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Приложение_1" sheetId="12" r:id="rId1"/>
    <sheet name="Приложение 2" sheetId="2" r:id="rId2"/>
    <sheet name="Приложение 3" sheetId="3" r:id="rId3"/>
    <sheet name="Приложение 4" sheetId="1" r:id="rId4"/>
    <sheet name="Приложение 5" sheetId="14" r:id="rId5"/>
    <sheet name="Приложение 6" sheetId="5" r:id="rId6"/>
    <sheet name="Приложение 7" sheetId="6" r:id="rId7"/>
    <sheet name="Приложение 8" sheetId="9" r:id="rId8"/>
    <sheet name="Приложение 9" sheetId="10" r:id="rId9"/>
  </sheets>
  <externalReferences>
    <externalReference r:id="rId10"/>
    <externalReference r:id="rId11"/>
  </externalReferences>
  <definedNames>
    <definedName name="_xlnm._FilterDatabase" localSheetId="1" hidden="1">'Приложение 2'!$A$14:$F$149</definedName>
    <definedName name="_xlnm._FilterDatabase" localSheetId="2" hidden="1">'Приложение 3'!$A$12:$H$240</definedName>
    <definedName name="_xlnm._FilterDatabase" localSheetId="3" hidden="1">'Приложение 4'!$A$14:$G$369</definedName>
    <definedName name="_xlnm._FilterDatabase" localSheetId="5" hidden="1">'Приложение 6'!$A$12:$J$248</definedName>
    <definedName name="_xlnm.Print_Area" localSheetId="0">Приложение_1!$A$1:$E$127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27" i="3"/>
  <c r="C32" i="6" l="1"/>
  <c r="C33" i="6"/>
  <c r="C34" i="6"/>
  <c r="G240" i="3" l="1"/>
  <c r="F130" i="1" l="1"/>
  <c r="H200" i="14"/>
  <c r="I200" i="14"/>
  <c r="G200" i="14"/>
  <c r="G201" i="14"/>
  <c r="G202" i="14"/>
  <c r="F133" i="1" s="1"/>
  <c r="G133" i="1"/>
  <c r="H133" i="1"/>
  <c r="G204" i="14"/>
  <c r="F240" i="3"/>
  <c r="D32" i="6"/>
  <c r="C41" i="12"/>
  <c r="G113" i="1" l="1"/>
  <c r="H113" i="1"/>
  <c r="F113" i="1"/>
  <c r="F58" i="3" l="1"/>
  <c r="G270" i="14" l="1"/>
  <c r="G264" i="14"/>
  <c r="G506" i="14" l="1"/>
  <c r="G434" i="14"/>
  <c r="G330" i="14" l="1"/>
  <c r="G302" i="14"/>
  <c r="G236" i="14"/>
  <c r="G232" i="14"/>
  <c r="G349" i="1" l="1"/>
  <c r="H349" i="1"/>
  <c r="F349" i="1"/>
  <c r="H527" i="14"/>
  <c r="I527" i="14"/>
  <c r="G527" i="14"/>
  <c r="G529" i="14"/>
  <c r="G526" i="14"/>
  <c r="G525" i="14"/>
  <c r="G329" i="14"/>
  <c r="G379" i="14" l="1"/>
  <c r="G360" i="14"/>
  <c r="G359" i="14"/>
  <c r="G349" i="14"/>
  <c r="G391" i="14"/>
  <c r="C42" i="6"/>
  <c r="C40" i="6"/>
  <c r="G330" i="1"/>
  <c r="H330" i="1"/>
  <c r="F330" i="1"/>
  <c r="G496" i="14"/>
  <c r="G494" i="14" s="1"/>
  <c r="H494" i="14"/>
  <c r="I494" i="14"/>
  <c r="G332" i="14"/>
  <c r="G299" i="1"/>
  <c r="E45" i="2" s="1"/>
  <c r="H299" i="1"/>
  <c r="F45" i="2" s="1"/>
  <c r="F299" i="1"/>
  <c r="D45" i="2" s="1"/>
  <c r="H446" i="14"/>
  <c r="I446" i="14"/>
  <c r="G446" i="14"/>
  <c r="G114" i="1"/>
  <c r="H114" i="1"/>
  <c r="F114" i="1"/>
  <c r="G237" i="14"/>
  <c r="G235" i="14"/>
  <c r="G373" i="14"/>
  <c r="G231" i="14"/>
  <c r="H149" i="5"/>
  <c r="H128" i="5"/>
  <c r="G215" i="14"/>
  <c r="G300" i="14"/>
  <c r="G371" i="14" l="1"/>
  <c r="F243" i="1"/>
  <c r="G243" i="1"/>
  <c r="H243" i="1"/>
  <c r="H370" i="14"/>
  <c r="I370" i="14"/>
  <c r="H369" i="14"/>
  <c r="I369" i="14"/>
  <c r="G370" i="14"/>
  <c r="D56" i="12"/>
  <c r="E56" i="12"/>
  <c r="C56" i="12"/>
  <c r="H236" i="3" l="1"/>
  <c r="H235" i="3" s="1"/>
  <c r="H234" i="3" s="1"/>
  <c r="H233" i="3" s="1"/>
  <c r="G364" i="1"/>
  <c r="H364" i="1"/>
  <c r="F364" i="1"/>
  <c r="F354" i="1"/>
  <c r="D76" i="2" s="1"/>
  <c r="G354" i="1"/>
  <c r="E76" i="2" s="1"/>
  <c r="H354" i="1"/>
  <c r="F76" i="2" s="1"/>
  <c r="F355" i="1"/>
  <c r="G355" i="1"/>
  <c r="E77" i="2" s="1"/>
  <c r="H355" i="1"/>
  <c r="F77" i="2" s="1"/>
  <c r="F353" i="1"/>
  <c r="G353" i="1"/>
  <c r="H353" i="1"/>
  <c r="G352" i="1"/>
  <c r="E74" i="2" s="1"/>
  <c r="H352" i="1"/>
  <c r="F352" i="1"/>
  <c r="D74" i="2" s="1"/>
  <c r="G350" i="1"/>
  <c r="E72" i="2" s="1"/>
  <c r="H350" i="1"/>
  <c r="F72" i="2" s="1"/>
  <c r="F350" i="1"/>
  <c r="D72" i="2" s="1"/>
  <c r="E71" i="2"/>
  <c r="F71" i="2"/>
  <c r="D71" i="2"/>
  <c r="G339" i="1"/>
  <c r="H339" i="1"/>
  <c r="F339" i="1"/>
  <c r="G335" i="1"/>
  <c r="H335" i="1"/>
  <c r="G336" i="1"/>
  <c r="H336" i="1"/>
  <c r="F336" i="1"/>
  <c r="F335" i="1"/>
  <c r="G331" i="1"/>
  <c r="H331" i="1"/>
  <c r="F331" i="1"/>
  <c r="G329" i="1"/>
  <c r="H329" i="1"/>
  <c r="F329" i="1"/>
  <c r="G320" i="1"/>
  <c r="H320" i="1"/>
  <c r="F320" i="1"/>
  <c r="G317" i="1"/>
  <c r="H317" i="1"/>
  <c r="F317" i="1"/>
  <c r="G314" i="1"/>
  <c r="H314" i="1"/>
  <c r="G315" i="1"/>
  <c r="H315" i="1"/>
  <c r="F315" i="1"/>
  <c r="D62" i="2" s="1"/>
  <c r="F314" i="1"/>
  <c r="G310" i="1"/>
  <c r="E48" i="2" s="1"/>
  <c r="H310" i="1"/>
  <c r="F48" i="2" s="1"/>
  <c r="G311" i="1"/>
  <c r="E49" i="2" s="1"/>
  <c r="H311" i="1"/>
  <c r="F49" i="2" s="1"/>
  <c r="F311" i="1"/>
  <c r="D49" i="2" s="1"/>
  <c r="F310" i="1"/>
  <c r="D48" i="2" s="1"/>
  <c r="G305" i="1"/>
  <c r="E119" i="2" s="1"/>
  <c r="H305" i="1"/>
  <c r="F119" i="2" s="1"/>
  <c r="F305" i="1"/>
  <c r="D119" i="2" s="1"/>
  <c r="G303" i="1"/>
  <c r="E117" i="2" s="1"/>
  <c r="H303" i="1"/>
  <c r="F117" i="2" s="1"/>
  <c r="F303" i="1"/>
  <c r="D117" i="2" s="1"/>
  <c r="G302" i="1"/>
  <c r="E116" i="2" s="1"/>
  <c r="H302" i="1"/>
  <c r="F116" i="2" s="1"/>
  <c r="F302" i="1"/>
  <c r="D116" i="2" s="1"/>
  <c r="G298" i="1"/>
  <c r="E46" i="2" s="1"/>
  <c r="H298" i="1"/>
  <c r="F46" i="2" s="1"/>
  <c r="F298" i="1"/>
  <c r="D46" i="2" s="1"/>
  <c r="G297" i="1"/>
  <c r="E44" i="2" s="1"/>
  <c r="H297" i="1"/>
  <c r="F44" i="2" s="1"/>
  <c r="F297" i="1"/>
  <c r="D44" i="2" s="1"/>
  <c r="G296" i="1"/>
  <c r="H296" i="1"/>
  <c r="F296" i="1"/>
  <c r="G289" i="1"/>
  <c r="H289" i="1"/>
  <c r="F289" i="1"/>
  <c r="G284" i="1"/>
  <c r="H284" i="1"/>
  <c r="F284" i="1"/>
  <c r="G273" i="1"/>
  <c r="H273" i="1"/>
  <c r="G274" i="1"/>
  <c r="H274" i="1"/>
  <c r="F274" i="1"/>
  <c r="F273" i="1"/>
  <c r="G263" i="1"/>
  <c r="H263" i="1"/>
  <c r="G264" i="1"/>
  <c r="H264" i="1"/>
  <c r="G265" i="1"/>
  <c r="H265" i="1"/>
  <c r="F264" i="1"/>
  <c r="F265" i="1"/>
  <c r="F263" i="1"/>
  <c r="G261" i="1"/>
  <c r="E21" i="2" s="1"/>
  <c r="H261" i="1"/>
  <c r="F21" i="2" s="1"/>
  <c r="F261" i="1"/>
  <c r="D21" i="2" s="1"/>
  <c r="G259" i="1"/>
  <c r="E25" i="2" s="1"/>
  <c r="H259" i="1"/>
  <c r="F25" i="2" s="1"/>
  <c r="F259" i="1"/>
  <c r="D25" i="2" s="1"/>
  <c r="G257" i="1"/>
  <c r="E23" i="2" s="1"/>
  <c r="H257" i="1"/>
  <c r="F23" i="2" s="1"/>
  <c r="F257" i="1"/>
  <c r="D23" i="2" s="1"/>
  <c r="G246" i="1"/>
  <c r="H246" i="1"/>
  <c r="F246" i="1"/>
  <c r="G241" i="1"/>
  <c r="H241" i="1"/>
  <c r="G242" i="1"/>
  <c r="H242" i="1"/>
  <c r="G244" i="1"/>
  <c r="H244" i="1"/>
  <c r="G245" i="1"/>
  <c r="H245" i="1"/>
  <c r="F244" i="1"/>
  <c r="F245" i="1"/>
  <c r="F241" i="1"/>
  <c r="G239" i="1"/>
  <c r="E96" i="2" s="1"/>
  <c r="H239" i="1"/>
  <c r="F96" i="2" s="1"/>
  <c r="F239" i="1"/>
  <c r="D96" i="2" s="1"/>
  <c r="G237" i="1"/>
  <c r="E94" i="2" s="1"/>
  <c r="H237" i="1"/>
  <c r="F94" i="2" s="1"/>
  <c r="F237" i="1"/>
  <c r="D94" i="2" s="1"/>
  <c r="G232" i="1"/>
  <c r="H232" i="1"/>
  <c r="F89" i="2" s="1"/>
  <c r="G233" i="1"/>
  <c r="E90" i="2" s="1"/>
  <c r="H233" i="1"/>
  <c r="F90" i="2" s="1"/>
  <c r="G234" i="1"/>
  <c r="E91" i="2" s="1"/>
  <c r="H234" i="1"/>
  <c r="F91" i="2" s="1"/>
  <c r="G235" i="1"/>
  <c r="E92" i="2" s="1"/>
  <c r="H235" i="1"/>
  <c r="F92" i="2" s="1"/>
  <c r="F233" i="1"/>
  <c r="D90" i="2" s="1"/>
  <c r="F234" i="1"/>
  <c r="D91" i="2" s="1"/>
  <c r="F232" i="1"/>
  <c r="D89" i="2" s="1"/>
  <c r="G230" i="1"/>
  <c r="E87" i="2" s="1"/>
  <c r="H230" i="1"/>
  <c r="F87" i="2" s="1"/>
  <c r="F230" i="1"/>
  <c r="D87" i="2" s="1"/>
  <c r="G224" i="1"/>
  <c r="H224" i="1"/>
  <c r="G225" i="1"/>
  <c r="H225" i="1"/>
  <c r="F225" i="1"/>
  <c r="F224" i="1"/>
  <c r="D51" i="2" s="1"/>
  <c r="G222" i="1"/>
  <c r="E41" i="2" s="1"/>
  <c r="H222" i="1"/>
  <c r="F41" i="2" s="1"/>
  <c r="F222" i="1"/>
  <c r="D41" i="2" s="1"/>
  <c r="G219" i="1"/>
  <c r="E38" i="2" s="1"/>
  <c r="H219" i="1"/>
  <c r="F38" i="2" s="1"/>
  <c r="G220" i="1"/>
  <c r="E39" i="2" s="1"/>
  <c r="H220" i="1"/>
  <c r="F39" i="2" s="1"/>
  <c r="F220" i="1"/>
  <c r="D39" i="2" s="1"/>
  <c r="F219" i="1"/>
  <c r="D38" i="2" s="1"/>
  <c r="G217" i="1"/>
  <c r="E36" i="2" s="1"/>
  <c r="H217" i="1"/>
  <c r="F36" i="2" s="1"/>
  <c r="F217" i="1"/>
  <c r="D36" i="2" s="1"/>
  <c r="G216" i="1"/>
  <c r="E35" i="2" s="1"/>
  <c r="H216" i="1"/>
  <c r="F35" i="2" s="1"/>
  <c r="F216" i="1"/>
  <c r="D35" i="2" s="1"/>
  <c r="H215" i="1"/>
  <c r="F34" i="2" s="1"/>
  <c r="G215" i="1"/>
  <c r="E34" i="2" s="1"/>
  <c r="F215" i="1"/>
  <c r="D34" i="2" s="1"/>
  <c r="G207" i="1"/>
  <c r="H207" i="1"/>
  <c r="F207" i="1"/>
  <c r="G204" i="1"/>
  <c r="H204" i="1"/>
  <c r="F204" i="1"/>
  <c r="G200" i="1"/>
  <c r="H200" i="1"/>
  <c r="G201" i="1"/>
  <c r="H201" i="1"/>
  <c r="F201" i="1"/>
  <c r="F200" i="1"/>
  <c r="G197" i="1"/>
  <c r="H197" i="1"/>
  <c r="F197" i="1"/>
  <c r="G194" i="1"/>
  <c r="H194" i="1"/>
  <c r="F194" i="1"/>
  <c r="G191" i="1"/>
  <c r="H191" i="1"/>
  <c r="F191" i="1"/>
  <c r="G184" i="1"/>
  <c r="H184" i="1"/>
  <c r="G178" i="1"/>
  <c r="H178" i="1"/>
  <c r="G179" i="1"/>
  <c r="H179" i="1"/>
  <c r="G180" i="1"/>
  <c r="H180" i="1"/>
  <c r="F179" i="1"/>
  <c r="F180" i="1"/>
  <c r="G173" i="1"/>
  <c r="H173" i="1"/>
  <c r="G174" i="1"/>
  <c r="H174" i="1"/>
  <c r="G175" i="1"/>
  <c r="E30" i="2" s="1"/>
  <c r="H175" i="1"/>
  <c r="F174" i="1"/>
  <c r="F175" i="1"/>
  <c r="F173" i="1"/>
  <c r="G171" i="1"/>
  <c r="E19" i="2" s="1"/>
  <c r="H171" i="1"/>
  <c r="F19" i="2" s="1"/>
  <c r="F171" i="1"/>
  <c r="D19" i="2" s="1"/>
  <c r="D30" i="2" l="1"/>
  <c r="E62" i="2"/>
  <c r="F43" i="2"/>
  <c r="H295" i="1"/>
  <c r="F74" i="2"/>
  <c r="E43" i="2"/>
  <c r="G295" i="1"/>
  <c r="D43" i="2"/>
  <c r="F295" i="1"/>
  <c r="F30" i="2"/>
  <c r="D61" i="2"/>
  <c r="E65" i="2"/>
  <c r="D65" i="2"/>
  <c r="F27" i="2"/>
  <c r="E75" i="2"/>
  <c r="H231" i="1"/>
  <c r="F65" i="2"/>
  <c r="F62" i="2"/>
  <c r="D52" i="2"/>
  <c r="E61" i="2"/>
  <c r="E27" i="2"/>
  <c r="F52" i="2"/>
  <c r="F75" i="2"/>
  <c r="G231" i="1"/>
  <c r="F28" i="2"/>
  <c r="D75" i="2"/>
  <c r="E52" i="2"/>
  <c r="F61" i="2"/>
  <c r="H177" i="1"/>
  <c r="E89" i="2"/>
  <c r="E88" i="2" s="1"/>
  <c r="D27" i="2"/>
  <c r="D28" i="2"/>
  <c r="E28" i="2"/>
  <c r="F88" i="2"/>
  <c r="G177" i="1"/>
  <c r="G161" i="1"/>
  <c r="H161" i="1"/>
  <c r="F161" i="1"/>
  <c r="G158" i="1"/>
  <c r="H158" i="1"/>
  <c r="F158" i="1"/>
  <c r="G157" i="1"/>
  <c r="E101" i="2" s="1"/>
  <c r="H157" i="1"/>
  <c r="F101" i="2" s="1"/>
  <c r="F157" i="1"/>
  <c r="D101" i="2" s="1"/>
  <c r="G156" i="1"/>
  <c r="H156" i="1"/>
  <c r="F156" i="1"/>
  <c r="G155" i="1"/>
  <c r="H155" i="1"/>
  <c r="F155" i="1"/>
  <c r="G152" i="1"/>
  <c r="E83" i="2" s="1"/>
  <c r="H152" i="1"/>
  <c r="F83" i="2" s="1"/>
  <c r="G153" i="1"/>
  <c r="E84" i="2" s="1"/>
  <c r="H153" i="1"/>
  <c r="F84" i="2" s="1"/>
  <c r="F153" i="1"/>
  <c r="D84" i="2" s="1"/>
  <c r="F152" i="1"/>
  <c r="D83" i="2" s="1"/>
  <c r="G149" i="1"/>
  <c r="E80" i="2" s="1"/>
  <c r="H149" i="1"/>
  <c r="F80" i="2" s="1"/>
  <c r="G150" i="1"/>
  <c r="E81" i="2" s="1"/>
  <c r="H150" i="1"/>
  <c r="F81" i="2" s="1"/>
  <c r="F150" i="1"/>
  <c r="D81" i="2" s="1"/>
  <c r="F149" i="1"/>
  <c r="D80" i="2" s="1"/>
  <c r="G138" i="1"/>
  <c r="H138" i="1"/>
  <c r="G139" i="1"/>
  <c r="E99" i="2" s="1"/>
  <c r="H139" i="1"/>
  <c r="F99" i="2" s="1"/>
  <c r="G140" i="1"/>
  <c r="E100" i="2" s="1"/>
  <c r="H140" i="1"/>
  <c r="F100" i="2" s="1"/>
  <c r="G141" i="1"/>
  <c r="H141" i="1"/>
  <c r="F139" i="1"/>
  <c r="F140" i="1"/>
  <c r="D100" i="2" s="1"/>
  <c r="F141" i="1"/>
  <c r="D102" i="2" s="1"/>
  <c r="F138" i="1"/>
  <c r="G131" i="1"/>
  <c r="H131" i="1"/>
  <c r="F131" i="1"/>
  <c r="G116" i="1"/>
  <c r="H116" i="1"/>
  <c r="G117" i="1"/>
  <c r="H117" i="1"/>
  <c r="G118" i="1"/>
  <c r="H118" i="1"/>
  <c r="F117" i="1"/>
  <c r="F118" i="1"/>
  <c r="F116" i="1"/>
  <c r="G112" i="1"/>
  <c r="H112" i="1"/>
  <c r="F112" i="1"/>
  <c r="G109" i="1"/>
  <c r="H109" i="1"/>
  <c r="F109" i="1"/>
  <c r="G107" i="1"/>
  <c r="H107" i="1"/>
  <c r="F107" i="1"/>
  <c r="G103" i="1"/>
  <c r="H103" i="1"/>
  <c r="F103" i="1"/>
  <c r="G93" i="1"/>
  <c r="H93" i="1"/>
  <c r="G94" i="1"/>
  <c r="H94" i="1"/>
  <c r="F94" i="1"/>
  <c r="F93" i="1"/>
  <c r="G91" i="1"/>
  <c r="H91" i="1"/>
  <c r="F91" i="1"/>
  <c r="G59" i="1"/>
  <c r="E147" i="2" s="1"/>
  <c r="H59" i="1"/>
  <c r="F147" i="2" s="1"/>
  <c r="G60" i="1"/>
  <c r="E148" i="2" s="1"/>
  <c r="H60" i="1"/>
  <c r="F148" i="2" s="1"/>
  <c r="G61" i="1"/>
  <c r="E149" i="2" s="1"/>
  <c r="H61" i="1"/>
  <c r="F149" i="2" s="1"/>
  <c r="F60" i="1"/>
  <c r="D148" i="2" s="1"/>
  <c r="F61" i="1"/>
  <c r="D149" i="2" s="1"/>
  <c r="F59" i="1"/>
  <c r="D147" i="2" s="1"/>
  <c r="G57" i="1"/>
  <c r="E145" i="2" s="1"/>
  <c r="H57" i="1"/>
  <c r="F145" i="2" s="1"/>
  <c r="F57" i="1"/>
  <c r="D145" i="2" s="1"/>
  <c r="G53" i="1"/>
  <c r="E141" i="2" s="1"/>
  <c r="H53" i="1"/>
  <c r="F141" i="2" s="1"/>
  <c r="G54" i="1"/>
  <c r="H54" i="1"/>
  <c r="G55" i="1"/>
  <c r="E143" i="2" s="1"/>
  <c r="H55" i="1"/>
  <c r="F143" i="2" s="1"/>
  <c r="F55" i="1"/>
  <c r="D143" i="2" s="1"/>
  <c r="F54" i="1"/>
  <c r="F53" i="1"/>
  <c r="D141" i="2" s="1"/>
  <c r="G49" i="1"/>
  <c r="E114" i="2" s="1"/>
  <c r="H49" i="1"/>
  <c r="F114" i="2" s="1"/>
  <c r="F49" i="1"/>
  <c r="D114" i="2" s="1"/>
  <c r="E142" i="2" l="1"/>
  <c r="F102" i="2"/>
  <c r="E102" i="2"/>
  <c r="E98" i="2"/>
  <c r="F142" i="2"/>
  <c r="F98" i="2"/>
  <c r="G374" i="14"/>
  <c r="F242" i="1" s="1"/>
  <c r="F240" i="1" s="1"/>
  <c r="D99" i="2" l="1"/>
  <c r="G58" i="3"/>
  <c r="H50" i="14" l="1"/>
  <c r="H49" i="14" s="1"/>
  <c r="H48" i="14" s="1"/>
  <c r="H47" i="14" s="1"/>
  <c r="H46" i="14" s="1"/>
  <c r="I50" i="14"/>
  <c r="I49" i="14" s="1"/>
  <c r="I48" i="14" s="1"/>
  <c r="I47" i="14" s="1"/>
  <c r="I46" i="14" s="1"/>
  <c r="G50" i="14"/>
  <c r="F41" i="1" s="1"/>
  <c r="G532" i="14"/>
  <c r="G533" i="14"/>
  <c r="G490" i="14"/>
  <c r="G362" i="14"/>
  <c r="F235" i="1" s="1"/>
  <c r="G269" i="14"/>
  <c r="F178" i="1" s="1"/>
  <c r="F231" i="1" l="1"/>
  <c r="D92" i="2"/>
  <c r="D88" i="2" s="1"/>
  <c r="H41" i="1"/>
  <c r="H40" i="1" s="1"/>
  <c r="H39" i="1" s="1"/>
  <c r="H38" i="1" s="1"/>
  <c r="F177" i="1"/>
  <c r="D98" i="2"/>
  <c r="D97" i="2" s="1"/>
  <c r="G49" i="14"/>
  <c r="G48" i="14" s="1"/>
  <c r="G47" i="14" s="1"/>
  <c r="G46" i="14" s="1"/>
  <c r="G41" i="1"/>
  <c r="G238" i="14"/>
  <c r="G214" i="14"/>
  <c r="G165" i="14"/>
  <c r="F184" i="1"/>
  <c r="D142" i="2" s="1"/>
  <c r="D140" i="2" s="1"/>
  <c r="G85" i="14"/>
  <c r="G67" i="14" l="1"/>
  <c r="D18" i="10"/>
  <c r="C41" i="6"/>
  <c r="G523" i="14"/>
  <c r="G398" i="14"/>
  <c r="G78" i="14"/>
  <c r="G134" i="14"/>
  <c r="AC58" i="3"/>
  <c r="F87" i="3"/>
  <c r="F162" i="3" l="1"/>
  <c r="C35" i="6" l="1"/>
  <c r="F97" i="3"/>
  <c r="H105" i="14"/>
  <c r="I105" i="14"/>
  <c r="G105" i="14"/>
  <c r="G70" i="1"/>
  <c r="H70" i="1"/>
  <c r="F70" i="1"/>
  <c r="F91" i="3"/>
  <c r="F88" i="3"/>
  <c r="G66" i="1"/>
  <c r="H66" i="1"/>
  <c r="F66" i="1"/>
  <c r="F82" i="3"/>
  <c r="F80" i="3"/>
  <c r="F48" i="3" l="1"/>
  <c r="C123" i="12" l="1"/>
  <c r="C125" i="12"/>
  <c r="C126" i="12"/>
  <c r="D91" i="12" l="1"/>
  <c r="E91" i="12"/>
  <c r="C91" i="12"/>
  <c r="H190" i="14" l="1"/>
  <c r="H189" i="14" s="1"/>
  <c r="H188" i="14" s="1"/>
  <c r="H187" i="14" s="1"/>
  <c r="I190" i="14"/>
  <c r="I189" i="14" s="1"/>
  <c r="I188" i="14" s="1"/>
  <c r="I187" i="14" s="1"/>
  <c r="G190" i="14"/>
  <c r="G189" i="14" s="1"/>
  <c r="G188" i="14" s="1"/>
  <c r="H422" i="14"/>
  <c r="H421" i="14" s="1"/>
  <c r="H420" i="14" s="1"/>
  <c r="H419" i="14" s="1"/>
  <c r="I422" i="14"/>
  <c r="I421" i="14" s="1"/>
  <c r="I420" i="14" s="1"/>
  <c r="I419" i="14" s="1"/>
  <c r="G422" i="14"/>
  <c r="G421" i="14" s="1"/>
  <c r="G420" i="14" s="1"/>
  <c r="G279" i="1"/>
  <c r="H279" i="1"/>
  <c r="F279" i="1"/>
  <c r="G188" i="3"/>
  <c r="G187" i="3" s="1"/>
  <c r="G186" i="3" s="1"/>
  <c r="G185" i="3" s="1"/>
  <c r="G184" i="3" s="1"/>
  <c r="H188" i="3"/>
  <c r="H187" i="3" s="1"/>
  <c r="H186" i="3" s="1"/>
  <c r="H185" i="3" s="1"/>
  <c r="H184" i="3" s="1"/>
  <c r="G121" i="1"/>
  <c r="H121" i="1"/>
  <c r="H120" i="1" s="1"/>
  <c r="H119" i="1" s="1"/>
  <c r="F121" i="1"/>
  <c r="G133" i="3"/>
  <c r="G132" i="3" s="1"/>
  <c r="G131" i="3" s="1"/>
  <c r="H133" i="3"/>
  <c r="H132" i="3" s="1"/>
  <c r="H131" i="3" s="1"/>
  <c r="G134" i="3"/>
  <c r="H134" i="3"/>
  <c r="C122" i="12" l="1"/>
  <c r="I95" i="5"/>
  <c r="I94" i="5" s="1"/>
  <c r="I93" i="5" s="1"/>
  <c r="I92" i="5" s="1"/>
  <c r="J95" i="5"/>
  <c r="J94" i="5" s="1"/>
  <c r="J93" i="5" s="1"/>
  <c r="J92" i="5" s="1"/>
  <c r="H95" i="5"/>
  <c r="H94" i="5" s="1"/>
  <c r="H93" i="5" s="1"/>
  <c r="H92" i="5" s="1"/>
  <c r="H105" i="5" l="1"/>
  <c r="H103" i="14" l="1"/>
  <c r="H102" i="14" s="1"/>
  <c r="I103" i="14"/>
  <c r="I102" i="14" s="1"/>
  <c r="G103" i="14"/>
  <c r="G102" i="14" s="1"/>
  <c r="G74" i="1"/>
  <c r="H74" i="1"/>
  <c r="F74" i="1"/>
  <c r="G84" i="3"/>
  <c r="H84" i="3"/>
  <c r="F84" i="3"/>
  <c r="H513" i="14"/>
  <c r="H512" i="14" s="1"/>
  <c r="I513" i="14"/>
  <c r="I512" i="14" s="1"/>
  <c r="G513" i="14"/>
  <c r="G512" i="14" s="1"/>
  <c r="G344" i="1"/>
  <c r="H344" i="1"/>
  <c r="F344" i="1"/>
  <c r="G216" i="3"/>
  <c r="H216" i="3"/>
  <c r="F216" i="3"/>
  <c r="H515" i="14"/>
  <c r="H514" i="14" s="1"/>
  <c r="I515" i="14"/>
  <c r="I514" i="14" s="1"/>
  <c r="G515" i="14"/>
  <c r="G514" i="14" s="1"/>
  <c r="C38" i="6"/>
  <c r="F228" i="3"/>
  <c r="F227" i="3" s="1"/>
  <c r="F160" i="3"/>
  <c r="H249" i="14"/>
  <c r="I249" i="14"/>
  <c r="H250" i="14"/>
  <c r="I250" i="14"/>
  <c r="G249" i="14"/>
  <c r="G164" i="1"/>
  <c r="H164" i="1"/>
  <c r="F164" i="1"/>
  <c r="F158" i="3"/>
  <c r="C25" i="10"/>
  <c r="H541" i="14"/>
  <c r="I541" i="14"/>
  <c r="G541" i="14"/>
  <c r="G360" i="1"/>
  <c r="H360" i="1"/>
  <c r="F360" i="1"/>
  <c r="H279" i="14"/>
  <c r="H278" i="14" s="1"/>
  <c r="H277" i="14" s="1"/>
  <c r="H276" i="14" s="1"/>
  <c r="I279" i="14"/>
  <c r="I278" i="14" s="1"/>
  <c r="I277" i="14" s="1"/>
  <c r="I276" i="14" s="1"/>
  <c r="G279" i="14"/>
  <c r="G278" i="14" s="1"/>
  <c r="G277" i="14" s="1"/>
  <c r="G276" i="14" s="1"/>
  <c r="G187" i="1"/>
  <c r="G186" i="1" s="1"/>
  <c r="G185" i="1" s="1"/>
  <c r="H187" i="1"/>
  <c r="H186" i="1" s="1"/>
  <c r="H185" i="1" s="1"/>
  <c r="F187" i="1"/>
  <c r="F186" i="1" s="1"/>
  <c r="F185" i="1" s="1"/>
  <c r="G168" i="3"/>
  <c r="G167" i="3" s="1"/>
  <c r="H168" i="3"/>
  <c r="F168" i="3"/>
  <c r="F167" i="3" s="1"/>
  <c r="F166" i="3" s="1"/>
  <c r="F165" i="3" s="1"/>
  <c r="H221" i="14"/>
  <c r="I221" i="14"/>
  <c r="G221" i="14"/>
  <c r="G144" i="1"/>
  <c r="H144" i="1"/>
  <c r="F144" i="1"/>
  <c r="G250" i="14"/>
  <c r="G165" i="1"/>
  <c r="H165" i="1"/>
  <c r="F165" i="1"/>
  <c r="H251" i="14"/>
  <c r="I251" i="14"/>
  <c r="G251" i="14"/>
  <c r="G167" i="1"/>
  <c r="H167" i="1"/>
  <c r="F167" i="1"/>
  <c r="G158" i="3"/>
  <c r="H158" i="3"/>
  <c r="H539" i="14"/>
  <c r="I539" i="14"/>
  <c r="G358" i="1"/>
  <c r="H358" i="1"/>
  <c r="G539" i="14" l="1"/>
  <c r="G538" i="14" s="1"/>
  <c r="G537" i="14" s="1"/>
  <c r="F358" i="1"/>
  <c r="F357" i="1" s="1"/>
  <c r="H167" i="3"/>
  <c r="H166" i="3" s="1"/>
  <c r="H165" i="3" s="1"/>
  <c r="I248" i="14"/>
  <c r="H248" i="14"/>
  <c r="G248" i="14"/>
  <c r="I538" i="14"/>
  <c r="I537" i="14" s="1"/>
  <c r="I536" i="14" s="1"/>
  <c r="H357" i="1"/>
  <c r="G357" i="1"/>
  <c r="H538" i="14"/>
  <c r="H537" i="14" s="1"/>
  <c r="H536" i="14" s="1"/>
  <c r="G166" i="3"/>
  <c r="G165" i="3" s="1"/>
  <c r="F99" i="3"/>
  <c r="H109" i="14"/>
  <c r="I109" i="14"/>
  <c r="G109" i="14"/>
  <c r="H382" i="14"/>
  <c r="I382" i="14"/>
  <c r="I381" i="14" s="1"/>
  <c r="I380" i="14" s="1"/>
  <c r="G382" i="14"/>
  <c r="G249" i="1"/>
  <c r="H249" i="1"/>
  <c r="H248" i="1" s="1"/>
  <c r="H247" i="1" s="1"/>
  <c r="F249" i="1"/>
  <c r="G182" i="3"/>
  <c r="G181" i="3" s="1"/>
  <c r="G180" i="3" s="1"/>
  <c r="G179" i="3" s="1"/>
  <c r="H182" i="3"/>
  <c r="H181" i="3" s="1"/>
  <c r="H180" i="3" s="1"/>
  <c r="H179" i="3" s="1"/>
  <c r="F90" i="3"/>
  <c r="H108" i="14" l="1"/>
  <c r="I108" i="14"/>
  <c r="G108" i="14"/>
  <c r="G73" i="1"/>
  <c r="H73" i="1"/>
  <c r="F73" i="1"/>
  <c r="H107" i="14"/>
  <c r="I107" i="14"/>
  <c r="G107" i="14"/>
  <c r="G72" i="1"/>
  <c r="H72" i="1"/>
  <c r="F72" i="1"/>
  <c r="F86" i="3"/>
  <c r="G52" i="3"/>
  <c r="G51" i="3" s="1"/>
  <c r="G50" i="3" s="1"/>
  <c r="G49" i="3" s="1"/>
  <c r="H52" i="3"/>
  <c r="H51" i="3" s="1"/>
  <c r="H50" i="3" s="1"/>
  <c r="H49" i="3" s="1"/>
  <c r="F73" i="3"/>
  <c r="F34" i="3" l="1"/>
  <c r="I56" i="5" l="1"/>
  <c r="H122" i="5"/>
  <c r="I209" i="5" l="1"/>
  <c r="J209" i="5"/>
  <c r="H209" i="5"/>
  <c r="I216" i="5"/>
  <c r="J216" i="5"/>
  <c r="H216" i="5"/>
  <c r="I214" i="5"/>
  <c r="J214" i="5"/>
  <c r="H214" i="5"/>
  <c r="I212" i="5"/>
  <c r="J212" i="5"/>
  <c r="H212" i="5"/>
  <c r="I167" i="5"/>
  <c r="J167" i="5"/>
  <c r="H167" i="5"/>
  <c r="I165" i="5"/>
  <c r="J165" i="5"/>
  <c r="H165" i="5"/>
  <c r="I163" i="5"/>
  <c r="J163" i="5"/>
  <c r="H163" i="5"/>
  <c r="I156" i="5"/>
  <c r="I155" i="5" s="1"/>
  <c r="I154" i="5" s="1"/>
  <c r="J156" i="5"/>
  <c r="J155" i="5" s="1"/>
  <c r="J154" i="5" s="1"/>
  <c r="H156" i="5"/>
  <c r="H155" i="5" s="1"/>
  <c r="H154" i="5" s="1"/>
  <c r="I147" i="5"/>
  <c r="J147" i="5"/>
  <c r="H147" i="5"/>
  <c r="I150" i="5"/>
  <c r="J150" i="5"/>
  <c r="H150" i="5"/>
  <c r="I152" i="5"/>
  <c r="J152" i="5"/>
  <c r="H152" i="5"/>
  <c r="I208" i="5" l="1"/>
  <c r="I207" i="5" s="1"/>
  <c r="J208" i="5"/>
  <c r="J207" i="5" s="1"/>
  <c r="H208" i="5"/>
  <c r="I162" i="5"/>
  <c r="J146" i="5"/>
  <c r="J145" i="5" s="1"/>
  <c r="J162" i="5"/>
  <c r="I146" i="5"/>
  <c r="I145" i="5" s="1"/>
  <c r="H162" i="5"/>
  <c r="H146" i="5"/>
  <c r="H145" i="5" s="1"/>
  <c r="I132" i="5" l="1"/>
  <c r="J132" i="5"/>
  <c r="H132" i="5"/>
  <c r="I129" i="5"/>
  <c r="J129" i="5"/>
  <c r="H129" i="5"/>
  <c r="I125" i="5"/>
  <c r="J125" i="5"/>
  <c r="H125" i="5"/>
  <c r="I122" i="5"/>
  <c r="J122" i="5"/>
  <c r="I119" i="5"/>
  <c r="J119" i="5"/>
  <c r="H119" i="5"/>
  <c r="I116" i="5"/>
  <c r="J116" i="5"/>
  <c r="H116" i="5"/>
  <c r="J112" i="5"/>
  <c r="J111" i="5" s="1"/>
  <c r="I112" i="5"/>
  <c r="I111" i="5" s="1"/>
  <c r="H112" i="5"/>
  <c r="H111" i="5" s="1"/>
  <c r="I105" i="5"/>
  <c r="J105" i="5"/>
  <c r="I85" i="5"/>
  <c r="I84" i="5" s="1"/>
  <c r="J85" i="5"/>
  <c r="J84" i="5" s="1"/>
  <c r="H85" i="5"/>
  <c r="H84" i="5" s="1"/>
  <c r="I82" i="5"/>
  <c r="J82" i="5"/>
  <c r="H82" i="5"/>
  <c r="I80" i="5"/>
  <c r="J80" i="5"/>
  <c r="H80" i="5"/>
  <c r="I78" i="5"/>
  <c r="J78" i="5"/>
  <c r="H78" i="5"/>
  <c r="I76" i="5"/>
  <c r="J76" i="5"/>
  <c r="H76" i="5"/>
  <c r="I74" i="5"/>
  <c r="J74" i="5"/>
  <c r="H74" i="5"/>
  <c r="I72" i="5"/>
  <c r="J72" i="5"/>
  <c r="H72" i="5"/>
  <c r="I70" i="5"/>
  <c r="J70" i="5"/>
  <c r="H70" i="5"/>
  <c r="H62" i="5"/>
  <c r="I43" i="5"/>
  <c r="J43" i="5"/>
  <c r="H43" i="5"/>
  <c r="H40" i="5"/>
  <c r="H115" i="5" l="1"/>
  <c r="H110" i="5" s="1"/>
  <c r="H109" i="5" s="1"/>
  <c r="J115" i="5"/>
  <c r="J110" i="5" s="1"/>
  <c r="J109" i="5" s="1"/>
  <c r="I115" i="5"/>
  <c r="I110" i="5" s="1"/>
  <c r="I109" i="5" s="1"/>
  <c r="D118" i="12"/>
  <c r="E118" i="12"/>
  <c r="C118" i="12"/>
  <c r="E128" i="2" l="1"/>
  <c r="F128" i="2"/>
  <c r="D128" i="2"/>
  <c r="H304" i="14" l="1"/>
  <c r="I304" i="14"/>
  <c r="G304" i="14"/>
  <c r="H306" i="14"/>
  <c r="I306" i="14"/>
  <c r="G306" i="14"/>
  <c r="H299" i="14"/>
  <c r="I299" i="14"/>
  <c r="G299" i="14"/>
  <c r="G253" i="1"/>
  <c r="H253" i="1"/>
  <c r="G256" i="1"/>
  <c r="H256" i="1"/>
  <c r="H164" i="14"/>
  <c r="H163" i="14" s="1"/>
  <c r="I164" i="14"/>
  <c r="I163" i="14" s="1"/>
  <c r="H71" i="14"/>
  <c r="I71" i="14"/>
  <c r="H68" i="14"/>
  <c r="I68" i="14"/>
  <c r="H66" i="14"/>
  <c r="I66" i="14"/>
  <c r="H61" i="14"/>
  <c r="I61" i="14"/>
  <c r="H59" i="14"/>
  <c r="I59" i="14"/>
  <c r="H58" i="14" l="1"/>
  <c r="H57" i="14" s="1"/>
  <c r="I58" i="14"/>
  <c r="I57" i="14" s="1"/>
  <c r="H492" i="14" l="1"/>
  <c r="I492" i="14"/>
  <c r="G492" i="14"/>
  <c r="H455" i="14" l="1"/>
  <c r="I455" i="14"/>
  <c r="G455" i="14"/>
  <c r="H451" i="14"/>
  <c r="I451" i="14"/>
  <c r="G451" i="14"/>
  <c r="G59" i="14"/>
  <c r="G61" i="14"/>
  <c r="G58" i="14" l="1"/>
  <c r="H239" i="14"/>
  <c r="I239" i="14"/>
  <c r="G239" i="14"/>
  <c r="H444" i="14" l="1"/>
  <c r="I444" i="14"/>
  <c r="G444" i="14"/>
  <c r="H338" i="14"/>
  <c r="I338" i="14"/>
  <c r="G338" i="14"/>
  <c r="H335" i="14"/>
  <c r="I335" i="14"/>
  <c r="G335" i="14"/>
  <c r="H333" i="14"/>
  <c r="I333" i="14"/>
  <c r="G333" i="14"/>
  <c r="H331" i="14"/>
  <c r="I331" i="14"/>
  <c r="G331" i="14"/>
  <c r="H328" i="14"/>
  <c r="I328" i="14"/>
  <c r="G328" i="14"/>
  <c r="H524" i="14"/>
  <c r="I524" i="14"/>
  <c r="G524" i="14"/>
  <c r="H522" i="14"/>
  <c r="I522" i="14"/>
  <c r="G522" i="14"/>
  <c r="G327" i="14" l="1"/>
  <c r="I327" i="14"/>
  <c r="H327" i="14"/>
  <c r="G521" i="14"/>
  <c r="I521" i="14"/>
  <c r="H521" i="14"/>
  <c r="F256" i="1"/>
  <c r="G258" i="1"/>
  <c r="H258" i="1"/>
  <c r="F258" i="1"/>
  <c r="H397" i="14"/>
  <c r="I397" i="14"/>
  <c r="H395" i="14"/>
  <c r="I395" i="14"/>
  <c r="G395" i="14"/>
  <c r="G397" i="14"/>
  <c r="H390" i="14"/>
  <c r="I390" i="14"/>
  <c r="H392" i="14"/>
  <c r="I392" i="14"/>
  <c r="G392" i="14"/>
  <c r="G390" i="14"/>
  <c r="G389" i="14" l="1"/>
  <c r="I389" i="14"/>
  <c r="H394" i="14"/>
  <c r="H389" i="14"/>
  <c r="I394" i="14"/>
  <c r="G394" i="14"/>
  <c r="H407" i="14" l="1"/>
  <c r="I407" i="14"/>
  <c r="G407" i="14"/>
  <c r="H287" i="14"/>
  <c r="I287" i="14"/>
  <c r="G287" i="14"/>
  <c r="H403" i="14" l="1"/>
  <c r="H402" i="14" s="1"/>
  <c r="I403" i="14"/>
  <c r="I402" i="14" s="1"/>
  <c r="G403" i="14"/>
  <c r="G402" i="14" s="1"/>
  <c r="H283" i="14"/>
  <c r="H282" i="14" s="1"/>
  <c r="I283" i="14"/>
  <c r="G283" i="14"/>
  <c r="H285" i="14"/>
  <c r="I285" i="14"/>
  <c r="G285" i="14"/>
  <c r="H259" i="14"/>
  <c r="H258" i="14" s="1"/>
  <c r="I259" i="14"/>
  <c r="I258" i="14" s="1"/>
  <c r="G259" i="14"/>
  <c r="G258" i="14" s="1"/>
  <c r="I282" i="14" l="1"/>
  <c r="G282" i="14"/>
  <c r="I82" i="14" l="1"/>
  <c r="G66" i="14"/>
  <c r="H77" i="14"/>
  <c r="I77" i="14"/>
  <c r="G77" i="14"/>
  <c r="H75" i="14"/>
  <c r="I75" i="14"/>
  <c r="G75" i="14"/>
  <c r="H73" i="14"/>
  <c r="I73" i="14"/>
  <c r="G73" i="14"/>
  <c r="G71" i="14"/>
  <c r="G68" i="14"/>
  <c r="H80" i="14"/>
  <c r="H79" i="14" s="1"/>
  <c r="I80" i="14"/>
  <c r="G80" i="14"/>
  <c r="H82" i="14"/>
  <c r="G82" i="14"/>
  <c r="H84" i="14"/>
  <c r="I84" i="14"/>
  <c r="G84" i="14"/>
  <c r="H203" i="14"/>
  <c r="I203" i="14"/>
  <c r="G203" i="14"/>
  <c r="H205" i="14"/>
  <c r="I205" i="14"/>
  <c r="G205" i="14"/>
  <c r="H207" i="14"/>
  <c r="I207" i="14"/>
  <c r="G207" i="14"/>
  <c r="H178" i="14"/>
  <c r="I178" i="14"/>
  <c r="G178" i="14"/>
  <c r="H180" i="14"/>
  <c r="I180" i="14"/>
  <c r="G180" i="14"/>
  <c r="H176" i="14"/>
  <c r="I176" i="14"/>
  <c r="G176" i="14"/>
  <c r="H174" i="14"/>
  <c r="I174" i="14"/>
  <c r="G174" i="14"/>
  <c r="H172" i="14"/>
  <c r="I172" i="14"/>
  <c r="G172" i="14"/>
  <c r="G182" i="14"/>
  <c r="H182" i="14"/>
  <c r="I182" i="14"/>
  <c r="G183" i="14"/>
  <c r="H183" i="14"/>
  <c r="I183" i="14"/>
  <c r="I199" i="14" l="1"/>
  <c r="I198" i="14" s="1"/>
  <c r="I197" i="14" s="1"/>
  <c r="I65" i="14"/>
  <c r="I64" i="14"/>
  <c r="H199" i="14"/>
  <c r="H198" i="14" s="1"/>
  <c r="H197" i="14" s="1"/>
  <c r="I79" i="14"/>
  <c r="H65" i="14"/>
  <c r="H64" i="14" s="1"/>
  <c r="G199" i="14"/>
  <c r="G65" i="14"/>
  <c r="G79" i="14"/>
  <c r="G171" i="14"/>
  <c r="I171" i="14"/>
  <c r="H171" i="14"/>
  <c r="G164" i="14"/>
  <c r="G163" i="14" s="1"/>
  <c r="G64" i="14" l="1"/>
  <c r="H159" i="14" l="1"/>
  <c r="I159" i="14"/>
  <c r="G159" i="14"/>
  <c r="H157" i="14"/>
  <c r="I157" i="14"/>
  <c r="G157" i="14"/>
  <c r="H156" i="14" l="1"/>
  <c r="G156" i="14"/>
  <c r="I156" i="14"/>
  <c r="H141" i="14"/>
  <c r="I141" i="14"/>
  <c r="G141" i="14"/>
  <c r="H139" i="14"/>
  <c r="I139" i="14"/>
  <c r="G139" i="14"/>
  <c r="H137" i="14"/>
  <c r="I137" i="14"/>
  <c r="G137" i="14"/>
  <c r="H135" i="14"/>
  <c r="I135" i="14"/>
  <c r="G135" i="14"/>
  <c r="H133" i="14"/>
  <c r="I133" i="14"/>
  <c r="G133" i="14"/>
  <c r="I132" i="14" l="1"/>
  <c r="H132" i="14"/>
  <c r="G132" i="14"/>
  <c r="H427" i="14"/>
  <c r="H426" i="14" s="1"/>
  <c r="H425" i="14" s="1"/>
  <c r="H424" i="14" s="1"/>
  <c r="H423" i="14" s="1"/>
  <c r="I427" i="14"/>
  <c r="I426" i="14" s="1"/>
  <c r="I425" i="14" s="1"/>
  <c r="I424" i="14" s="1"/>
  <c r="I423" i="14" s="1"/>
  <c r="H552" i="14"/>
  <c r="H551" i="14" s="1"/>
  <c r="I552" i="14"/>
  <c r="I551" i="14" s="1"/>
  <c r="H554" i="14"/>
  <c r="H553" i="14" s="1"/>
  <c r="I554" i="14"/>
  <c r="I553" i="14" s="1"/>
  <c r="G552" i="14"/>
  <c r="G551" i="14" s="1"/>
  <c r="H510" i="14"/>
  <c r="H509" i="14" s="1"/>
  <c r="H508" i="14" s="1"/>
  <c r="I510" i="14"/>
  <c r="I509" i="14" s="1"/>
  <c r="I508" i="14" s="1"/>
  <c r="H517" i="14"/>
  <c r="H516" i="14" s="1"/>
  <c r="H511" i="14" s="1"/>
  <c r="I517" i="14"/>
  <c r="I516" i="14" s="1"/>
  <c r="I511" i="14" s="1"/>
  <c r="G517" i="14"/>
  <c r="G516" i="14" s="1"/>
  <c r="G511" i="14" s="1"/>
  <c r="G510" i="14"/>
  <c r="G509" i="14" s="1"/>
  <c r="G508" i="14" s="1"/>
  <c r="H482" i="14"/>
  <c r="I482" i="14"/>
  <c r="H483" i="14"/>
  <c r="I483" i="14"/>
  <c r="G483" i="14"/>
  <c r="G482" i="14"/>
  <c r="H438" i="14"/>
  <c r="H437" i="14" s="1"/>
  <c r="H436" i="14" s="1"/>
  <c r="H435" i="14" s="1"/>
  <c r="I438" i="14"/>
  <c r="I437" i="14" s="1"/>
  <c r="I436" i="14" s="1"/>
  <c r="I435" i="14" s="1"/>
  <c r="G438" i="14"/>
  <c r="G437" i="14" s="1"/>
  <c r="G436" i="14" s="1"/>
  <c r="G435" i="14" s="1"/>
  <c r="G319" i="14"/>
  <c r="G318" i="14" s="1"/>
  <c r="H319" i="14"/>
  <c r="H318" i="14" s="1"/>
  <c r="I319" i="14"/>
  <c r="I318" i="14" s="1"/>
  <c r="G321" i="14"/>
  <c r="G320" i="14" s="1"/>
  <c r="H321" i="14"/>
  <c r="H320" i="14" s="1"/>
  <c r="I321" i="14"/>
  <c r="I320" i="14" s="1"/>
  <c r="H323" i="14"/>
  <c r="H322" i="14" s="1"/>
  <c r="I323" i="14"/>
  <c r="I322" i="14" s="1"/>
  <c r="G323" i="14"/>
  <c r="G322" i="14" s="1"/>
  <c r="H254" i="14"/>
  <c r="H252" i="14" s="1"/>
  <c r="I254" i="14"/>
  <c r="I252" i="14" s="1"/>
  <c r="G254" i="14"/>
  <c r="G252" i="14" s="1"/>
  <c r="H222" i="14"/>
  <c r="H220" i="14" s="1"/>
  <c r="H219" i="14" s="1"/>
  <c r="H218" i="14" s="1"/>
  <c r="I222" i="14"/>
  <c r="I220" i="14" s="1"/>
  <c r="I219" i="14" s="1"/>
  <c r="I218" i="14" s="1"/>
  <c r="G222" i="14"/>
  <c r="G220" i="14" s="1"/>
  <c r="G219" i="14" s="1"/>
  <c r="H150" i="14"/>
  <c r="H149" i="14" s="1"/>
  <c r="H148" i="14" s="1"/>
  <c r="I150" i="14"/>
  <c r="I149" i="14" s="1"/>
  <c r="I148" i="14" s="1"/>
  <c r="H153" i="14"/>
  <c r="H152" i="14" s="1"/>
  <c r="H151" i="14" s="1"/>
  <c r="I153" i="14"/>
  <c r="I152" i="14" s="1"/>
  <c r="I151" i="14" s="1"/>
  <c r="G150" i="14"/>
  <c r="G149" i="14" s="1"/>
  <c r="G148" i="14" s="1"/>
  <c r="G153" i="14"/>
  <c r="G152" i="14" s="1"/>
  <c r="G151" i="14" s="1"/>
  <c r="H129" i="14"/>
  <c r="H128" i="14" s="1"/>
  <c r="H127" i="14" s="1"/>
  <c r="H126" i="14" s="1"/>
  <c r="H125" i="14" s="1"/>
  <c r="I129" i="14"/>
  <c r="I128" i="14" s="1"/>
  <c r="I127" i="14" s="1"/>
  <c r="I126" i="14" s="1"/>
  <c r="I125" i="14" s="1"/>
  <c r="G129" i="14"/>
  <c r="G128" i="14" s="1"/>
  <c r="G127" i="14" s="1"/>
  <c r="G126" i="14" s="1"/>
  <c r="G125" i="14" s="1"/>
  <c r="H119" i="14"/>
  <c r="I119" i="14"/>
  <c r="G119" i="14"/>
  <c r="H123" i="14"/>
  <c r="I123" i="14"/>
  <c r="G123" i="14"/>
  <c r="G122" i="14" s="1"/>
  <c r="G121" i="14" s="1"/>
  <c r="H113" i="14"/>
  <c r="H112" i="14" s="1"/>
  <c r="I113" i="14"/>
  <c r="I112" i="14" s="1"/>
  <c r="G113" i="14"/>
  <c r="G112" i="14" s="1"/>
  <c r="H111" i="14"/>
  <c r="H110" i="14" s="1"/>
  <c r="I111" i="14"/>
  <c r="I110" i="14" s="1"/>
  <c r="G111" i="14"/>
  <c r="G110" i="14" s="1"/>
  <c r="H106" i="14"/>
  <c r="H104" i="14" s="1"/>
  <c r="I106" i="14"/>
  <c r="I104" i="14" s="1"/>
  <c r="G106" i="14"/>
  <c r="G104" i="14" s="1"/>
  <c r="H100" i="14"/>
  <c r="I100" i="14"/>
  <c r="G100" i="14"/>
  <c r="H96" i="14"/>
  <c r="I96" i="14"/>
  <c r="H98" i="14"/>
  <c r="I98" i="14"/>
  <c r="H99" i="14"/>
  <c r="I99" i="14"/>
  <c r="G96" i="14"/>
  <c r="H94" i="14"/>
  <c r="H93" i="14" s="1"/>
  <c r="I94" i="14"/>
  <c r="I93" i="14" s="1"/>
  <c r="G94" i="14"/>
  <c r="G93" i="14" s="1"/>
  <c r="H55" i="14"/>
  <c r="H54" i="14" s="1"/>
  <c r="H53" i="14" s="1"/>
  <c r="H52" i="14" s="1"/>
  <c r="H51" i="14" s="1"/>
  <c r="I55" i="14"/>
  <c r="I54" i="14" s="1"/>
  <c r="I53" i="14" s="1"/>
  <c r="I52" i="14" s="1"/>
  <c r="I51" i="14" s="1"/>
  <c r="G55" i="14"/>
  <c r="G54" i="14" s="1"/>
  <c r="G53" i="14" s="1"/>
  <c r="H45" i="14"/>
  <c r="H44" i="14" s="1"/>
  <c r="I45" i="14"/>
  <c r="I44" i="14" s="1"/>
  <c r="G45" i="14"/>
  <c r="G44" i="14" s="1"/>
  <c r="H42" i="14"/>
  <c r="I42" i="14"/>
  <c r="G42" i="14"/>
  <c r="H35" i="14"/>
  <c r="I35" i="14"/>
  <c r="H37" i="14"/>
  <c r="I37" i="14"/>
  <c r="G37" i="14"/>
  <c r="G36" i="14"/>
  <c r="G35" i="14"/>
  <c r="H28" i="14"/>
  <c r="I28" i="14"/>
  <c r="H30" i="14"/>
  <c r="I30" i="14"/>
  <c r="G30" i="14"/>
  <c r="G28" i="14"/>
  <c r="H26" i="14"/>
  <c r="H25" i="14" s="1"/>
  <c r="I26" i="14"/>
  <c r="I25" i="14" s="1"/>
  <c r="G26" i="14"/>
  <c r="G25" i="14" s="1"/>
  <c r="H21" i="14"/>
  <c r="I21" i="14"/>
  <c r="G21" i="14"/>
  <c r="G20" i="14" s="1"/>
  <c r="G536" i="14"/>
  <c r="I505" i="14"/>
  <c r="I504" i="14" s="1"/>
  <c r="H505" i="14"/>
  <c r="H504" i="14" s="1"/>
  <c r="G505" i="14"/>
  <c r="G504" i="14" s="1"/>
  <c r="I503" i="14"/>
  <c r="H503" i="14"/>
  <c r="G503" i="14"/>
  <c r="I488" i="14"/>
  <c r="I487" i="14" s="1"/>
  <c r="H488" i="14"/>
  <c r="H487" i="14" s="1"/>
  <c r="G488" i="14"/>
  <c r="G487" i="14" s="1"/>
  <c r="I473" i="14"/>
  <c r="I472" i="14" s="1"/>
  <c r="H473" i="14"/>
  <c r="H472" i="14" s="1"/>
  <c r="G473" i="14"/>
  <c r="G472" i="14" s="1"/>
  <c r="I458" i="14"/>
  <c r="I457" i="14" s="1"/>
  <c r="H458" i="14"/>
  <c r="H457" i="14" s="1"/>
  <c r="G458" i="14"/>
  <c r="G457" i="14" s="1"/>
  <c r="I453" i="14"/>
  <c r="I450" i="14" s="1"/>
  <c r="H453" i="14"/>
  <c r="H450" i="14" s="1"/>
  <c r="G453" i="14"/>
  <c r="G450" i="14" s="1"/>
  <c r="I442" i="14"/>
  <c r="I441" i="14" s="1"/>
  <c r="H442" i="14"/>
  <c r="H441" i="14" s="1"/>
  <c r="G442" i="14"/>
  <c r="G441" i="14" s="1"/>
  <c r="G419" i="14"/>
  <c r="I400" i="14"/>
  <c r="I399" i="14" s="1"/>
  <c r="I388" i="14" s="1"/>
  <c r="H400" i="14"/>
  <c r="H399" i="14" s="1"/>
  <c r="H388" i="14" s="1"/>
  <c r="G400" i="14"/>
  <c r="G399" i="14" s="1"/>
  <c r="G388" i="14" s="1"/>
  <c r="I386" i="14"/>
  <c r="H386" i="14"/>
  <c r="G386" i="14"/>
  <c r="H381" i="14"/>
  <c r="H380" i="14" s="1"/>
  <c r="G381" i="14"/>
  <c r="G380" i="14" s="1"/>
  <c r="G351" i="14" s="1"/>
  <c r="I378" i="14"/>
  <c r="H378" i="14"/>
  <c r="G378" i="14"/>
  <c r="I367" i="14"/>
  <c r="I366" i="14" s="1"/>
  <c r="H367" i="14"/>
  <c r="H366" i="14" s="1"/>
  <c r="G367" i="14"/>
  <c r="G366" i="14" s="1"/>
  <c r="I364" i="14"/>
  <c r="I363" i="14" s="1"/>
  <c r="H364" i="14"/>
  <c r="H363" i="14" s="1"/>
  <c r="G364" i="14"/>
  <c r="G363" i="14" s="1"/>
  <c r="G358" i="14"/>
  <c r="I355" i="14"/>
  <c r="I354" i="14" s="1"/>
  <c r="H355" i="14"/>
  <c r="H354" i="14" s="1"/>
  <c r="G355" i="14"/>
  <c r="G354" i="14" s="1"/>
  <c r="I345" i="14"/>
  <c r="I344" i="14" s="1"/>
  <c r="H345" i="14"/>
  <c r="H344" i="14" s="1"/>
  <c r="G345" i="14"/>
  <c r="G344" i="14" s="1"/>
  <c r="I314" i="14"/>
  <c r="I313" i="14" s="1"/>
  <c r="H314" i="14"/>
  <c r="H313" i="14" s="1"/>
  <c r="G314" i="14"/>
  <c r="G313" i="14" s="1"/>
  <c r="I301" i="14"/>
  <c r="I298" i="14" s="1"/>
  <c r="H301" i="14"/>
  <c r="H298" i="14" s="1"/>
  <c r="G301" i="14"/>
  <c r="G298" i="14" s="1"/>
  <c r="I281" i="14"/>
  <c r="H281" i="14"/>
  <c r="G281" i="14"/>
  <c r="I273" i="14"/>
  <c r="I272" i="14" s="1"/>
  <c r="H273" i="14"/>
  <c r="H272" i="14" s="1"/>
  <c r="G273" i="14"/>
  <c r="G272" i="14" s="1"/>
  <c r="G268" i="14"/>
  <c r="I244" i="14" a="1"/>
  <c r="I244" i="14" s="1"/>
  <c r="I243" i="14" s="1"/>
  <c r="I242" i="14" s="1"/>
  <c r="H244" i="14" a="1"/>
  <c r="H244" i="14" s="1"/>
  <c r="H243" i="14" s="1"/>
  <c r="H242" i="14" s="1"/>
  <c r="H195" i="14"/>
  <c r="H194" i="14" s="1"/>
  <c r="H193" i="14" s="1"/>
  <c r="H192" i="14" s="1"/>
  <c r="H191" i="14" s="1"/>
  <c r="G195" i="14"/>
  <c r="G194" i="14" s="1"/>
  <c r="G193" i="14" s="1"/>
  <c r="G192" i="14" s="1"/>
  <c r="G191" i="14" s="1"/>
  <c r="G187" i="14"/>
  <c r="I167" i="14"/>
  <c r="I166" i="14" s="1"/>
  <c r="I162" i="14" s="1"/>
  <c r="I161" i="14" s="1"/>
  <c r="H167" i="14"/>
  <c r="H166" i="14" s="1"/>
  <c r="H162" i="14" s="1"/>
  <c r="H161" i="14" s="1"/>
  <c r="I155" i="14"/>
  <c r="I154" i="14" s="1"/>
  <c r="H155" i="14"/>
  <c r="H154" i="14" s="1"/>
  <c r="G155" i="14"/>
  <c r="G154" i="14" s="1"/>
  <c r="G98" i="14"/>
  <c r="G57" i="14"/>
  <c r="H268" i="14" l="1"/>
  <c r="H267" i="14" s="1"/>
  <c r="H266" i="14" s="1"/>
  <c r="H101" i="14"/>
  <c r="G101" i="14"/>
  <c r="I101" i="14"/>
  <c r="G247" i="14"/>
  <c r="G246" i="14" s="1"/>
  <c r="H247" i="14"/>
  <c r="H246" i="14" s="1"/>
  <c r="I247" i="14"/>
  <c r="I246" i="14" s="1"/>
  <c r="H147" i="14"/>
  <c r="I122" i="14"/>
  <c r="I121" i="14" s="1"/>
  <c r="H122" i="14"/>
  <c r="H121" i="14" s="1"/>
  <c r="I20" i="14"/>
  <c r="I19" i="14"/>
  <c r="I18" i="14" s="1"/>
  <c r="I17" i="14" s="1"/>
  <c r="H20" i="14"/>
  <c r="H19" i="14"/>
  <c r="H18" i="14" s="1"/>
  <c r="H17" i="14" s="1"/>
  <c r="I147" i="14"/>
  <c r="G499" i="14"/>
  <c r="G498" i="14" s="1"/>
  <c r="G497" i="14" s="1"/>
  <c r="H499" i="14"/>
  <c r="H498" i="14" s="1"/>
  <c r="H497" i="14" s="1"/>
  <c r="I499" i="14"/>
  <c r="I498" i="14" s="1"/>
  <c r="I497" i="14" s="1"/>
  <c r="G469" i="14"/>
  <c r="G468" i="14" s="1"/>
  <c r="G467" i="14" s="1"/>
  <c r="H469" i="14"/>
  <c r="H468" i="14" s="1"/>
  <c r="H467" i="14" s="1"/>
  <c r="I469" i="14"/>
  <c r="I468" i="14" s="1"/>
  <c r="I467" i="14" s="1"/>
  <c r="G433" i="14"/>
  <c r="G432" i="14" s="1"/>
  <c r="G431" i="14" s="1"/>
  <c r="G430" i="14" s="1"/>
  <c r="H433" i="14"/>
  <c r="H432" i="14" s="1"/>
  <c r="H431" i="14" s="1"/>
  <c r="H430" i="14" s="1"/>
  <c r="I433" i="14"/>
  <c r="I432" i="14" s="1"/>
  <c r="I431" i="14" s="1"/>
  <c r="I430" i="14" s="1"/>
  <c r="H477" i="14"/>
  <c r="H476" i="14" s="1"/>
  <c r="H475" i="14" s="1"/>
  <c r="I477" i="14"/>
  <c r="I476" i="14" s="1"/>
  <c r="I475" i="14" s="1"/>
  <c r="G449" i="14"/>
  <c r="H234" i="14"/>
  <c r="H233" i="14" s="1"/>
  <c r="H230" i="14"/>
  <c r="H229" i="14" s="1"/>
  <c r="I230" i="14"/>
  <c r="I229" i="14" s="1"/>
  <c r="I226" i="14"/>
  <c r="I225" i="14" s="1"/>
  <c r="G230" i="14"/>
  <c r="G229" i="14" s="1"/>
  <c r="G226" i="14"/>
  <c r="G225" i="14" s="1"/>
  <c r="H226" i="14"/>
  <c r="H225" i="14" s="1"/>
  <c r="H464" i="14"/>
  <c r="H463" i="14" s="1"/>
  <c r="H462" i="14" s="1"/>
  <c r="H461" i="14" s="1"/>
  <c r="G464" i="14"/>
  <c r="G463" i="14" s="1"/>
  <c r="G462" i="14" s="1"/>
  <c r="G461" i="14" s="1"/>
  <c r="I464" i="14"/>
  <c r="I463" i="14" s="1"/>
  <c r="I462" i="14" s="1"/>
  <c r="I461" i="14" s="1"/>
  <c r="G385" i="14"/>
  <c r="I341" i="14"/>
  <c r="I340" i="14" s="1"/>
  <c r="H341" i="14"/>
  <c r="H340" i="14" s="1"/>
  <c r="G341" i="14"/>
  <c r="G340" i="14" s="1"/>
  <c r="H545" i="14"/>
  <c r="H544" i="14" s="1"/>
  <c r="H543" i="14" s="1"/>
  <c r="H542" i="14" s="1"/>
  <c r="I545" i="14"/>
  <c r="I544" i="14" s="1"/>
  <c r="I543" i="14" s="1"/>
  <c r="I542" i="14" s="1"/>
  <c r="G545" i="14"/>
  <c r="G544" i="14" s="1"/>
  <c r="G543" i="14" s="1"/>
  <c r="G542" i="14" s="1"/>
  <c r="G244" i="14" a="1"/>
  <c r="G244" i="14" s="1"/>
  <c r="G243" i="14" s="1"/>
  <c r="G242" i="14" s="1"/>
  <c r="G481" i="14"/>
  <c r="G480" i="14" s="1"/>
  <c r="G479" i="14" s="1"/>
  <c r="I291" i="14"/>
  <c r="I290" i="14" s="1"/>
  <c r="I289" i="14" s="1"/>
  <c r="H291" i="14"/>
  <c r="H290" i="14" s="1"/>
  <c r="H289" i="14" s="1"/>
  <c r="G295" i="14"/>
  <c r="G294" i="14" s="1"/>
  <c r="G293" i="14" s="1"/>
  <c r="H295" i="14"/>
  <c r="H294" i="14" s="1"/>
  <c r="H293" i="14" s="1"/>
  <c r="I295" i="14"/>
  <c r="I294" i="14" s="1"/>
  <c r="I293" i="14" s="1"/>
  <c r="G310" i="14"/>
  <c r="H310" i="14"/>
  <c r="I310" i="14"/>
  <c r="H312" i="14"/>
  <c r="H550" i="14"/>
  <c r="H549" i="14" s="1"/>
  <c r="H548" i="14" s="1"/>
  <c r="H547" i="14" s="1"/>
  <c r="I312" i="14"/>
  <c r="G312" i="14"/>
  <c r="I507" i="14"/>
  <c r="I550" i="14"/>
  <c r="I549" i="14" s="1"/>
  <c r="I548" i="14" s="1"/>
  <c r="I547" i="14" s="1"/>
  <c r="I481" i="14"/>
  <c r="I480" i="14" s="1"/>
  <c r="I479" i="14" s="1"/>
  <c r="H481" i="14"/>
  <c r="H480" i="14" s="1"/>
  <c r="H479" i="14" s="1"/>
  <c r="I317" i="14"/>
  <c r="I316" i="14" s="1"/>
  <c r="H317" i="14"/>
  <c r="H316" i="14" s="1"/>
  <c r="G317" i="14"/>
  <c r="G316" i="14" s="1"/>
  <c r="G218" i="14"/>
  <c r="G210" i="14" s="1"/>
  <c r="G52" i="14"/>
  <c r="G51" i="14" s="1"/>
  <c r="H507" i="14"/>
  <c r="G34" i="14"/>
  <c r="G33" i="14" s="1"/>
  <c r="G32" i="14" s="1"/>
  <c r="G31" i="14" s="1"/>
  <c r="I297" i="14"/>
  <c r="G19" i="14"/>
  <c r="G18" i="14" s="1"/>
  <c r="G17" i="14" s="1"/>
  <c r="H297" i="14"/>
  <c r="I440" i="14"/>
  <c r="H449" i="14"/>
  <c r="I196" i="14"/>
  <c r="G297" i="14"/>
  <c r="G280" i="14" s="1"/>
  <c r="I486" i="14"/>
  <c r="H196" i="14"/>
  <c r="G147" i="14"/>
  <c r="G170" i="14"/>
  <c r="G169" i="14" s="1"/>
  <c r="G507" i="14"/>
  <c r="I449" i="14"/>
  <c r="G486" i="14"/>
  <c r="H486" i="14"/>
  <c r="I170" i="14"/>
  <c r="I169" i="14" s="1"/>
  <c r="H170" i="14"/>
  <c r="H169" i="14" s="1"/>
  <c r="H440" i="14"/>
  <c r="G198" i="14"/>
  <c r="G197" i="14" s="1"/>
  <c r="G196" i="14" s="1"/>
  <c r="C40" i="12"/>
  <c r="C42" i="12"/>
  <c r="I309" i="14" l="1"/>
  <c r="I308" i="14" s="1"/>
  <c r="I280" i="14" s="1"/>
  <c r="G309" i="14"/>
  <c r="G308" i="14" s="1"/>
  <c r="H309" i="14"/>
  <c r="H308" i="14" s="1"/>
  <c r="H280" i="14" s="1"/>
  <c r="H439" i="14"/>
  <c r="I439" i="14"/>
  <c r="I385" i="14"/>
  <c r="I460" i="14"/>
  <c r="I485" i="14"/>
  <c r="G326" i="14"/>
  <c r="G384" i="14"/>
  <c r="I326" i="14"/>
  <c r="H460" i="14"/>
  <c r="H224" i="14"/>
  <c r="H223" i="14" s="1"/>
  <c r="H326" i="14"/>
  <c r="G485" i="14"/>
  <c r="H385" i="14"/>
  <c r="H485" i="14"/>
  <c r="G213" i="14"/>
  <c r="G212" i="14" s="1"/>
  <c r="H384" i="14" l="1"/>
  <c r="I384" i="14"/>
  <c r="I429" i="14"/>
  <c r="H429" i="14"/>
  <c r="E21" i="10"/>
  <c r="E14" i="10" s="1"/>
  <c r="F21" i="10"/>
  <c r="F14" i="10" s="1"/>
  <c r="D40" i="12" l="1"/>
  <c r="E40" i="12"/>
  <c r="G24" i="1" l="1"/>
  <c r="H24" i="1"/>
  <c r="F24" i="1"/>
  <c r="G23" i="3"/>
  <c r="H23" i="3"/>
  <c r="F23" i="3"/>
  <c r="G554" i="14" l="1"/>
  <c r="G553" i="14" s="1"/>
  <c r="G550" i="14" s="1"/>
  <c r="G549" i="14" s="1"/>
  <c r="G548" i="14" s="1"/>
  <c r="G547" i="14" s="1"/>
  <c r="G440" i="14" l="1"/>
  <c r="G427" i="14"/>
  <c r="G426" i="14" s="1"/>
  <c r="G425" i="14" s="1"/>
  <c r="G424" i="14" s="1"/>
  <c r="G423" i="14" s="1"/>
  <c r="E130" i="2"/>
  <c r="F130" i="2"/>
  <c r="D130" i="2"/>
  <c r="G439" i="14" l="1"/>
  <c r="G530" i="14"/>
  <c r="G531" i="14"/>
  <c r="G115" i="1"/>
  <c r="H115" i="1"/>
  <c r="F70" i="3"/>
  <c r="G99" i="14" s="1"/>
  <c r="F68" i="3"/>
  <c r="G520" i="14" l="1"/>
  <c r="F115" i="1"/>
  <c r="G519" i="14" l="1"/>
  <c r="G518" i="14" s="1"/>
  <c r="C23" i="10"/>
  <c r="C24" i="10"/>
  <c r="D19" i="10" l="1"/>
  <c r="D15" i="10"/>
  <c r="G206" i="1" l="1"/>
  <c r="G205" i="1" s="1"/>
  <c r="H206" i="1"/>
  <c r="H205" i="1" s="1"/>
  <c r="F206" i="1"/>
  <c r="F205" i="1" s="1"/>
  <c r="G203" i="1"/>
  <c r="G202" i="1" s="1"/>
  <c r="H203" i="1"/>
  <c r="H202" i="1" s="1"/>
  <c r="F203" i="1"/>
  <c r="F202" i="1" s="1"/>
  <c r="G199" i="1"/>
  <c r="G198" i="1" s="1"/>
  <c r="H199" i="1"/>
  <c r="H198" i="1" s="1"/>
  <c r="F199" i="1"/>
  <c r="F198" i="1" s="1"/>
  <c r="G196" i="1"/>
  <c r="G195" i="1" s="1"/>
  <c r="H196" i="1"/>
  <c r="H195" i="1" s="1"/>
  <c r="F196" i="1"/>
  <c r="F195" i="1" s="1"/>
  <c r="G193" i="1"/>
  <c r="G192" i="1" s="1"/>
  <c r="H193" i="1"/>
  <c r="H192" i="1" s="1"/>
  <c r="G190" i="1"/>
  <c r="G189" i="1" s="1"/>
  <c r="H190" i="1"/>
  <c r="H189" i="1" s="1"/>
  <c r="F190" i="1"/>
  <c r="F189" i="1" s="1"/>
  <c r="G210" i="1"/>
  <c r="G209" i="1" s="1"/>
  <c r="H210" i="1"/>
  <c r="H209" i="1" s="1"/>
  <c r="F210" i="1"/>
  <c r="F209" i="1" s="1"/>
  <c r="G173" i="3"/>
  <c r="H173" i="3"/>
  <c r="F173" i="3"/>
  <c r="G175" i="3"/>
  <c r="H175" i="3"/>
  <c r="F175" i="3"/>
  <c r="F172" i="3" s="1"/>
  <c r="F171" i="3" s="1"/>
  <c r="F170" i="3" s="1"/>
  <c r="G177" i="3"/>
  <c r="H177" i="3"/>
  <c r="F177" i="3"/>
  <c r="H110" i="3"/>
  <c r="I120" i="14" s="1"/>
  <c r="I118" i="14" s="1"/>
  <c r="I117" i="14" s="1"/>
  <c r="I116" i="14" s="1"/>
  <c r="I115" i="14" s="1"/>
  <c r="I114" i="14" s="1"/>
  <c r="G110" i="3"/>
  <c r="H120" i="14" s="1"/>
  <c r="H118" i="14" s="1"/>
  <c r="H117" i="14" s="1"/>
  <c r="H116" i="14" s="1"/>
  <c r="H115" i="14" s="1"/>
  <c r="H114" i="14" s="1"/>
  <c r="F110" i="3"/>
  <c r="G120" i="14" s="1"/>
  <c r="G118" i="14" s="1"/>
  <c r="G117" i="14" s="1"/>
  <c r="G116" i="14" s="1"/>
  <c r="G115" i="14" s="1"/>
  <c r="G114" i="14" s="1"/>
  <c r="H81" i="3"/>
  <c r="G81" i="3"/>
  <c r="F81" i="3"/>
  <c r="G97" i="14" s="1"/>
  <c r="H73" i="3"/>
  <c r="G73" i="3"/>
  <c r="H48" i="3"/>
  <c r="G48" i="3"/>
  <c r="H44" i="3"/>
  <c r="G44" i="3"/>
  <c r="H43" i="14" s="1"/>
  <c r="H41" i="14" s="1"/>
  <c r="H40" i="14" s="1"/>
  <c r="H39" i="14" s="1"/>
  <c r="H38" i="14" s="1"/>
  <c r="F44" i="3"/>
  <c r="H34" i="3"/>
  <c r="I36" i="14" s="1"/>
  <c r="I34" i="14" s="1"/>
  <c r="I33" i="14" s="1"/>
  <c r="I32" i="14" s="1"/>
  <c r="I31" i="14" s="1"/>
  <c r="G34" i="3"/>
  <c r="H36" i="14" s="1"/>
  <c r="H34" i="14" s="1"/>
  <c r="H33" i="14" s="1"/>
  <c r="H32" i="14" s="1"/>
  <c r="H31" i="14" s="1"/>
  <c r="H27" i="3"/>
  <c r="I29" i="14" s="1"/>
  <c r="I27" i="14" s="1"/>
  <c r="I24" i="14" s="1"/>
  <c r="I23" i="14" s="1"/>
  <c r="I22" i="14" s="1"/>
  <c r="G27" i="3"/>
  <c r="H29" i="14" s="1"/>
  <c r="H27" i="14" s="1"/>
  <c r="H24" i="14" s="1"/>
  <c r="H23" i="14" s="1"/>
  <c r="H22" i="14" s="1"/>
  <c r="G29" i="14"/>
  <c r="G27" i="14" s="1"/>
  <c r="G24" i="14" s="1"/>
  <c r="G23" i="14" s="1"/>
  <c r="G22" i="14" s="1"/>
  <c r="G95" i="14" l="1"/>
  <c r="G92" i="14" s="1"/>
  <c r="G91" i="14" s="1"/>
  <c r="I97" i="14"/>
  <c r="I95" i="14" s="1"/>
  <c r="I92" i="14" s="1"/>
  <c r="I91" i="14" s="1"/>
  <c r="I43" i="14"/>
  <c r="I41" i="14" s="1"/>
  <c r="I40" i="14" s="1"/>
  <c r="I39" i="14" s="1"/>
  <c r="I38" i="14" s="1"/>
  <c r="H97" i="14"/>
  <c r="H95" i="14" s="1"/>
  <c r="H92" i="14" s="1"/>
  <c r="H91" i="14" s="1"/>
  <c r="G172" i="3"/>
  <c r="G171" i="3" s="1"/>
  <c r="G170" i="3" s="1"/>
  <c r="G43" i="14"/>
  <c r="G41" i="14" s="1"/>
  <c r="G40" i="14" s="1"/>
  <c r="G39" i="14" s="1"/>
  <c r="G38" i="14" s="1"/>
  <c r="F125" i="2"/>
  <c r="I144" i="14"/>
  <c r="H144" i="14"/>
  <c r="I262" i="14"/>
  <c r="I261" i="14" s="1"/>
  <c r="I257" i="14" s="1"/>
  <c r="G262" i="14"/>
  <c r="G261" i="14" s="1"/>
  <c r="G257" i="14" s="1"/>
  <c r="H262" i="14"/>
  <c r="H261" i="14" s="1"/>
  <c r="H257" i="14" s="1"/>
  <c r="H256" i="14" s="1"/>
  <c r="E125" i="2"/>
  <c r="D125" i="2"/>
  <c r="H172" i="3"/>
  <c r="H171" i="3" s="1"/>
  <c r="H170" i="3" s="1"/>
  <c r="F208" i="1"/>
  <c r="H208" i="1"/>
  <c r="H188" i="1" s="1"/>
  <c r="G208" i="1"/>
  <c r="G188" i="1" s="1"/>
  <c r="I143" i="14" l="1"/>
  <c r="I131" i="14" s="1"/>
  <c r="I130" i="14" s="1"/>
  <c r="I124" i="14" s="1"/>
  <c r="H143" i="14"/>
  <c r="H131" i="14" s="1"/>
  <c r="H130" i="14" s="1"/>
  <c r="H124" i="14" s="1"/>
  <c r="H372" i="14"/>
  <c r="I347" i="14"/>
  <c r="I325" i="14" s="1"/>
  <c r="I324" i="14" s="1"/>
  <c r="I348" i="14"/>
  <c r="H347" i="14"/>
  <c r="H325" i="14" s="1"/>
  <c r="H324" i="14" s="1"/>
  <c r="H348" i="14"/>
  <c r="G347" i="14"/>
  <c r="G348" i="14"/>
  <c r="I530" i="14"/>
  <c r="I520" i="14" s="1"/>
  <c r="I519" i="14" s="1"/>
  <c r="I518" i="14" s="1"/>
  <c r="I531" i="14"/>
  <c r="H530" i="14"/>
  <c r="H520" i="14" s="1"/>
  <c r="H519" i="14" s="1"/>
  <c r="H518" i="14" s="1"/>
  <c r="H531" i="14"/>
  <c r="I414" i="14"/>
  <c r="I413" i="14"/>
  <c r="I412" i="14" s="1"/>
  <c r="I411" i="14" s="1"/>
  <c r="I383" i="14" s="1"/>
  <c r="G414" i="14"/>
  <c r="G413" i="14"/>
  <c r="G412" i="14" s="1"/>
  <c r="G411" i="14" s="1"/>
  <c r="G383" i="14" s="1"/>
  <c r="H414" i="14"/>
  <c r="H413" i="14"/>
  <c r="H412" i="14" s="1"/>
  <c r="G166" i="1"/>
  <c r="H166" i="1"/>
  <c r="H163" i="1" s="1"/>
  <c r="H162" i="1" s="1"/>
  <c r="F166" i="1"/>
  <c r="F163" i="1" s="1"/>
  <c r="G163" i="3"/>
  <c r="H163" i="3"/>
  <c r="H157" i="3" s="1"/>
  <c r="H156" i="3" s="1"/>
  <c r="H155" i="3" s="1"/>
  <c r="F163" i="3"/>
  <c r="H411" i="14" l="1"/>
  <c r="H383" i="14" s="1"/>
  <c r="G325" i="14"/>
  <c r="G324" i="14" s="1"/>
  <c r="D24" i="2"/>
  <c r="D22" i="10"/>
  <c r="D14" i="10" s="1"/>
  <c r="E24" i="2"/>
  <c r="F162" i="1"/>
  <c r="F24" i="2"/>
  <c r="G163" i="1"/>
  <c r="G162" i="1" s="1"/>
  <c r="C22" i="10" l="1"/>
  <c r="C14" i="10"/>
  <c r="H87" i="14"/>
  <c r="H86" i="14" s="1"/>
  <c r="H63" i="14" s="1"/>
  <c r="H56" i="14" s="1"/>
  <c r="H16" i="14" s="1"/>
  <c r="I87" i="14"/>
  <c r="I86" i="14" s="1"/>
  <c r="I63" i="14" s="1"/>
  <c r="I56" i="14" s="1"/>
  <c r="I16" i="14" s="1"/>
  <c r="I34" i="5"/>
  <c r="I33" i="5" s="1"/>
  <c r="J34" i="5"/>
  <c r="J33" i="5" s="1"/>
  <c r="H34" i="5"/>
  <c r="H33" i="5" s="1"/>
  <c r="I160" i="5"/>
  <c r="I159" i="5" s="1"/>
  <c r="I158" i="5" s="1"/>
  <c r="I144" i="5" s="1"/>
  <c r="J160" i="5"/>
  <c r="J159" i="5" s="1"/>
  <c r="J158" i="5" s="1"/>
  <c r="J144" i="5" s="1"/>
  <c r="H160" i="5"/>
  <c r="H159" i="5" s="1"/>
  <c r="H158" i="5" s="1"/>
  <c r="H144" i="5" s="1"/>
  <c r="E121" i="12" l="1"/>
  <c r="D121" i="12"/>
  <c r="C121" i="12"/>
  <c r="E103" i="12"/>
  <c r="D103" i="12"/>
  <c r="C103" i="12"/>
  <c r="E95" i="12"/>
  <c r="D95" i="12"/>
  <c r="C95" i="12"/>
  <c r="E93" i="12"/>
  <c r="D93" i="12"/>
  <c r="C93" i="12"/>
  <c r="E88" i="12"/>
  <c r="D88" i="12"/>
  <c r="C88" i="12"/>
  <c r="E84" i="12"/>
  <c r="D84" i="12"/>
  <c r="C84" i="12"/>
  <c r="E82" i="12"/>
  <c r="E81" i="12" s="1"/>
  <c r="D82" i="12"/>
  <c r="D81" i="12" s="1"/>
  <c r="C82" i="12"/>
  <c r="C81" i="12" s="1"/>
  <c r="E57" i="12"/>
  <c r="D57" i="12"/>
  <c r="C57" i="12"/>
  <c r="E50" i="12"/>
  <c r="D50" i="12"/>
  <c r="C50" i="12"/>
  <c r="E43" i="12"/>
  <c r="D43" i="12"/>
  <c r="C43" i="12"/>
  <c r="E37" i="12"/>
  <c r="D37" i="12"/>
  <c r="C37" i="12"/>
  <c r="E35" i="12"/>
  <c r="D35" i="12"/>
  <c r="C35" i="12"/>
  <c r="E32" i="12"/>
  <c r="D32" i="12"/>
  <c r="C32" i="12"/>
  <c r="E27" i="12"/>
  <c r="E26" i="12" s="1"/>
  <c r="D27" i="12"/>
  <c r="C27" i="12"/>
  <c r="C26" i="12" s="1"/>
  <c r="D26" i="12"/>
  <c r="E21" i="12"/>
  <c r="D21" i="12"/>
  <c r="C21" i="12"/>
  <c r="E15" i="12"/>
  <c r="D15" i="12"/>
  <c r="C15" i="12"/>
  <c r="D92" i="12" l="1"/>
  <c r="D90" i="12"/>
  <c r="E90" i="12"/>
  <c r="C90" i="12"/>
  <c r="C92" i="12"/>
  <c r="E92" i="12"/>
  <c r="E127" i="12" l="1"/>
  <c r="E25" i="9" s="1"/>
  <c r="D127" i="12"/>
  <c r="D25" i="9" s="1"/>
  <c r="C127" i="12"/>
  <c r="C25" i="9" s="1"/>
  <c r="C21" i="10"/>
  <c r="I358" i="14" l="1"/>
  <c r="H358" i="14"/>
  <c r="C20" i="10"/>
  <c r="C19" i="10"/>
  <c r="C17" i="10"/>
  <c r="C16" i="10"/>
  <c r="C15" i="10"/>
  <c r="E38" i="9"/>
  <c r="D38" i="9"/>
  <c r="C38" i="9"/>
  <c r="E35" i="9"/>
  <c r="D35" i="9"/>
  <c r="D27" i="9" s="1"/>
  <c r="C35" i="9"/>
  <c r="C27" i="9" s="1"/>
  <c r="E27" i="9"/>
  <c r="E21" i="9"/>
  <c r="D21" i="9"/>
  <c r="C21" i="9"/>
  <c r="E18" i="9"/>
  <c r="D18" i="9"/>
  <c r="C18" i="9"/>
  <c r="C30" i="6"/>
  <c r="E30" i="6"/>
  <c r="D30" i="6"/>
  <c r="E29" i="6"/>
  <c r="E28" i="6" s="1"/>
  <c r="E27" i="6" s="1"/>
  <c r="D29" i="6"/>
  <c r="D28" i="6" s="1"/>
  <c r="D27" i="6" s="1"/>
  <c r="C28" i="6"/>
  <c r="E25" i="6"/>
  <c r="D25" i="6"/>
  <c r="C25" i="6"/>
  <c r="C13" i="6"/>
  <c r="J247" i="5"/>
  <c r="J246" i="5" s="1"/>
  <c r="J245" i="5" s="1"/>
  <c r="J244" i="5" s="1"/>
  <c r="J243" i="5" s="1"/>
  <c r="I247" i="5"/>
  <c r="I246" i="5" s="1"/>
  <c r="I245" i="5" s="1"/>
  <c r="I244" i="5" s="1"/>
  <c r="I243" i="5" s="1"/>
  <c r="H247" i="5"/>
  <c r="H246" i="5" s="1"/>
  <c r="H245" i="5" s="1"/>
  <c r="H244" i="5" s="1"/>
  <c r="H243" i="5" s="1"/>
  <c r="J241" i="5"/>
  <c r="J240" i="5" s="1"/>
  <c r="J239" i="5" s="1"/>
  <c r="I241" i="5"/>
  <c r="I240" i="5" s="1"/>
  <c r="I239" i="5" s="1"/>
  <c r="H241" i="5"/>
  <c r="H240" i="5" s="1"/>
  <c r="H239" i="5" s="1"/>
  <c r="J237" i="5"/>
  <c r="J236" i="5" s="1"/>
  <c r="J235" i="5" s="1"/>
  <c r="I237" i="5"/>
  <c r="I236" i="5" s="1"/>
  <c r="I235" i="5" s="1"/>
  <c r="H237" i="5"/>
  <c r="H236" i="5" s="1"/>
  <c r="H235" i="5" s="1"/>
  <c r="J230" i="5"/>
  <c r="I230" i="5"/>
  <c r="H230" i="5"/>
  <c r="J227" i="5"/>
  <c r="I227" i="5"/>
  <c r="H227" i="5"/>
  <c r="J224" i="5"/>
  <c r="I224" i="5"/>
  <c r="H224" i="5"/>
  <c r="J221" i="5"/>
  <c r="I221" i="5"/>
  <c r="H221" i="5"/>
  <c r="J205" i="5"/>
  <c r="J204" i="5" s="1"/>
  <c r="J203" i="5" s="1"/>
  <c r="I205" i="5"/>
  <c r="I204" i="5" s="1"/>
  <c r="I203" i="5" s="1"/>
  <c r="H205" i="5"/>
  <c r="H204" i="5" s="1"/>
  <c r="H203" i="5" s="1"/>
  <c r="J200" i="5"/>
  <c r="J199" i="5" s="1"/>
  <c r="J198" i="5" s="1"/>
  <c r="I200" i="5"/>
  <c r="I199" i="5" s="1"/>
  <c r="I198" i="5" s="1"/>
  <c r="H200" i="5"/>
  <c r="H199" i="5" s="1"/>
  <c r="H198" i="5" s="1"/>
  <c r="H195" i="5"/>
  <c r="H194" i="5" s="1"/>
  <c r="H193" i="5" s="1"/>
  <c r="H192" i="5" s="1"/>
  <c r="J195" i="5"/>
  <c r="J194" i="5" s="1"/>
  <c r="J193" i="5" s="1"/>
  <c r="J192" i="5" s="1"/>
  <c r="I195" i="5"/>
  <c r="I194" i="5" s="1"/>
  <c r="I193" i="5" s="1"/>
  <c r="I192" i="5" s="1"/>
  <c r="J189" i="5"/>
  <c r="J188" i="5" s="1"/>
  <c r="J187" i="5" s="1"/>
  <c r="J186" i="5" s="1"/>
  <c r="I189" i="5"/>
  <c r="I188" i="5" s="1"/>
  <c r="I187" i="5" s="1"/>
  <c r="I186" i="5" s="1"/>
  <c r="H189" i="5"/>
  <c r="H188" i="5" s="1"/>
  <c r="H187" i="5" s="1"/>
  <c r="H186" i="5" s="1"/>
  <c r="J184" i="5"/>
  <c r="I184" i="5"/>
  <c r="H184" i="5"/>
  <c r="J182" i="5"/>
  <c r="J181" i="5" s="1"/>
  <c r="I182" i="5"/>
  <c r="I181" i="5" s="1"/>
  <c r="H182" i="5"/>
  <c r="H181" i="5" s="1"/>
  <c r="J179" i="5"/>
  <c r="J178" i="5" s="1"/>
  <c r="I179" i="5"/>
  <c r="I178" i="5" s="1"/>
  <c r="H179" i="5"/>
  <c r="H178" i="5" s="1"/>
  <c r="J172" i="5"/>
  <c r="J171" i="5" s="1"/>
  <c r="J170" i="5" s="1"/>
  <c r="J169" i="5" s="1"/>
  <c r="I172" i="5"/>
  <c r="I171" i="5" s="1"/>
  <c r="I170" i="5" s="1"/>
  <c r="I169" i="5" s="1"/>
  <c r="H172" i="5"/>
  <c r="H171" i="5" s="1"/>
  <c r="H170" i="5" s="1"/>
  <c r="H169" i="5" s="1"/>
  <c r="J142" i="5"/>
  <c r="J141" i="5" s="1"/>
  <c r="J140" i="5" s="1"/>
  <c r="I142" i="5"/>
  <c r="I141" i="5" s="1"/>
  <c r="I140" i="5" s="1"/>
  <c r="H142" i="5"/>
  <c r="H141" i="5" s="1"/>
  <c r="H140" i="5" s="1"/>
  <c r="J138" i="5"/>
  <c r="J137" i="5" s="1"/>
  <c r="J136" i="5" s="1"/>
  <c r="I138" i="5"/>
  <c r="I137" i="5" s="1"/>
  <c r="I136" i="5" s="1"/>
  <c r="H138" i="5"/>
  <c r="H137" i="5" s="1"/>
  <c r="H136" i="5" s="1"/>
  <c r="J103" i="5"/>
  <c r="J100" i="5" s="1"/>
  <c r="J99" i="5" s="1"/>
  <c r="I103" i="5"/>
  <c r="I100" i="5" s="1"/>
  <c r="I99" i="5" s="1"/>
  <c r="H103" i="5"/>
  <c r="H100" i="5" s="1"/>
  <c r="H99" i="5" s="1"/>
  <c r="J101" i="5"/>
  <c r="I101" i="5"/>
  <c r="H101" i="5"/>
  <c r="J90" i="5"/>
  <c r="J89" i="5" s="1"/>
  <c r="J88" i="5" s="1"/>
  <c r="I90" i="5"/>
  <c r="I89" i="5" s="1"/>
  <c r="I88" i="5" s="1"/>
  <c r="H90" i="5"/>
  <c r="H89" i="5" s="1"/>
  <c r="H88" i="5" s="1"/>
  <c r="J68" i="5"/>
  <c r="I68" i="5"/>
  <c r="H68" i="5"/>
  <c r="J66" i="5"/>
  <c r="I66" i="5"/>
  <c r="H66" i="5"/>
  <c r="H64" i="5"/>
  <c r="J62" i="5"/>
  <c r="I62" i="5"/>
  <c r="J56" i="5"/>
  <c r="J55" i="5" s="1"/>
  <c r="J54" i="5" s="1"/>
  <c r="J53" i="5" s="1"/>
  <c r="I55" i="5"/>
  <c r="I54" i="5" s="1"/>
  <c r="I53" i="5" s="1"/>
  <c r="H56" i="5"/>
  <c r="H55" i="5" s="1"/>
  <c r="H54" i="5" s="1"/>
  <c r="H53" i="5" s="1"/>
  <c r="J50" i="5"/>
  <c r="J49" i="5" s="1"/>
  <c r="J48" i="5" s="1"/>
  <c r="J47" i="5" s="1"/>
  <c r="J46" i="5" s="1"/>
  <c r="I50" i="5"/>
  <c r="I49" i="5" s="1"/>
  <c r="I48" i="5" s="1"/>
  <c r="I47" i="5" s="1"/>
  <c r="I46" i="5" s="1"/>
  <c r="H50" i="5"/>
  <c r="H49" i="5" s="1"/>
  <c r="H48" i="5" s="1"/>
  <c r="H47" i="5" s="1"/>
  <c r="H46" i="5" s="1"/>
  <c r="J40" i="5"/>
  <c r="I40" i="5"/>
  <c r="J37" i="5"/>
  <c r="I37" i="5"/>
  <c r="H37" i="5"/>
  <c r="H36" i="5" s="1"/>
  <c r="J29" i="5"/>
  <c r="J28" i="5" s="1"/>
  <c r="J27" i="5" s="1"/>
  <c r="J26" i="5" s="1"/>
  <c r="I29" i="5"/>
  <c r="I28" i="5" s="1"/>
  <c r="I27" i="5" s="1"/>
  <c r="I26" i="5" s="1"/>
  <c r="H29" i="5"/>
  <c r="H28" i="5" s="1"/>
  <c r="H27" i="5" s="1"/>
  <c r="H26" i="5" s="1"/>
  <c r="J24" i="5"/>
  <c r="J23" i="5" s="1"/>
  <c r="J22" i="5" s="1"/>
  <c r="I24" i="5"/>
  <c r="I23" i="5" s="1"/>
  <c r="I22" i="5" s="1"/>
  <c r="H24" i="5"/>
  <c r="H23" i="5" s="1"/>
  <c r="H22" i="5" s="1"/>
  <c r="J19" i="5"/>
  <c r="J18" i="5" s="1"/>
  <c r="J17" i="5" s="1"/>
  <c r="J16" i="5" s="1"/>
  <c r="I19" i="5"/>
  <c r="I18" i="5" s="1"/>
  <c r="I17" i="5" s="1"/>
  <c r="I16" i="5" s="1"/>
  <c r="H19" i="5"/>
  <c r="H18" i="5" s="1"/>
  <c r="H17" i="5" s="1"/>
  <c r="H16" i="5" s="1"/>
  <c r="I220" i="5" l="1"/>
  <c r="I219" i="5" s="1"/>
  <c r="I218" i="5" s="1"/>
  <c r="J220" i="5"/>
  <c r="J219" i="5" s="1"/>
  <c r="J218" i="5" s="1"/>
  <c r="H220" i="5"/>
  <c r="H219" i="5" s="1"/>
  <c r="H218" i="5" s="1"/>
  <c r="H135" i="5"/>
  <c r="I61" i="5"/>
  <c r="I60" i="5" s="1"/>
  <c r="I59" i="5" s="1"/>
  <c r="I52" i="5" s="1"/>
  <c r="H61" i="5"/>
  <c r="H60" i="5" s="1"/>
  <c r="H59" i="5" s="1"/>
  <c r="H52" i="5" s="1"/>
  <c r="J61" i="5"/>
  <c r="J60" i="5" s="1"/>
  <c r="J59" i="5" s="1"/>
  <c r="J52" i="5" s="1"/>
  <c r="I36" i="5"/>
  <c r="J36" i="5"/>
  <c r="H357" i="14"/>
  <c r="H353" i="14" s="1"/>
  <c r="H352" i="14" s="1"/>
  <c r="H351" i="14" s="1"/>
  <c r="I357" i="14"/>
  <c r="I353" i="14" s="1"/>
  <c r="C27" i="6"/>
  <c r="C43" i="6" s="1"/>
  <c r="E43" i="6"/>
  <c r="D43" i="6"/>
  <c r="I197" i="5"/>
  <c r="I98" i="5"/>
  <c r="H32" i="5"/>
  <c r="J135" i="5"/>
  <c r="H98" i="5"/>
  <c r="J98" i="5"/>
  <c r="I135" i="5"/>
  <c r="I177" i="5"/>
  <c r="I176" i="5" s="1"/>
  <c r="I175" i="5" s="1"/>
  <c r="I174" i="5" s="1"/>
  <c r="H207" i="5"/>
  <c r="H197" i="5" s="1"/>
  <c r="J197" i="5"/>
  <c r="J234" i="5"/>
  <c r="J233" i="5" s="1"/>
  <c r="H234" i="5"/>
  <c r="H233" i="5" s="1"/>
  <c r="H177" i="5"/>
  <c r="H176" i="5" s="1"/>
  <c r="H175" i="5" s="1"/>
  <c r="H174" i="5" s="1"/>
  <c r="J177" i="5"/>
  <c r="J176" i="5" s="1"/>
  <c r="J175" i="5" s="1"/>
  <c r="J174" i="5" s="1"/>
  <c r="I234" i="5"/>
  <c r="I233" i="5" s="1"/>
  <c r="J97" i="5" l="1"/>
  <c r="H97" i="5"/>
  <c r="I97" i="5"/>
  <c r="H31" i="5"/>
  <c r="H15" i="5" s="1"/>
  <c r="J191" i="5"/>
  <c r="I191" i="5"/>
  <c r="I32" i="5"/>
  <c r="J32" i="5"/>
  <c r="H191" i="5"/>
  <c r="H14" i="5" l="1"/>
  <c r="H13" i="5" s="1"/>
  <c r="I31" i="5"/>
  <c r="I15" i="5" s="1"/>
  <c r="I14" i="5" s="1"/>
  <c r="I13" i="5" s="1"/>
  <c r="J31" i="5"/>
  <c r="J15" i="5" s="1"/>
  <c r="J14" i="5" s="1"/>
  <c r="J13" i="5" s="1"/>
  <c r="H369" i="1"/>
  <c r="G369" i="1"/>
  <c r="F369" i="1"/>
  <c r="G342" i="1"/>
  <c r="H342" i="1"/>
  <c r="F342" i="1"/>
  <c r="G292" i="1"/>
  <c r="H292" i="1"/>
  <c r="F292" i="1"/>
  <c r="H278" i="1"/>
  <c r="H277" i="1" s="1"/>
  <c r="G267" i="1"/>
  <c r="H267" i="1"/>
  <c r="G145" i="1"/>
  <c r="H145" i="1"/>
  <c r="F145" i="1"/>
  <c r="G99" i="1"/>
  <c r="H99" i="1"/>
  <c r="F99" i="1"/>
  <c r="G97" i="1"/>
  <c r="H97" i="1"/>
  <c r="F97" i="1"/>
  <c r="G87" i="1"/>
  <c r="H87" i="1"/>
  <c r="F87" i="1"/>
  <c r="G82" i="1"/>
  <c r="H82" i="1"/>
  <c r="F82" i="1"/>
  <c r="G79" i="1"/>
  <c r="H79" i="1"/>
  <c r="G80" i="1"/>
  <c r="H80" i="1"/>
  <c r="F80" i="1"/>
  <c r="F79" i="1"/>
  <c r="G71" i="1"/>
  <c r="H71" i="1"/>
  <c r="F71" i="1"/>
  <c r="F69" i="1" s="1"/>
  <c r="G68" i="1"/>
  <c r="H68" i="1"/>
  <c r="F68" i="1"/>
  <c r="G67" i="1"/>
  <c r="H67" i="1"/>
  <c r="G65" i="1"/>
  <c r="H65" i="1"/>
  <c r="F65" i="1"/>
  <c r="G45" i="1"/>
  <c r="H45" i="1"/>
  <c r="F45" i="1"/>
  <c r="G64" i="1"/>
  <c r="H64" i="1"/>
  <c r="F64" i="1"/>
  <c r="G37" i="1"/>
  <c r="H37" i="1"/>
  <c r="F37" i="1"/>
  <c r="G36" i="1"/>
  <c r="H36" i="1"/>
  <c r="F36" i="1"/>
  <c r="G32" i="1"/>
  <c r="H32" i="1"/>
  <c r="F32" i="1"/>
  <c r="G30" i="1"/>
  <c r="H30" i="1"/>
  <c r="G31" i="1"/>
  <c r="H31" i="1"/>
  <c r="F31" i="1"/>
  <c r="F30" i="1"/>
  <c r="G25" i="1"/>
  <c r="H25" i="1"/>
  <c r="G26" i="1"/>
  <c r="H26" i="1"/>
  <c r="F25" i="1"/>
  <c r="F26" i="1"/>
  <c r="G20" i="1"/>
  <c r="H20" i="1"/>
  <c r="F20" i="1"/>
  <c r="H239" i="3"/>
  <c r="G237" i="3"/>
  <c r="H237" i="3"/>
  <c r="G227" i="3"/>
  <c r="H227" i="3"/>
  <c r="H226" i="3" s="1"/>
  <c r="H225" i="3" s="1"/>
  <c r="H224" i="3" s="1"/>
  <c r="H223" i="3" s="1"/>
  <c r="H113" i="3"/>
  <c r="H112" i="3" s="1"/>
  <c r="H96" i="3"/>
  <c r="F67" i="1"/>
  <c r="F272" i="1"/>
  <c r="G272" i="1"/>
  <c r="G271" i="1" s="1"/>
  <c r="H272" i="1"/>
  <c r="H271" i="1" s="1"/>
  <c r="E22" i="2"/>
  <c r="F22" i="2"/>
  <c r="E20" i="2"/>
  <c r="F20" i="2"/>
  <c r="D20" i="2"/>
  <c r="G260" i="1"/>
  <c r="G255" i="1" s="1"/>
  <c r="H260" i="1"/>
  <c r="H255" i="1" s="1"/>
  <c r="H81" i="1" l="1"/>
  <c r="G86" i="1"/>
  <c r="G85" i="1" s="1"/>
  <c r="G84" i="1" s="1"/>
  <c r="H143" i="1"/>
  <c r="H142" i="1" s="1"/>
  <c r="G44" i="1"/>
  <c r="G43" i="1" s="1"/>
  <c r="G42" i="1" s="1"/>
  <c r="G81" i="1"/>
  <c r="H98" i="1"/>
  <c r="G143" i="1"/>
  <c r="G142" i="1" s="1"/>
  <c r="H44" i="1"/>
  <c r="H43" i="1" s="1"/>
  <c r="H42" i="1" s="1"/>
  <c r="H19" i="1"/>
  <c r="H18" i="1" s="1"/>
  <c r="H17" i="1" s="1"/>
  <c r="H96" i="1"/>
  <c r="G98" i="1"/>
  <c r="G19" i="1"/>
  <c r="G18" i="1" s="1"/>
  <c r="G17" i="1" s="1"/>
  <c r="H86" i="1"/>
  <c r="H85" i="1" s="1"/>
  <c r="H84" i="1" s="1"/>
  <c r="G96" i="1"/>
  <c r="H368" i="1"/>
  <c r="H367" i="1" s="1"/>
  <c r="H366" i="1" s="1"/>
  <c r="H365" i="1" s="1"/>
  <c r="D22" i="2"/>
  <c r="H35" i="1"/>
  <c r="H34" i="1" s="1"/>
  <c r="H33" i="1" s="1"/>
  <c r="H69" i="1"/>
  <c r="G35" i="1"/>
  <c r="G34" i="1" s="1"/>
  <c r="G33" i="1" s="1"/>
  <c r="H63" i="1"/>
  <c r="G69" i="1"/>
  <c r="G23" i="1"/>
  <c r="G22" i="1" s="1"/>
  <c r="G21" i="1" s="1"/>
  <c r="H78" i="1"/>
  <c r="H23" i="1"/>
  <c r="H22" i="1" s="1"/>
  <c r="H21" i="1" s="1"/>
  <c r="G78" i="1"/>
  <c r="G77" i="1" s="1"/>
  <c r="G76" i="1" s="1"/>
  <c r="G75" i="1" s="1"/>
  <c r="H270" i="1"/>
  <c r="G63" i="1"/>
  <c r="H29" i="1"/>
  <c r="H28" i="1" s="1"/>
  <c r="H27" i="1" s="1"/>
  <c r="G29" i="1"/>
  <c r="G28" i="1" s="1"/>
  <c r="G27" i="1" s="1"/>
  <c r="H262" i="1"/>
  <c r="H252" i="1" s="1"/>
  <c r="H251" i="1" s="1"/>
  <c r="E18" i="2"/>
  <c r="E17" i="2" s="1"/>
  <c r="F18" i="2"/>
  <c r="F17" i="2" s="1"/>
  <c r="D18" i="2"/>
  <c r="H172" i="1"/>
  <c r="G170" i="1"/>
  <c r="H170" i="1"/>
  <c r="F170" i="1"/>
  <c r="H250" i="1" l="1"/>
  <c r="D17" i="2"/>
  <c r="H77" i="1"/>
  <c r="H76" i="1" s="1"/>
  <c r="H75" i="1" s="1"/>
  <c r="G267" i="14"/>
  <c r="G266" i="14" s="1"/>
  <c r="G256" i="14" s="1"/>
  <c r="H95" i="1"/>
  <c r="G95" i="1"/>
  <c r="C18" i="10"/>
  <c r="H62" i="1"/>
  <c r="H169" i="1"/>
  <c r="H343" i="1" l="1"/>
  <c r="H341" i="1"/>
  <c r="G356" i="1"/>
  <c r="H356" i="1"/>
  <c r="D77" i="2"/>
  <c r="D73" i="2" s="1"/>
  <c r="E55" i="2"/>
  <c r="F55" i="2"/>
  <c r="E56" i="2"/>
  <c r="F56" i="2"/>
  <c r="E57" i="2"/>
  <c r="F57" i="2"/>
  <c r="D56" i="2"/>
  <c r="D57" i="2"/>
  <c r="D55" i="2"/>
  <c r="G328" i="1"/>
  <c r="G327" i="1" s="1"/>
  <c r="H328" i="1"/>
  <c r="H327" i="1" s="1"/>
  <c r="F333" i="1"/>
  <c r="H333" i="1"/>
  <c r="H338" i="1"/>
  <c r="G333" i="1"/>
  <c r="G316" i="1"/>
  <c r="H316" i="1"/>
  <c r="G313" i="1"/>
  <c r="H313" i="1"/>
  <c r="H291" i="1"/>
  <c r="H290" i="1" s="1"/>
  <c r="H288" i="1"/>
  <c r="H287" i="1" s="1"/>
  <c r="E124" i="2"/>
  <c r="F124" i="2"/>
  <c r="E122" i="2"/>
  <c r="F122" i="2"/>
  <c r="D122" i="2" l="1"/>
  <c r="H340" i="1"/>
  <c r="H332" i="1"/>
  <c r="H312" i="1"/>
  <c r="H286" i="1"/>
  <c r="H326" i="1" l="1"/>
  <c r="E68" i="2"/>
  <c r="E67" i="2" s="1"/>
  <c r="E66" i="2" s="1"/>
  <c r="F68" i="2"/>
  <c r="F67" i="2" s="1"/>
  <c r="F66" i="2" s="1"/>
  <c r="D68" i="2"/>
  <c r="D67" i="2" s="1"/>
  <c r="D66" i="2" s="1"/>
  <c r="H283" i="1" l="1"/>
  <c r="H282" i="1" s="1"/>
  <c r="H281" i="1" s="1"/>
  <c r="H280" i="1" s="1"/>
  <c r="D40" i="2"/>
  <c r="E40" i="2"/>
  <c r="F40" i="2"/>
  <c r="E51" i="2"/>
  <c r="F51" i="2"/>
  <c r="E136" i="2"/>
  <c r="F136" i="2"/>
  <c r="E137" i="2"/>
  <c r="F137" i="2"/>
  <c r="D137" i="2"/>
  <c r="D136" i="2"/>
  <c r="E129" i="2"/>
  <c r="E127" i="2" s="1"/>
  <c r="F129" i="2"/>
  <c r="F127" i="2" s="1"/>
  <c r="D129" i="2"/>
  <c r="D127" i="2" s="1"/>
  <c r="E110" i="2"/>
  <c r="E109" i="2" s="1"/>
  <c r="F110" i="2"/>
  <c r="F109" i="2" s="1"/>
  <c r="E108" i="2"/>
  <c r="E107" i="2" s="1"/>
  <c r="F108" i="2"/>
  <c r="F107" i="2" s="1"/>
  <c r="G108" i="1"/>
  <c r="H108" i="1"/>
  <c r="E106" i="2"/>
  <c r="E105" i="2" s="1"/>
  <c r="F106" i="2"/>
  <c r="F105" i="2" s="1"/>
  <c r="D106" i="2"/>
  <c r="D105" i="2" s="1"/>
  <c r="E144" i="2"/>
  <c r="F144" i="2"/>
  <c r="D144" i="2"/>
  <c r="E113" i="2"/>
  <c r="F113" i="2"/>
  <c r="D113" i="2"/>
  <c r="F301" i="1"/>
  <c r="G48" i="1"/>
  <c r="G47" i="1" s="1"/>
  <c r="H48" i="1"/>
  <c r="H47" i="1" s="1"/>
  <c r="D135" i="2" l="1"/>
  <c r="D108" i="2"/>
  <c r="D107" i="2" s="1"/>
  <c r="D104" i="2" s="1"/>
  <c r="F47" i="2"/>
  <c r="D37" i="2"/>
  <c r="F37" i="2"/>
  <c r="E37" i="2"/>
  <c r="F33" i="2"/>
  <c r="D47" i="2"/>
  <c r="E47" i="2"/>
  <c r="E42" i="2"/>
  <c r="F42" i="2"/>
  <c r="D42" i="2"/>
  <c r="D33" i="2"/>
  <c r="E33" i="2"/>
  <c r="E104" i="2"/>
  <c r="F104" i="2"/>
  <c r="F140" i="2"/>
  <c r="F139" i="2" s="1"/>
  <c r="D139" i="2"/>
  <c r="E140" i="2"/>
  <c r="E139" i="2" s="1"/>
  <c r="E115" i="2"/>
  <c r="E112" i="2" s="1"/>
  <c r="F115" i="2"/>
  <c r="F112" i="2" s="1"/>
  <c r="E95" i="2"/>
  <c r="F95" i="2"/>
  <c r="D95" i="2"/>
  <c r="E93" i="2"/>
  <c r="F93" i="2"/>
  <c r="D93" i="2"/>
  <c r="E86" i="2"/>
  <c r="F86" i="2"/>
  <c r="D86" i="2"/>
  <c r="G238" i="1"/>
  <c r="H238" i="1"/>
  <c r="F238" i="1"/>
  <c r="G236" i="1"/>
  <c r="H236" i="1"/>
  <c r="F236" i="1"/>
  <c r="I268" i="14" l="1"/>
  <c r="I267" i="14" s="1"/>
  <c r="I266" i="14" s="1"/>
  <c r="I256" i="14" s="1"/>
  <c r="G357" i="14"/>
  <c r="G353" i="14" s="1"/>
  <c r="I372" i="14"/>
  <c r="I352" i="14" s="1"/>
  <c r="I351" i="14" s="1"/>
  <c r="I234" i="14"/>
  <c r="I233" i="14" s="1"/>
  <c r="I224" i="14" s="1"/>
  <c r="I223" i="14" s="1"/>
  <c r="F32" i="2"/>
  <c r="E32" i="2"/>
  <c r="F82" i="2"/>
  <c r="D32" i="2"/>
  <c r="E82" i="2"/>
  <c r="E85" i="2"/>
  <c r="D82" i="2"/>
  <c r="F85" i="2"/>
  <c r="G229" i="1" l="1"/>
  <c r="G228" i="1" s="1"/>
  <c r="H229" i="1"/>
  <c r="H228" i="1" s="1"/>
  <c r="F229" i="1"/>
  <c r="F228" i="1" s="1"/>
  <c r="G323" i="1"/>
  <c r="H323" i="1"/>
  <c r="G324" i="1"/>
  <c r="H324" i="1"/>
  <c r="F324" i="1"/>
  <c r="F323" i="1"/>
  <c r="G240" i="1"/>
  <c r="H240" i="1"/>
  <c r="G227" i="1" l="1"/>
  <c r="H227" i="1"/>
  <c r="H322" i="1"/>
  <c r="H321" i="1" s="1"/>
  <c r="H176" i="1" l="1"/>
  <c r="G151" i="1"/>
  <c r="H151" i="1"/>
  <c r="F151" i="1"/>
  <c r="G148" i="1"/>
  <c r="H148" i="1"/>
  <c r="G234" i="14" l="1"/>
  <c r="G233" i="14" s="1"/>
  <c r="G224" i="14" s="1"/>
  <c r="G223" i="14" s="1"/>
  <c r="G211" i="14"/>
  <c r="F154" i="1"/>
  <c r="H154" i="1"/>
  <c r="H147" i="1" s="1"/>
  <c r="G154" i="1"/>
  <c r="E103" i="2" l="1"/>
  <c r="F103" i="2"/>
  <c r="G239" i="3"/>
  <c r="G236" i="3" s="1"/>
  <c r="G235" i="3" s="1"/>
  <c r="G234" i="3" s="1"/>
  <c r="G233" i="3" s="1"/>
  <c r="F239" i="3"/>
  <c r="F236" i="3" s="1"/>
  <c r="F235" i="3" s="1"/>
  <c r="F237" i="3"/>
  <c r="G231" i="3"/>
  <c r="G226" i="3" s="1"/>
  <c r="G225" i="3" s="1"/>
  <c r="G224" i="3" s="1"/>
  <c r="G223" i="3" s="1"/>
  <c r="F231" i="3"/>
  <c r="H220" i="3"/>
  <c r="H215" i="3" s="1"/>
  <c r="G220" i="3"/>
  <c r="G215" i="3" s="1"/>
  <c r="F220" i="3"/>
  <c r="F215" i="3" s="1"/>
  <c r="H218" i="3"/>
  <c r="G218" i="3"/>
  <c r="F218" i="3"/>
  <c r="H213" i="3"/>
  <c r="H212" i="3" s="1"/>
  <c r="G213" i="3"/>
  <c r="G212" i="3" s="1"/>
  <c r="F213" i="3"/>
  <c r="F212" i="3" s="1"/>
  <c r="H206" i="3"/>
  <c r="H205" i="3" s="1"/>
  <c r="H204" i="3" s="1"/>
  <c r="H203" i="3" s="1"/>
  <c r="G206" i="3"/>
  <c r="G205" i="3" s="1"/>
  <c r="G204" i="3" s="1"/>
  <c r="G203" i="3" s="1"/>
  <c r="F206" i="3"/>
  <c r="F205" i="3" s="1"/>
  <c r="F204" i="3" s="1"/>
  <c r="F203" i="3" s="1"/>
  <c r="G201" i="3"/>
  <c r="F201" i="3"/>
  <c r="H199" i="3"/>
  <c r="H198" i="3" s="1"/>
  <c r="H197" i="3" s="1"/>
  <c r="H196" i="3" s="1"/>
  <c r="G199" i="3"/>
  <c r="F199" i="3"/>
  <c r="H194" i="3"/>
  <c r="H193" i="3" s="1"/>
  <c r="H192" i="3" s="1"/>
  <c r="H191" i="3" s="1"/>
  <c r="G194" i="3"/>
  <c r="G193" i="3" s="1"/>
  <c r="G192" i="3" s="1"/>
  <c r="G191" i="3" s="1"/>
  <c r="F194" i="3"/>
  <c r="F193" i="3" s="1"/>
  <c r="F192" i="3" s="1"/>
  <c r="F191" i="3" s="1"/>
  <c r="F188" i="3"/>
  <c r="F187" i="3" s="1"/>
  <c r="F186" i="3" s="1"/>
  <c r="F185" i="3" s="1"/>
  <c r="F184" i="3" s="1"/>
  <c r="F182" i="3"/>
  <c r="F181" i="3" s="1"/>
  <c r="F180" i="3" s="1"/>
  <c r="F179" i="3" s="1"/>
  <c r="H152" i="3"/>
  <c r="H151" i="3" s="1"/>
  <c r="H150" i="3" s="1"/>
  <c r="H149" i="3" s="1"/>
  <c r="H148" i="3" s="1"/>
  <c r="G152" i="3"/>
  <c r="G151" i="3" s="1"/>
  <c r="G150" i="3" s="1"/>
  <c r="G149" i="3" s="1"/>
  <c r="F152" i="3"/>
  <c r="F151" i="3" s="1"/>
  <c r="F150" i="3" s="1"/>
  <c r="F149" i="3" s="1"/>
  <c r="G146" i="3"/>
  <c r="G145" i="3" s="1"/>
  <c r="G144" i="3" s="1"/>
  <c r="G143" i="3" s="1"/>
  <c r="F146" i="3"/>
  <c r="F145" i="3" s="1"/>
  <c r="F144" i="3" s="1"/>
  <c r="F143" i="3" s="1"/>
  <c r="G140" i="3"/>
  <c r="G139" i="3" s="1"/>
  <c r="G138" i="3" s="1"/>
  <c r="G137" i="3" s="1"/>
  <c r="F140" i="3"/>
  <c r="F139" i="3" s="1"/>
  <c r="F138" i="3" s="1"/>
  <c r="F137" i="3" s="1"/>
  <c r="F134" i="3"/>
  <c r="F133" i="3" s="1"/>
  <c r="F132" i="3" s="1"/>
  <c r="F131" i="3" s="1"/>
  <c r="H129" i="3"/>
  <c r="H128" i="3" s="1"/>
  <c r="G129" i="3"/>
  <c r="G128" i="3" s="1"/>
  <c r="F129" i="3"/>
  <c r="F128" i="3" s="1"/>
  <c r="H126" i="3"/>
  <c r="H125" i="3" s="1"/>
  <c r="G126" i="3"/>
  <c r="G125" i="3" s="1"/>
  <c r="F126" i="3"/>
  <c r="F125" i="3" s="1"/>
  <c r="H121" i="3"/>
  <c r="H120" i="3" s="1"/>
  <c r="H119" i="3" s="1"/>
  <c r="H118" i="3" s="1"/>
  <c r="G121" i="3"/>
  <c r="G120" i="3" s="1"/>
  <c r="G119" i="3" s="1"/>
  <c r="G118" i="3" s="1"/>
  <c r="F121" i="3"/>
  <c r="F120" i="3" s="1"/>
  <c r="F119" i="3" s="1"/>
  <c r="F118" i="3" s="1"/>
  <c r="G115" i="3"/>
  <c r="F115" i="3"/>
  <c r="G113" i="3"/>
  <c r="F113" i="3"/>
  <c r="H108" i="3"/>
  <c r="H107" i="3" s="1"/>
  <c r="H106" i="3" s="1"/>
  <c r="H105" i="3" s="1"/>
  <c r="H104" i="3" s="1"/>
  <c r="G108" i="3"/>
  <c r="G107" i="3" s="1"/>
  <c r="F108" i="3"/>
  <c r="F107" i="3" s="1"/>
  <c r="G102" i="3"/>
  <c r="F102" i="3"/>
  <c r="G100" i="3"/>
  <c r="F100" i="3"/>
  <c r="G98" i="3"/>
  <c r="F98" i="3"/>
  <c r="G96" i="3"/>
  <c r="F96" i="3"/>
  <c r="F83" i="3" s="1"/>
  <c r="H94" i="3"/>
  <c r="G94" i="3"/>
  <c r="F94" i="3"/>
  <c r="G92" i="3"/>
  <c r="F92" i="3"/>
  <c r="H86" i="3"/>
  <c r="H83" i="3" s="1"/>
  <c r="G86" i="3"/>
  <c r="G83" i="3" s="1"/>
  <c r="H79" i="3"/>
  <c r="G79" i="3"/>
  <c r="F79" i="3"/>
  <c r="H75" i="3"/>
  <c r="G75" i="3"/>
  <c r="F75" i="3"/>
  <c r="H71" i="3"/>
  <c r="G71" i="3"/>
  <c r="F71" i="3"/>
  <c r="H69" i="3"/>
  <c r="G69" i="3"/>
  <c r="F69" i="3"/>
  <c r="H66" i="3"/>
  <c r="G66" i="3"/>
  <c r="F66" i="3"/>
  <c r="H64" i="3"/>
  <c r="G64" i="3"/>
  <c r="F64" i="3"/>
  <c r="H62" i="3"/>
  <c r="G62" i="3"/>
  <c r="F62" i="3"/>
  <c r="H57" i="3"/>
  <c r="H56" i="3" s="1"/>
  <c r="H55" i="3" s="1"/>
  <c r="H54" i="3" s="1"/>
  <c r="G57" i="3"/>
  <c r="G56" i="3" s="1"/>
  <c r="G55" i="3" s="1"/>
  <c r="G54" i="3" s="1"/>
  <c r="F57" i="3"/>
  <c r="F56" i="3" s="1"/>
  <c r="F55" i="3" s="1"/>
  <c r="F54" i="3" s="1"/>
  <c r="F52" i="3"/>
  <c r="F51" i="3" s="1"/>
  <c r="F50" i="3" s="1"/>
  <c r="F49" i="3" s="1"/>
  <c r="H46" i="3"/>
  <c r="G46" i="3"/>
  <c r="F46" i="3"/>
  <c r="H42" i="3"/>
  <c r="G42" i="3"/>
  <c r="F42" i="3"/>
  <c r="H40" i="3"/>
  <c r="G40" i="3"/>
  <c r="F40" i="3"/>
  <c r="H32" i="3"/>
  <c r="H31" i="3" s="1"/>
  <c r="H30" i="3" s="1"/>
  <c r="H29" i="3" s="1"/>
  <c r="G32" i="3"/>
  <c r="G31" i="3" s="1"/>
  <c r="G30" i="3" s="1"/>
  <c r="G29" i="3" s="1"/>
  <c r="F32" i="3"/>
  <c r="F31" i="3" s="1"/>
  <c r="F30" i="3" s="1"/>
  <c r="F29" i="3" s="1"/>
  <c r="H25" i="3"/>
  <c r="G25" i="3"/>
  <c r="F25" i="3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F22" i="3" l="1"/>
  <c r="F21" i="3" s="1"/>
  <c r="F20" i="3" s="1"/>
  <c r="G22" i="3"/>
  <c r="G21" i="3" s="1"/>
  <c r="G20" i="3" s="1"/>
  <c r="H22" i="3"/>
  <c r="H21" i="3" s="1"/>
  <c r="H20" i="3" s="1"/>
  <c r="F157" i="3"/>
  <c r="F156" i="3" s="1"/>
  <c r="F155" i="3" s="1"/>
  <c r="F148" i="3" s="1"/>
  <c r="G157" i="3"/>
  <c r="G156" i="3" s="1"/>
  <c r="G155" i="3" s="1"/>
  <c r="G148" i="3" s="1"/>
  <c r="G61" i="3"/>
  <c r="H39" i="3"/>
  <c r="G124" i="3"/>
  <c r="G123" i="3" s="1"/>
  <c r="G117" i="3" s="1"/>
  <c r="H124" i="3"/>
  <c r="H123" i="3" s="1"/>
  <c r="H117" i="3" s="1"/>
  <c r="F124" i="3"/>
  <c r="F123" i="3" s="1"/>
  <c r="F117" i="3" s="1"/>
  <c r="H38" i="3"/>
  <c r="H37" i="3" s="1"/>
  <c r="F39" i="3"/>
  <c r="F38" i="3" s="1"/>
  <c r="F37" i="3" s="1"/>
  <c r="G136" i="3"/>
  <c r="F112" i="3"/>
  <c r="G112" i="3"/>
  <c r="G198" i="3"/>
  <c r="G197" i="3" s="1"/>
  <c r="G196" i="3" s="1"/>
  <c r="G39" i="3"/>
  <c r="G38" i="3" s="1"/>
  <c r="G37" i="3" s="1"/>
  <c r="F106" i="3"/>
  <c r="F105" i="3" s="1"/>
  <c r="F104" i="3" s="1"/>
  <c r="G211" i="3"/>
  <c r="G210" i="3" s="1"/>
  <c r="F211" i="3"/>
  <c r="F210" i="3" s="1"/>
  <c r="H211" i="3"/>
  <c r="H210" i="3" s="1"/>
  <c r="H190" i="3" s="1"/>
  <c r="F234" i="3"/>
  <c r="F233" i="3" s="1"/>
  <c r="H61" i="3"/>
  <c r="F61" i="3"/>
  <c r="G106" i="3"/>
  <c r="G105" i="3" s="1"/>
  <c r="G104" i="3" s="1"/>
  <c r="F198" i="3"/>
  <c r="F197" i="3" s="1"/>
  <c r="F196" i="3" s="1"/>
  <c r="F136" i="3"/>
  <c r="F226" i="3"/>
  <c r="F225" i="3" s="1"/>
  <c r="F224" i="3" s="1"/>
  <c r="F223" i="3" s="1"/>
  <c r="H60" i="3" l="1"/>
  <c r="H59" i="3" s="1"/>
  <c r="H14" i="3" s="1"/>
  <c r="H13" i="3" s="1"/>
  <c r="G60" i="3"/>
  <c r="G59" i="3" s="1"/>
  <c r="G190" i="3"/>
  <c r="F190" i="3"/>
  <c r="F60" i="3"/>
  <c r="F59" i="3" s="1"/>
  <c r="F14" i="3" s="1"/>
  <c r="G14" i="3"/>
  <c r="E146" i="2"/>
  <c r="F146" i="2"/>
  <c r="F126" i="2"/>
  <c r="D126" i="2"/>
  <c r="E126" i="2"/>
  <c r="F121" i="2"/>
  <c r="D121" i="2"/>
  <c r="E121" i="2"/>
  <c r="F118" i="2"/>
  <c r="E118" i="2"/>
  <c r="D118" i="2"/>
  <c r="F64" i="2"/>
  <c r="E64" i="2"/>
  <c r="D64" i="2"/>
  <c r="G13" i="3" l="1"/>
  <c r="F13" i="3"/>
  <c r="D79" i="2"/>
  <c r="F26" i="2"/>
  <c r="F16" i="2" s="1"/>
  <c r="F73" i="2"/>
  <c r="D134" i="2"/>
  <c r="F135" i="2"/>
  <c r="F134" i="2" s="1"/>
  <c r="D59" i="2"/>
  <c r="D58" i="2" s="1"/>
  <c r="E26" i="2"/>
  <c r="E16" i="2" s="1"/>
  <c r="D26" i="2"/>
  <c r="D16" i="2" s="1"/>
  <c r="E54" i="2"/>
  <c r="E53" i="2" s="1"/>
  <c r="F50" i="2"/>
  <c r="F111" i="2"/>
  <c r="E50" i="2"/>
  <c r="E31" i="2" s="1"/>
  <c r="F59" i="2"/>
  <c r="F58" i="2" s="1"/>
  <c r="D70" i="2"/>
  <c r="D69" i="2" s="1"/>
  <c r="F70" i="2"/>
  <c r="E70" i="2"/>
  <c r="F79" i="2"/>
  <c r="E97" i="2"/>
  <c r="F123" i="2"/>
  <c r="F120" i="2" s="1"/>
  <c r="E123" i="2"/>
  <c r="E120" i="2" s="1"/>
  <c r="F138" i="2"/>
  <c r="D54" i="2"/>
  <c r="D53" i="2" s="1"/>
  <c r="F54" i="2"/>
  <c r="F53" i="2" s="1"/>
  <c r="E59" i="2"/>
  <c r="E58" i="2" s="1"/>
  <c r="E73" i="2"/>
  <c r="E79" i="2"/>
  <c r="F97" i="2"/>
  <c r="E111" i="2"/>
  <c r="E135" i="2"/>
  <c r="E134" i="2" s="1"/>
  <c r="E138" i="2"/>
  <c r="H102" i="1"/>
  <c r="H101" i="1" s="1"/>
  <c r="H100" i="1" s="1"/>
  <c r="H106" i="1"/>
  <c r="F69" i="2" l="1"/>
  <c r="H105" i="1"/>
  <c r="H104" i="1" s="1"/>
  <c r="F78" i="2"/>
  <c r="E69" i="2"/>
  <c r="E78" i="2"/>
  <c r="F31" i="2"/>
  <c r="H304" i="1"/>
  <c r="H301" i="1"/>
  <c r="H319" i="1"/>
  <c r="H318" i="1" s="1"/>
  <c r="H92" i="1"/>
  <c r="H300" i="1" l="1"/>
  <c r="F15" i="2"/>
  <c r="E15" i="2"/>
  <c r="H363" i="1"/>
  <c r="H362" i="1" s="1"/>
  <c r="H361" i="1" s="1"/>
  <c r="H351" i="1"/>
  <c r="H348" i="1"/>
  <c r="H347" i="1" l="1"/>
  <c r="H346" i="1" s="1"/>
  <c r="H345" i="1" s="1"/>
  <c r="H226" i="1"/>
  <c r="H111" i="1" l="1"/>
  <c r="H110" i="1" s="1"/>
  <c r="F309" i="1"/>
  <c r="F308" i="1" s="1"/>
  <c r="F307" i="1" s="1"/>
  <c r="G309" i="1"/>
  <c r="G308" i="1" s="1"/>
  <c r="G307" i="1" s="1"/>
  <c r="H309" i="1"/>
  <c r="H308" i="1" s="1"/>
  <c r="H307" i="1" s="1"/>
  <c r="H306" i="1" s="1"/>
  <c r="F294" i="1"/>
  <c r="G294" i="1"/>
  <c r="F221" i="1"/>
  <c r="G221" i="1"/>
  <c r="H221" i="1"/>
  <c r="F218" i="1"/>
  <c r="G218" i="1"/>
  <c r="H218" i="1"/>
  <c r="F214" i="1"/>
  <c r="G214" i="1"/>
  <c r="H214" i="1"/>
  <c r="F213" i="1" l="1"/>
  <c r="H294" i="1"/>
  <c r="H293" i="1" s="1"/>
  <c r="G213" i="1"/>
  <c r="H213" i="1"/>
  <c r="H285" i="1" l="1"/>
  <c r="H223" i="1"/>
  <c r="H212" i="1" s="1"/>
  <c r="H211" i="1" s="1"/>
  <c r="H130" i="1"/>
  <c r="H129" i="1" s="1"/>
  <c r="H128" i="1" s="1"/>
  <c r="H127" i="1" s="1"/>
  <c r="H90" i="1" l="1"/>
  <c r="H89" i="1" s="1"/>
  <c r="H88" i="1" s="1"/>
  <c r="H83" i="1" s="1"/>
  <c r="H182" i="1"/>
  <c r="H181" i="1" s="1"/>
  <c r="H168" i="1" s="1"/>
  <c r="F160" i="1"/>
  <c r="F159" i="1" s="1"/>
  <c r="G160" i="1"/>
  <c r="G159" i="1" s="1"/>
  <c r="H160" i="1"/>
  <c r="H159" i="1" s="1"/>
  <c r="H146" i="1" s="1"/>
  <c r="F52" i="1"/>
  <c r="G52" i="1"/>
  <c r="H52" i="1"/>
  <c r="F56" i="1"/>
  <c r="G56" i="1"/>
  <c r="H56" i="1"/>
  <c r="H58" i="1"/>
  <c r="H51" i="1" l="1"/>
  <c r="G51" i="1"/>
  <c r="F51" i="1"/>
  <c r="G368" i="1"/>
  <c r="G367" i="1" s="1"/>
  <c r="G366" i="1" s="1"/>
  <c r="G365" i="1" s="1"/>
  <c r="F368" i="1"/>
  <c r="F367" i="1" s="1"/>
  <c r="F366" i="1" s="1"/>
  <c r="F365" i="1" s="1"/>
  <c r="G363" i="1"/>
  <c r="G362" i="1" s="1"/>
  <c r="G361" i="1" s="1"/>
  <c r="F363" i="1"/>
  <c r="F362" i="1" s="1"/>
  <c r="F361" i="1" s="1"/>
  <c r="G351" i="1"/>
  <c r="F351" i="1"/>
  <c r="G348" i="1"/>
  <c r="F348" i="1"/>
  <c r="G343" i="1"/>
  <c r="F343" i="1"/>
  <c r="G341" i="1"/>
  <c r="F341" i="1"/>
  <c r="G338" i="1"/>
  <c r="G332" i="1" s="1"/>
  <c r="F338" i="1"/>
  <c r="F328" i="1"/>
  <c r="F327" i="1" s="1"/>
  <c r="G319" i="1"/>
  <c r="G318" i="1" s="1"/>
  <c r="G312" i="1"/>
  <c r="F316" i="1"/>
  <c r="F313" i="1"/>
  <c r="G304" i="1"/>
  <c r="F304" i="1"/>
  <c r="G301" i="1"/>
  <c r="G291" i="1"/>
  <c r="G290" i="1" s="1"/>
  <c r="F291" i="1"/>
  <c r="F290" i="1" s="1"/>
  <c r="G288" i="1"/>
  <c r="G287" i="1" s="1"/>
  <c r="F288" i="1"/>
  <c r="F287" i="1" s="1"/>
  <c r="G283" i="1"/>
  <c r="G282" i="1" s="1"/>
  <c r="G281" i="1" s="1"/>
  <c r="G280" i="1" s="1"/>
  <c r="F283" i="1"/>
  <c r="F282" i="1" s="1"/>
  <c r="F281" i="1" s="1"/>
  <c r="F280" i="1" s="1"/>
  <c r="G278" i="1"/>
  <c r="G277" i="1" s="1"/>
  <c r="G270" i="1" s="1"/>
  <c r="F278" i="1"/>
  <c r="F277" i="1" s="1"/>
  <c r="F271" i="1"/>
  <c r="G266" i="1"/>
  <c r="F267" i="1"/>
  <c r="F266" i="1" s="1"/>
  <c r="G262" i="1"/>
  <c r="G252" i="1" s="1"/>
  <c r="F262" i="1"/>
  <c r="F260" i="1"/>
  <c r="F255" i="1" s="1"/>
  <c r="F253" i="1"/>
  <c r="G248" i="1"/>
  <c r="G247" i="1" s="1"/>
  <c r="G226" i="1" s="1"/>
  <c r="F248" i="1"/>
  <c r="F247" i="1" s="1"/>
  <c r="G223" i="1"/>
  <c r="F223" i="1"/>
  <c r="G182" i="1"/>
  <c r="G181" i="1" s="1"/>
  <c r="F182" i="1"/>
  <c r="F181" i="1" s="1"/>
  <c r="G176" i="1"/>
  <c r="F176" i="1"/>
  <c r="G172" i="1"/>
  <c r="G169" i="1" s="1"/>
  <c r="F172" i="1"/>
  <c r="F169" i="1" s="1"/>
  <c r="G147" i="1"/>
  <c r="F148" i="1"/>
  <c r="F137" i="1"/>
  <c r="F136" i="1" s="1"/>
  <c r="G130" i="1"/>
  <c r="G129" i="1" s="1"/>
  <c r="G128" i="1" s="1"/>
  <c r="G127" i="1" s="1"/>
  <c r="F129" i="1"/>
  <c r="F128" i="1" s="1"/>
  <c r="F127" i="1" s="1"/>
  <c r="G126" i="1"/>
  <c r="G125" i="1" s="1"/>
  <c r="G124" i="1" s="1"/>
  <c r="G123" i="1" s="1"/>
  <c r="G122" i="1" s="1"/>
  <c r="F126" i="1"/>
  <c r="F125" i="1" s="1"/>
  <c r="F124" i="1" s="1"/>
  <c r="F123" i="1" s="1"/>
  <c r="F122" i="1" s="1"/>
  <c r="G120" i="1"/>
  <c r="G119" i="1" s="1"/>
  <c r="F120" i="1"/>
  <c r="F119" i="1" s="1"/>
  <c r="G111" i="1"/>
  <c r="F111" i="1"/>
  <c r="F106" i="1"/>
  <c r="G106" i="1"/>
  <c r="G102" i="1"/>
  <c r="G101" i="1" s="1"/>
  <c r="G100" i="1" s="1"/>
  <c r="F102" i="1"/>
  <c r="F101" i="1" s="1"/>
  <c r="F100" i="1" s="1"/>
  <c r="F98" i="1"/>
  <c r="F96" i="1"/>
  <c r="G92" i="1"/>
  <c r="G90" i="1"/>
  <c r="F90" i="1"/>
  <c r="F86" i="1"/>
  <c r="F85" i="1" s="1"/>
  <c r="F84" i="1" s="1"/>
  <c r="F81" i="1"/>
  <c r="F78" i="1"/>
  <c r="G58" i="1"/>
  <c r="F48" i="1"/>
  <c r="F47" i="1" s="1"/>
  <c r="F44" i="1"/>
  <c r="F43" i="1" s="1"/>
  <c r="F42" i="1" s="1"/>
  <c r="G40" i="1"/>
  <c r="G39" i="1" s="1"/>
  <c r="G38" i="1" s="1"/>
  <c r="F40" i="1"/>
  <c r="F39" i="1" s="1"/>
  <c r="F38" i="1" s="1"/>
  <c r="F35" i="1"/>
  <c r="F34" i="1" s="1"/>
  <c r="F33" i="1" s="1"/>
  <c r="F29" i="1"/>
  <c r="F28" i="1" s="1"/>
  <c r="F27" i="1" s="1"/>
  <c r="F23" i="1"/>
  <c r="F22" i="1" s="1"/>
  <c r="F21" i="1" s="1"/>
  <c r="F19" i="1"/>
  <c r="F18" i="1" s="1"/>
  <c r="F17" i="1" s="1"/>
  <c r="G251" i="1" l="1"/>
  <c r="G250" i="1" s="1"/>
  <c r="G168" i="1"/>
  <c r="F168" i="1"/>
  <c r="H50" i="1"/>
  <c r="H46" i="1" s="1"/>
  <c r="H16" i="1" s="1"/>
  <c r="F252" i="1"/>
  <c r="G105" i="1"/>
  <c r="G104" i="1" s="1"/>
  <c r="F332" i="1"/>
  <c r="G89" i="1"/>
  <c r="G50" i="1"/>
  <c r="F147" i="1"/>
  <c r="F212" i="1"/>
  <c r="F211" i="1" s="1"/>
  <c r="F110" i="1"/>
  <c r="G300" i="1"/>
  <c r="G293" i="1" s="1"/>
  <c r="F347" i="1"/>
  <c r="G212" i="1"/>
  <c r="G211" i="1" s="1"/>
  <c r="F300" i="1"/>
  <c r="F293" i="1" s="1"/>
  <c r="F95" i="1"/>
  <c r="F143" i="1"/>
  <c r="F142" i="1" s="1"/>
  <c r="F135" i="1" s="1"/>
  <c r="F286" i="1"/>
  <c r="G347" i="1"/>
  <c r="F322" i="1"/>
  <c r="F321" i="1" s="1"/>
  <c r="F312" i="1"/>
  <c r="G146" i="1"/>
  <c r="G340" i="1"/>
  <c r="G326" i="1" s="1"/>
  <c r="F77" i="1"/>
  <c r="F76" i="1" s="1"/>
  <c r="F75" i="1" s="1"/>
  <c r="F63" i="1"/>
  <c r="G62" i="1"/>
  <c r="F270" i="1"/>
  <c r="G322" i="1"/>
  <c r="G321" i="1" s="1"/>
  <c r="F340" i="1"/>
  <c r="F356" i="1"/>
  <c r="G110" i="1"/>
  <c r="G286" i="1"/>
  <c r="F251" i="1" l="1"/>
  <c r="F250" i="1" s="1"/>
  <c r="F146" i="1"/>
  <c r="G88" i="1"/>
  <c r="G83" i="1" s="1"/>
  <c r="F62" i="1"/>
  <c r="F326" i="1"/>
  <c r="G306" i="1"/>
  <c r="G346" i="1"/>
  <c r="G345" i="1" s="1"/>
  <c r="F346" i="1"/>
  <c r="F345" i="1" s="1"/>
  <c r="G46" i="1" l="1"/>
  <c r="G16" i="1" s="1"/>
  <c r="G285" i="1"/>
  <c r="D85" i="2"/>
  <c r="D78" i="2" l="1"/>
  <c r="G87" i="14" l="1"/>
  <c r="G86" i="14" s="1"/>
  <c r="G63" i="14" s="1"/>
  <c r="G56" i="14" s="1"/>
  <c r="G16" i="14" s="1"/>
  <c r="F58" i="1"/>
  <c r="F50" i="1" s="1"/>
  <c r="F46" i="1" s="1"/>
  <c r="F16" i="1" s="1"/>
  <c r="D146" i="2"/>
  <c r="D138" i="2" s="1"/>
  <c r="D124" i="2"/>
  <c r="D123" i="2" s="1"/>
  <c r="D120" i="2" s="1"/>
  <c r="F92" i="1"/>
  <c r="F89" i="1" s="1"/>
  <c r="F88" i="1" s="1"/>
  <c r="G144" i="14"/>
  <c r="G143" i="14" s="1"/>
  <c r="G131" i="14" s="1"/>
  <c r="G130" i="14" s="1"/>
  <c r="F108" i="1"/>
  <c r="F105" i="1" s="1"/>
  <c r="F104" i="1" s="1"/>
  <c r="D110" i="2"/>
  <c r="D109" i="2" s="1"/>
  <c r="D103" i="2" s="1"/>
  <c r="G167" i="14"/>
  <c r="G166" i="14" s="1"/>
  <c r="G162" i="14" s="1"/>
  <c r="G161" i="14" s="1"/>
  <c r="G124" i="14" s="1"/>
  <c r="F83" i="1" l="1"/>
  <c r="I213" i="14"/>
  <c r="I212" i="14" s="1"/>
  <c r="I211" i="14" s="1"/>
  <c r="I210" i="14" s="1"/>
  <c r="I209" i="14" s="1"/>
  <c r="I15" i="14" s="1"/>
  <c r="H137" i="1"/>
  <c r="H136" i="1" s="1"/>
  <c r="H135" i="1" s="1"/>
  <c r="H134" i="1" s="1"/>
  <c r="H15" i="1" s="1"/>
  <c r="H213" i="14"/>
  <c r="H212" i="14" s="1"/>
  <c r="H211" i="14" s="1"/>
  <c r="H210" i="14" s="1"/>
  <c r="H209" i="14" s="1"/>
  <c r="H15" i="14" s="1"/>
  <c r="G137" i="1"/>
  <c r="G136" i="1" s="1"/>
  <c r="G135" i="1" s="1"/>
  <c r="G134" i="1" s="1"/>
  <c r="G15" i="1" s="1"/>
  <c r="E26" i="9" l="1"/>
  <c r="E24" i="9" s="1"/>
  <c r="E14" i="9" s="1"/>
  <c r="D26" i="9"/>
  <c r="D24" i="9" s="1"/>
  <c r="D14" i="9" s="1"/>
  <c r="D50" i="2" l="1"/>
  <c r="D31" i="2" s="1"/>
  <c r="G291" i="14"/>
  <c r="G290" i="14" s="1"/>
  <c r="G289" i="14" s="1"/>
  <c r="F193" i="1"/>
  <c r="F192" i="1" s="1"/>
  <c r="F188" i="1" s="1"/>
  <c r="G372" i="14"/>
  <c r="F227" i="1"/>
  <c r="F226" i="1" s="1"/>
  <c r="D115" i="2"/>
  <c r="D112" i="2" s="1"/>
  <c r="D111" i="2" s="1"/>
  <c r="F319" i="1"/>
  <c r="F318" i="1" s="1"/>
  <c r="F306" i="1" s="1"/>
  <c r="F285" i="1" s="1"/>
  <c r="G477" i="14"/>
  <c r="G476" i="14" s="1"/>
  <c r="G475" i="14" s="1"/>
  <c r="G460" i="14" s="1"/>
  <c r="G429" i="14" s="1"/>
  <c r="F134" i="1" l="1"/>
  <c r="F15" i="1" s="1"/>
  <c r="G369" i="14"/>
  <c r="G352" i="14" s="1"/>
  <c r="G209" i="14" s="1"/>
  <c r="G15" i="14" s="1"/>
  <c r="D15" i="2"/>
  <c r="C26" i="9" l="1"/>
  <c r="C24" i="9" s="1"/>
  <c r="C14" i="9" s="1"/>
</calcChain>
</file>

<file path=xl/sharedStrings.xml><?xml version="1.0" encoding="utf-8"?>
<sst xmlns="http://schemas.openxmlformats.org/spreadsheetml/2006/main" count="6717" uniqueCount="834">
  <si>
    <t>Приложение № 4</t>
  </si>
  <si>
    <t>к проекту решения Районного</t>
  </si>
  <si>
    <t>Совета депутатов</t>
  </si>
  <si>
    <t>муниципального образования</t>
  </si>
  <si>
    <t>"Ленский район"</t>
  </si>
  <si>
    <t>(в руб.)</t>
  </si>
  <si>
    <t>Наименование</t>
  </si>
  <si>
    <t>Рз</t>
  </si>
  <si>
    <t>Пр</t>
  </si>
  <si>
    <t>ЦСР</t>
  </si>
  <si>
    <t>ВР</t>
  </si>
  <si>
    <t>Сумма на 2024 год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</si>
  <si>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</si>
  <si>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</si>
  <si>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</si>
  <si>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</si>
  <si>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</si>
  <si>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</si>
  <si>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</si>
  <si>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</si>
  <si>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</si>
  <si>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</si>
  <si>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</si>
  <si>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</si>
  <si>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</si>
  <si>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</si>
  <si>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</si>
  <si>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</si>
  <si>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</si>
  <si>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</si>
  <si>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</si>
  <si>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</si>
  <si>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</si>
  <si>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</si>
  <si>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</si>
  <si>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</si>
  <si>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</si>
  <si>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</si>
  <si>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</si>
  <si>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</si>
  <si>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</si>
  <si>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</si>
  <si>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</si>
  <si>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</si>
  <si>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</si>
  <si>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Управление муниципальной собственностью МО "Ленский район" РС (Я)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</si>
  <si>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</si>
  <si>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</si>
  <si>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</si>
  <si>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</si>
  <si>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</si>
  <si>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</si>
  <si>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</si>
  <si>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</si>
  <si>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</si>
  <si>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</si>
  <si>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</si>
  <si>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</si>
  <si>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</si>
  <si>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</si>
  <si>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</si>
  <si>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</si>
  <si>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</si>
  <si>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</si>
  <si>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</si>
  <si>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</si>
  <si>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</si>
  <si>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</si>
  <si>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</si>
  <si>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</si>
  <si>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</si>
  <si>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</si>
  <si>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</si>
  <si>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</si>
  <si>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</si>
  <si>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</si>
  <si>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</si>
  <si>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</si>
  <si>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</si>
  <si>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</si>
  <si>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</si>
  <si>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</si>
  <si>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</si>
  <si>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</si>
  <si>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</si>
  <si>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</si>
  <si>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</si>
  <si>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</si>
  <si>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</si>
  <si>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</si>
  <si>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</si>
  <si>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</si>
  <si>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</si>
  <si>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</si>
  <si>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</si>
  <si>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</si>
  <si>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</si>
  <si>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</si>
  <si>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</si>
  <si>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</si>
  <si>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</si>
  <si>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</si>
  <si>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</si>
  <si>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</si>
  <si>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</si>
  <si>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</si>
  <si>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</si>
  <si>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</si>
  <si>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</si>
  <si>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</si>
  <si>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</si>
  <si>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</si>
  <si>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</si>
  <si>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</si>
  <si>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</si>
  <si>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</si>
  <si>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</si>
  <si>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</si>
  <si>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</si>
  <si>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</si>
  <si>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</si>
  <si>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</si>
  <si>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</si>
  <si>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</si>
  <si>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</si>
  <si>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</si>
  <si>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</si>
  <si>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</si>
  <si>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</si>
  <si>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</si>
  <si>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</si>
  <si>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</si>
  <si>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</si>
  <si>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</si>
  <si>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</si>
  <si>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</si>
  <si>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</si>
  <si>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</si>
  <si>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</si>
  <si>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</si>
  <si>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</si>
  <si>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</si>
  <si>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</si>
  <si>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</si>
  <si>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</si>
  <si>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</si>
  <si>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</si>
  <si>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</si>
  <si>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</si>
  <si>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</si>
  <si>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</si>
  <si>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</si>
  <si>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</si>
  <si>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к проекту решенияРайонного</t>
  </si>
  <si>
    <t>Профилактика правонарушений в Ленском районе</t>
  </si>
  <si>
    <t>Развитие  предпринимательства в Ленском районе</t>
  </si>
  <si>
    <t>Охрана окружающей среды и природных ресурсов в Ленском районе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</si>
  <si>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</si>
  <si>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</si>
  <si>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</si>
  <si>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</si>
  <si>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</si>
  <si>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</si>
  <si>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</si>
  <si>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Председатель контрольно-счетной палаты муниципального образования и его заместители</t>
  </si>
  <si>
    <t>9910011740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</si>
  <si>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</si>
  <si>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</si>
  <si>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</si>
  <si>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</si>
  <si>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</si>
  <si>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</si>
  <si>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</si>
  <si>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</si>
  <si>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</si>
  <si>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</si>
  <si>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</si>
  <si>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</si>
  <si>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</si>
  <si>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</si>
  <si>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</si>
  <si>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</si>
  <si>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</si>
  <si>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</si>
  <si>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</si>
  <si>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</si>
  <si>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</si>
  <si>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</si>
  <si>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</si>
  <si>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</si>
  <si>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</si>
  <si>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</si>
  <si>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</si>
  <si>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</si>
  <si>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</si>
  <si>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</si>
  <si>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</si>
  <si>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образования "Ленский район" на 2024 год и плановый период  2025 и  2026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</si>
  <si>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</si>
  <si>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</si>
  <si>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</si>
  <si>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</si>
  <si>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</si>
  <si>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</si>
  <si>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</si>
  <si>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</si>
  <si>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</si>
  <si>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</si>
  <si>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</si>
  <si>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</si>
  <si>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</si>
  <si>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</si>
  <si>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</si>
  <si>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</si>
  <si>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</si>
  <si>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</si>
  <si>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</si>
  <si>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</si>
  <si>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</si>
  <si>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</si>
  <si>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</si>
  <si>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</si>
  <si>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</si>
  <si>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</si>
  <si>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Приложение № 6</t>
  </si>
  <si>
    <t xml:space="preserve">Ведомственная структура расходов  бюджета муниципального образования "Ленский район" на 2024 год и плановый период на 2025 и 2026 годов 
(без федеральных и республиканских средств)
</t>
  </si>
  <si>
    <t>Приложение № 5</t>
  </si>
  <si>
    <t>Администрация муниципального образования "Ленский район" Республики Саха (Якутия)</t>
  </si>
  <si>
    <t>701</t>
  </si>
  <si>
    <t>Приложение № 7</t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</si>
  <si>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</si>
  <si>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</si>
  <si>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</si>
  <si>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</si>
  <si>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</si>
  <si>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</si>
  <si>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</si>
  <si>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</si>
  <si>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</si>
  <si>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</si>
  <si>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</si>
  <si>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</si>
  <si>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Обеспечивающая подпрограмма</t>
  </si>
  <si>
    <t>РБ</t>
  </si>
  <si>
    <t>Выполнение отдельных государственных полномочий по созданию административных комиссий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</si>
  <si>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</si>
  <si>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Выполнение отдельных государственных полномочий по государственному регулированию цен (тарифов)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</si>
  <si>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</si>
  <si>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</si>
  <si>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</si>
  <si>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</si>
  <si>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>1200000000</t>
  </si>
  <si>
    <t>1220122001</t>
  </si>
  <si>
    <t>Воспитание и дополнительное образование</t>
  </si>
  <si>
    <t>1240000000</t>
  </si>
  <si>
    <t>1240022001</t>
  </si>
  <si>
    <t xml:space="preserve">Развитие образования в Ленском районе  </t>
  </si>
  <si>
    <t>Организация отдыха детей в каникулярное время (за счет средств ГБ)</t>
  </si>
  <si>
    <t>1000000000</t>
  </si>
  <si>
    <t>Сохранение культурного и исторического наследия, расширение доступа населения к культурным ценностям и информации</t>
  </si>
  <si>
    <t>1030000000</t>
  </si>
  <si>
    <t>Развитие библиотечного дела</t>
  </si>
  <si>
    <t>1030100000</t>
  </si>
  <si>
    <t>1030122001</t>
  </si>
  <si>
    <t>Развитие музейного дела</t>
  </si>
  <si>
    <t>1030222001</t>
  </si>
  <si>
    <t>Создание модельных муниципальных библиотек (за счет средств ГБ)</t>
  </si>
  <si>
    <t>1030162670</t>
  </si>
  <si>
    <t>1010000000</t>
  </si>
  <si>
    <t>Руководство и управление в сфере установленных функций</t>
  </si>
  <si>
    <t>1010011600</t>
  </si>
  <si>
    <t>Обеспечение граждан доступным и комфортным жильем</t>
  </si>
  <si>
    <t>Реализация мероприятий по обеспечению жильем молодых семей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</si>
  <si>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</si>
  <si>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9950063370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</si>
  <si>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</si>
  <si>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Выполнение отдельных государственных полномочий по опеке и попечительству в отношении несовершеннолетних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</si>
  <si>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</si>
  <si>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1400000000</t>
  </si>
  <si>
    <t>1410000000</t>
  </si>
  <si>
    <t>1410022001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</si>
  <si>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</si>
  <si>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</si>
  <si>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</si>
  <si>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</si>
  <si>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образованием "Ленский район" на 2024 год и плановый период 2025 и 2026 годов</t>
  </si>
  <si>
    <t>Приложение № 8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</si>
  <si>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</si>
  <si>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</si>
  <si>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</si>
  <si>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</si>
  <si>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</si>
  <si>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</si>
  <si>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</si>
  <si>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</si>
  <si>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</si>
  <si>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</si>
  <si>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</si>
  <si>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</si>
  <si>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</si>
  <si>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</si>
  <si>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</si>
  <si>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</si>
  <si>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</si>
  <si>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</si>
  <si>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</si>
  <si>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</si>
  <si>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</si>
  <si>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</si>
  <si>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</si>
  <si>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</si>
  <si>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</si>
  <si>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</si>
  <si>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</si>
  <si>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</si>
  <si>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</si>
  <si>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</si>
  <si>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</si>
  <si>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</si>
  <si>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</si>
  <si>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</si>
  <si>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</si>
  <si>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</si>
  <si>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</si>
  <si>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</si>
  <si>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</si>
  <si>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</si>
  <si>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</si>
  <si>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</si>
  <si>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</si>
  <si>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</si>
  <si>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</si>
  <si>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</si>
  <si>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2024 год и плановый период 2025 и 2026 годов </t>
  </si>
  <si>
    <t>Муниципальные ценные бумаги</t>
  </si>
  <si>
    <t>Прочие источники внутреннего финансирования дефицита</t>
  </si>
  <si>
    <t>погашение задолженности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</si>
  <si>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</si>
  <si>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</si>
  <si>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</si>
  <si>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</si>
  <si>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</si>
  <si>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</si>
  <si>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</si>
  <si>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</si>
  <si>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</si>
  <si>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</si>
  <si>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</si>
  <si>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</si>
  <si>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</si>
  <si>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</si>
  <si>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</si>
  <si>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</si>
  <si>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</si>
  <si>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</si>
  <si>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</si>
  <si>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</si>
  <si>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</si>
  <si>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</si>
  <si>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</si>
  <si>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</si>
  <si>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</si>
  <si>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</si>
  <si>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</si>
  <si>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</si>
  <si>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</si>
  <si>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</si>
  <si>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</si>
  <si>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</si>
  <si>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</si>
  <si>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</si>
  <si>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</si>
  <si>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</si>
  <si>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</si>
  <si>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</si>
  <si>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</si>
  <si>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</si>
  <si>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</si>
  <si>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</si>
  <si>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</si>
  <si>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</si>
  <si>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</si>
  <si>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</si>
  <si>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 xml:space="preserve">Источники финансирования дефицита бюджета муниципального образования "Ленский район" на 2024 год и плановый период 2025 и 2026 годов  </t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</si>
  <si>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</si>
  <si>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</si>
  <si>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</si>
  <si>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</si>
  <si>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</si>
  <si>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</si>
  <si>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</si>
  <si>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</si>
  <si>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</si>
  <si>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</si>
  <si>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Строительство 37-ми квартирного жилого дома для работников бюджетной сферы</t>
  </si>
  <si>
    <t>КБК</t>
  </si>
  <si>
    <t>182 1 05 00000 00 0000 000</t>
  </si>
  <si>
    <t xml:space="preserve">Налог на добычу общераспространенных полезных ископаемых
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</si>
  <si>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</si>
  <si>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</si>
  <si>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</si>
  <si>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</si>
  <si>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</si>
  <si>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</si>
  <si>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</si>
  <si>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000 1 14 06013 13 0000 430</t>
  </si>
  <si>
    <t>Прогнозируемые доходы  бюджета муниципального образования "Ленский район" по группам, подгруппам, статьям, подстатьям и элементам видов доходов, группам и аналитическим группам подвидов доходов на 2024 год и на плановый период 2025 и 2026 годов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</si>
  <si>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</si>
  <si>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</si>
  <si>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</si>
  <si>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</si>
  <si>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</si>
  <si>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</si>
  <si>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</si>
  <si>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</si>
  <si>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</si>
  <si>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</si>
  <si>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</si>
  <si>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</si>
  <si>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НАЛОГИ НА ТОВАРЫ (РАБОТЫ, УСЛУГИ), РЕАЛИЗУЕМЫЕ НА ТЕРРИТОРИИ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</si>
  <si>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</si>
  <si>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</si>
  <si>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</si>
  <si>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</si>
  <si>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</si>
  <si>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</si>
  <si>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</si>
  <si>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</si>
  <si>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</si>
  <si>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</si>
  <si>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</si>
  <si>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</si>
  <si>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</si>
  <si>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</si>
  <si>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</si>
  <si>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</si>
  <si>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</si>
  <si>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</si>
  <si>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</si>
  <si>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</si>
  <si>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</si>
  <si>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</si>
  <si>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</si>
  <si>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</si>
  <si>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</si>
  <si>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</si>
  <si>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</si>
  <si>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</si>
  <si>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</si>
  <si>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</si>
  <si>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</si>
  <si>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</si>
  <si>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</si>
  <si>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</si>
  <si>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</si>
  <si>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</si>
  <si>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</si>
  <si>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</si>
  <si>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</si>
  <si>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</si>
  <si>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</si>
  <si>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</si>
  <si>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</si>
  <si>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</si>
  <si>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</si>
  <si>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</si>
  <si>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</si>
  <si>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</si>
  <si>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</si>
  <si>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</si>
  <si>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</si>
  <si>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</si>
  <si>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</si>
  <si>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</si>
  <si>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</si>
  <si>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</si>
  <si>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</si>
  <si>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</si>
  <si>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</si>
  <si>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</si>
  <si>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</si>
  <si>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</si>
  <si>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</si>
  <si>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</si>
  <si>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</si>
  <si>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</si>
  <si>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</si>
  <si>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</si>
  <si>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</si>
  <si>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</si>
  <si>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</si>
  <si>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</si>
  <si>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</si>
  <si>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</si>
  <si>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</si>
  <si>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</si>
  <si>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</si>
  <si>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</si>
  <si>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</si>
  <si>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</si>
  <si>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</si>
  <si>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</si>
  <si>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</si>
  <si>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</si>
  <si>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</si>
  <si>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</si>
  <si>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</si>
  <si>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</si>
  <si>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</si>
  <si>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</si>
  <si>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</si>
  <si>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</si>
  <si>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</si>
  <si>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</si>
  <si>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</si>
  <si>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</si>
  <si>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</si>
  <si>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</si>
  <si>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</si>
  <si>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</si>
  <si>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</si>
  <si>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</si>
  <si>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</si>
  <si>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</si>
  <si>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</si>
  <si>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</si>
  <si>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</si>
  <si>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</si>
  <si>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</si>
  <si>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</si>
  <si>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</si>
  <si>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</si>
  <si>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</si>
  <si>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</si>
  <si>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</si>
  <si>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</si>
  <si>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</si>
  <si>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</si>
  <si>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</si>
  <si>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</si>
  <si>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</si>
  <si>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</si>
  <si>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</si>
  <si>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</si>
  <si>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</si>
  <si>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</si>
  <si>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</si>
  <si>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</si>
  <si>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</si>
  <si>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</si>
  <si>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</si>
  <si>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</si>
  <si>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</si>
  <si>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</si>
  <si>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</si>
  <si>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</si>
  <si>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</si>
  <si>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</si>
  <si>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</si>
  <si>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</si>
  <si>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</si>
  <si>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</si>
  <si>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</si>
  <si>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</si>
  <si>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</si>
  <si>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</si>
  <si>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</si>
  <si>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</si>
  <si>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</si>
  <si>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</si>
  <si>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</si>
  <si>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</si>
  <si>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</si>
  <si>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</si>
  <si>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</si>
  <si>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</si>
  <si>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</si>
  <si>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</si>
  <si>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</si>
  <si>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</si>
  <si>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</si>
  <si>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</si>
  <si>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</si>
  <si>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</si>
  <si>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</si>
  <si>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</si>
  <si>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</si>
  <si>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</si>
  <si>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</si>
  <si>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</si>
  <si>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</si>
  <si>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</si>
  <si>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</si>
  <si>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</si>
  <si>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</si>
  <si>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</si>
  <si>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</si>
  <si>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</si>
  <si>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</si>
  <si>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</si>
  <si>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</si>
  <si>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</si>
  <si>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</si>
  <si>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</si>
  <si>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</si>
  <si>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</si>
  <si>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</si>
  <si>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</si>
  <si>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</si>
  <si>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</si>
  <si>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</si>
  <si>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</si>
  <si>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</si>
  <si>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Строительство спортивного зала при МКОУ «Основная образовательная школа с. Дорожный»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</si>
  <si>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</si>
  <si>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</si>
  <si>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</si>
  <si>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</si>
  <si>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</si>
  <si>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</si>
  <si>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</si>
  <si>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</si>
  <si>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</si>
  <si>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701 1 11 03050 05 0000 120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</si>
  <si>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</si>
  <si>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</si>
  <si>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</si>
  <si>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</si>
  <si>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</si>
  <si>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</si>
  <si>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</si>
  <si>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</si>
  <si>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</si>
  <si>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</si>
  <si>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</si>
  <si>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</si>
  <si>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</si>
  <si>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</si>
  <si>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</si>
  <si>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</si>
  <si>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</si>
  <si>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</si>
  <si>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</si>
  <si>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</si>
  <si>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</si>
  <si>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</si>
  <si>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</si>
  <si>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</si>
  <si>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</si>
  <si>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</si>
  <si>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</si>
  <si>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</si>
  <si>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</si>
  <si>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</si>
  <si>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</si>
  <si>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</si>
  <si>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</si>
  <si>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</si>
  <si>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</si>
  <si>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</si>
  <si>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</si>
  <si>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</si>
  <si>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</si>
  <si>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</si>
  <si>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</si>
  <si>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</si>
  <si>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</si>
  <si>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</si>
  <si>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</si>
  <si>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</si>
  <si>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</si>
  <si>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</si>
  <si>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</si>
  <si>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</si>
  <si>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</si>
  <si>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</si>
  <si>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</si>
  <si>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</si>
  <si>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</si>
  <si>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</si>
  <si>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</si>
  <si>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</si>
  <si>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</si>
  <si>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</si>
  <si>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</si>
  <si>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</si>
  <si>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</si>
  <si>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</si>
  <si>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</si>
  <si>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</si>
  <si>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</si>
  <si>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</si>
  <si>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</si>
  <si>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</si>
  <si>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</si>
  <si>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</si>
  <si>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</si>
  <si>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</si>
  <si>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</si>
  <si>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</si>
  <si>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</si>
  <si>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</si>
  <si>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</si>
  <si>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</si>
  <si>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</si>
  <si>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</si>
  <si>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</si>
  <si>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</si>
  <si>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</si>
  <si>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</si>
  <si>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</si>
  <si>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</si>
  <si>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</si>
  <si>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581ЕВ51790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</si>
  <si>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</si>
  <si>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58201L7500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</si>
  <si>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</si>
  <si>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</si>
  <si>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</si>
  <si>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</si>
  <si>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</si>
  <si>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</si>
  <si>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</si>
  <si>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</si>
  <si>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6730010050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</si>
  <si>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</si>
  <si>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</si>
  <si>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</si>
  <si>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</si>
  <si>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</si>
  <si>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</si>
  <si>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</si>
  <si>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</si>
  <si>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</si>
  <si>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</si>
  <si>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</si>
  <si>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Приобретение квартир специализированного жилого фонда для отдельных категорий граждан</t>
  </si>
  <si>
    <t>6130010051</t>
  </si>
  <si>
    <t>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</si>
  <si>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</si>
  <si>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</si>
  <si>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</si>
  <si>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</si>
  <si>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</si>
  <si>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</si>
  <si>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</si>
  <si>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</si>
  <si>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</si>
  <si>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</si>
  <si>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</si>
  <si>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t>Приложение № 1</t>
  </si>
  <si>
    <t>Субвенция на 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</si>
  <si>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701 2 02 35120 05 0000 150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</si>
  <si>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</si>
  <si>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</si>
  <si>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701 2 02 45179 05 0000 150</t>
  </si>
  <si>
    <t>9950069260</t>
  </si>
  <si>
    <t>9950069300</t>
  </si>
  <si>
    <t>9950069330</t>
  </si>
  <si>
    <t>9950069320</t>
  </si>
  <si>
    <t>6730063450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</si>
  <si>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</t>
  </si>
  <si>
    <t>6730063462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</si>
  <si>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</t>
  </si>
  <si>
    <t>6730063463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</si>
  <si>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</t>
  </si>
  <si>
    <t>6730063464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</si>
  <si>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</t>
  </si>
  <si>
    <t>6730063465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</si>
  <si>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</si>
  <si>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</t>
  </si>
  <si>
    <t>6730063471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</si>
  <si>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</t>
  </si>
  <si>
    <t>6730063472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</si>
  <si>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</t>
  </si>
  <si>
    <t>6730063473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</si>
  <si>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</t>
  </si>
  <si>
    <t>6730063474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</si>
  <si>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</t>
  </si>
  <si>
    <t>6730063475</t>
  </si>
  <si>
    <t>6740063250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</si>
  <si>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(за счет средств ГБ)</t>
  </si>
  <si>
    <t>5840069380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</si>
  <si>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</si>
  <si>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5840463350</t>
  </si>
  <si>
    <t>581EВ51790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</si>
  <si>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</si>
  <si>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5840453030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</si>
  <si>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</si>
  <si>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</si>
  <si>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</si>
  <si>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5840463030</t>
  </si>
  <si>
    <t>5840463480</t>
  </si>
  <si>
    <t>5040069380</t>
  </si>
  <si>
    <t>9950069110</t>
  </si>
  <si>
    <t>9950069290</t>
  </si>
  <si>
    <t>Выполнение отдельных государственных полномочий в области охраны труда</t>
  </si>
  <si>
    <t>5840662010</t>
  </si>
  <si>
    <t>Выплата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</si>
  <si>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5840463050</t>
  </si>
  <si>
    <t>9950069401</t>
  </si>
  <si>
    <t>9950069404</t>
  </si>
  <si>
    <t>9950069406</t>
  </si>
  <si>
    <t>Выполнение отдельных государственных полномочий по предоставлению ежемесячной компенсационной выплаты на содержание детей-сирот и детей, оставшихся без попечения родителей и находящихся под опекой (попечительством) и в приемных семьях, ежемесячного денежного вознаграждения приемному родителю, патронатному воспитателю по договору о передаче ребенка на воспитание в приемную, патронатную семью.</t>
  </si>
  <si>
    <t>Выполнение отдельных государственных полномочий по предоставлению единовременной дополнительной выплаты на каждого ребенка, принятого в семью опекуна (попечителя), в приемную семью</t>
  </si>
  <si>
    <t>Выполнение отдельных государственных полномочий на предоставление детям-сиротам и детям, оставшимся без попечения родителей, воспитывающимся в государственных учреждениях Республики Саха (Якутия), опекунских и приемных семьях, лицам из числа детей-сирот и детей, оставшихся без попечения родителей, путевок в организации отдыха детей и их оздоровления, в санаторно-курортные организации (при наличии медицинских показаний) с оплатой проезда к месту лечения (отдыха) и обратно в порядке, установленном Правительством Республики Саха (Якутия)</t>
  </si>
  <si>
    <t>9950069010</t>
  </si>
  <si>
    <t>9950069310</t>
  </si>
  <si>
    <t>Выполнение отдельных государственных полномочий по осуществлению деятельности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</si>
  <si>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остатки на 01.01.24</t>
  </si>
  <si>
    <t>доходы</t>
  </si>
  <si>
    <t>Устройство наружного пандуса спортивный зал "Карат"</t>
  </si>
  <si>
    <t>9950011050</t>
  </si>
  <si>
    <t>Материальная помощь участникам, членам семьи участников СВО</t>
  </si>
  <si>
    <t>Расходы на исполнение судебных решений о взыскании из бюджета по искам юридических и физических лиц</t>
  </si>
  <si>
    <t xml:space="preserve">Субсидия на 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 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</si>
  <si>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</si>
  <si>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6040062120</t>
  </si>
  <si>
    <t xml:space="preserve">      Возврат прочих остатков субвенции на выполнение отдельных государственных полномочий по предоставлению жилых помещений детям-сиротам и детям, оставшимся без попечения родителей, лизам из их числа по договорам найма специализированных жилых помещений</t>
  </si>
  <si>
    <t>701 2 19 60010 05 6337 150</t>
  </si>
  <si>
    <t xml:space="preserve">Осуществление технологического присоединения к электрическим сетям объекта: "Детская школа искусств" </t>
  </si>
  <si>
    <t>5430010001</t>
  </si>
  <si>
    <t>Приложение № 2</t>
  </si>
  <si>
    <t xml:space="preserve"> Прочие доходы от компенсации затрат бюджетов муниципальных районов</t>
  </si>
  <si>
    <t>701 1 13 02995 05 0000 130</t>
  </si>
  <si>
    <t>5840011600</t>
  </si>
  <si>
    <t>5730010073</t>
  </si>
  <si>
    <t>5040000005</t>
  </si>
  <si>
    <t>Технологическое присоединение к электрическим сетям ПАО «Якутскэнерго» объекта «Культурно-спортивный комплекс в с.Нюя Ленского района Республики Саха (Якутия»)</t>
  </si>
  <si>
    <r>
      <t xml:space="preserve"> от "15"</t>
    </r>
    <r>
      <rPr>
        <u/>
        <sz val="14"/>
        <color indexed="8"/>
        <rFont val="Times New Roman"/>
        <family val="1"/>
        <charset val="204"/>
      </rPr>
      <t xml:space="preserve"> мая </t>
    </r>
    <r>
      <rPr>
        <sz val="14"/>
        <color indexed="8"/>
        <rFont val="Times New Roman"/>
        <family val="1"/>
        <charset val="204"/>
      </rPr>
      <t>2024 г.</t>
    </r>
  </si>
  <si>
    <t xml:space="preserve"> № 5-9</t>
  </si>
  <si>
    <t xml:space="preserve"> от "15" мая 2024 г.</t>
  </si>
  <si>
    <t>Приложение № 3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</si>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</sst>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 ;\-#,##0.00\ "/>
  </numFmts>
  <fonts count="6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1"/>
      <color indexed="8"/>
      <name val="Calibri"/>
      <family val="2"/>
      <charset val="204"/>
    </font>
    <font>
      <sz val="12"/>
      <color rgb="FF000000"/>
      <name val="Arial Cyr"/>
      <family val="2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Arial Cyr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</font>
    <font>
      <i/>
      <sz val="10"/>
      <color rgb="FFFF0000"/>
      <name val="Calibri"/>
      <family val="2"/>
      <charset val="204"/>
    </font>
    <font>
      <b/>
      <i/>
      <sz val="10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6" fillId="0" borderId="0"/>
    <xf numFmtId="49" fontId="17" fillId="0" borderId="2">
      <alignment horizontal="center" vertical="top" shrinkToFit="1"/>
    </xf>
    <xf numFmtId="164" fontId="23" fillId="0" borderId="0" applyFont="0" applyFill="0" applyBorder="0" applyAlignment="0" applyProtection="0"/>
    <xf numFmtId="0" fontId="24" fillId="2" borderId="0" applyNumberFormat="0" applyBorder="0" applyAlignment="0" applyProtection="0"/>
    <xf numFmtId="49" fontId="27" fillId="0" borderId="2">
      <alignment horizontal="left" vertical="top" shrinkToFit="1"/>
    </xf>
    <xf numFmtId="0" fontId="17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4" fontId="17" fillId="0" borderId="2">
      <alignment horizontal="right" vertical="top" shrinkToFi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2" fillId="0" borderId="0" applyFont="0" applyFill="0" applyBorder="0" applyAlignment="0" applyProtection="0"/>
    <xf numFmtId="0" fontId="16" fillId="0" borderId="0"/>
    <xf numFmtId="4" fontId="27" fillId="5" borderId="2">
      <alignment horizontal="right" vertical="top" shrinkToFit="1"/>
    </xf>
    <xf numFmtId="1" fontId="45" fillId="0" borderId="2">
      <alignment horizontal="center" vertical="top" shrinkToFit="1"/>
    </xf>
    <xf numFmtId="0" fontId="17" fillId="0" borderId="2">
      <alignment horizontal="left" vertical="top" wrapText="1"/>
    </xf>
    <xf numFmtId="49" fontId="17" fillId="0" borderId="2">
      <alignment horizontal="center" vertical="top" shrinkToFit="1"/>
    </xf>
    <xf numFmtId="0" fontId="17" fillId="0" borderId="2">
      <alignment horizontal="left" vertical="top" wrapText="1"/>
    </xf>
    <xf numFmtId="0" fontId="1" fillId="6" borderId="0"/>
    <xf numFmtId="1" fontId="17" fillId="0" borderId="2">
      <alignment horizontal="center" vertical="top" shrinkToFit="1"/>
    </xf>
    <xf numFmtId="0" fontId="52" fillId="0" borderId="2">
      <alignment horizontal="left" vertical="top" wrapText="1"/>
    </xf>
  </cellStyleXfs>
  <cellXfs count="504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4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5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9" fillId="0" borderId="0" xfId="0" applyFont="1" applyFill="1" applyAlignment="1"/>
    <xf numFmtId="0" fontId="18" fillId="0" borderId="0" xfId="0" applyFont="1" applyFill="1"/>
    <xf numFmtId="0" fontId="19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1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6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4" fontId="11" fillId="0" borderId="0" xfId="5" applyNumberFormat="1" applyFont="1" applyFill="1" applyBorder="1" applyAlignment="1" applyProtection="1">
      <alignment horizontal="right" shrinkToFit="1"/>
    </xf>
    <xf numFmtId="4" fontId="28" fillId="0" borderId="0" xfId="5" applyNumberFormat="1" applyFont="1" applyFill="1" applyBorder="1" applyAlignment="1" applyProtection="1">
      <alignment horizontal="right" shrinkToFi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8" fillId="0" borderId="0" xfId="0" applyNumberFormat="1" applyFont="1" applyFill="1" applyBorder="1"/>
    <xf numFmtId="4" fontId="14" fillId="0" borderId="0" xfId="0" applyNumberFormat="1" applyFont="1" applyFill="1" applyBorder="1"/>
    <xf numFmtId="4" fontId="19" fillId="0" borderId="0" xfId="0" applyNumberFormat="1" applyFont="1" applyFill="1" applyBorder="1"/>
    <xf numFmtId="4" fontId="18" fillId="0" borderId="0" xfId="0" applyNumberFormat="1" applyFont="1" applyFill="1" applyBorder="1" applyAlignment="1">
      <alignment wrapText="1" shrinkToFit="1"/>
    </xf>
    <xf numFmtId="4" fontId="19" fillId="0" borderId="0" xfId="0" applyNumberFormat="1" applyFont="1" applyFill="1" applyBorder="1" applyAlignment="1"/>
    <xf numFmtId="4" fontId="13" fillId="0" borderId="0" xfId="0" applyNumberFormat="1" applyFont="1" applyFill="1" applyBorder="1"/>
    <xf numFmtId="0" fontId="14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30" fillId="0" borderId="0" xfId="0" applyNumberFormat="1" applyFont="1" applyFill="1"/>
    <xf numFmtId="0" fontId="30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shrinkToFit="1"/>
    </xf>
    <xf numFmtId="4" fontId="30" fillId="0" borderId="1" xfId="0" applyNumberFormat="1" applyFont="1" applyFill="1" applyBorder="1" applyAlignment="1">
      <alignment vertical="center"/>
    </xf>
    <xf numFmtId="4" fontId="30" fillId="0" borderId="0" xfId="0" applyNumberFormat="1" applyFont="1" applyFill="1" applyBorder="1" applyAlignment="1">
      <alignment vertical="center"/>
    </xf>
    <xf numFmtId="4" fontId="32" fillId="0" borderId="0" xfId="0" applyNumberFormat="1" applyFont="1" applyFill="1"/>
    <xf numFmtId="0" fontId="32" fillId="0" borderId="0" xfId="0" applyFont="1" applyFill="1"/>
    <xf numFmtId="4" fontId="31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33" fillId="0" borderId="0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horizontal="right" vertical="center" shrinkToFit="1"/>
    </xf>
    <xf numFmtId="49" fontId="6" fillId="0" borderId="1" xfId="0" quotePrefix="1" applyNumberFormat="1" applyFont="1" applyFill="1" applyBorder="1" applyAlignment="1">
      <alignment wrapText="1" shrinkToFit="1"/>
    </xf>
    <xf numFmtId="4" fontId="10" fillId="0" borderId="0" xfId="0" applyNumberFormat="1" applyFont="1" applyFill="1" applyBorder="1" applyAlignment="1">
      <alignment horizontal="right" vertical="center" shrinkToFit="1"/>
    </xf>
    <xf numFmtId="4" fontId="30" fillId="0" borderId="0" xfId="0" applyNumberFormat="1" applyFont="1" applyFill="1" applyAlignment="1"/>
    <xf numFmtId="0" fontId="30" fillId="0" borderId="0" xfId="0" applyFont="1" applyFill="1" applyAlignment="1"/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4" fillId="0" borderId="0" xfId="0" applyFont="1"/>
    <xf numFmtId="0" fontId="35" fillId="0" borderId="0" xfId="0" applyFont="1"/>
    <xf numFmtId="3" fontId="35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4" fillId="0" borderId="0" xfId="0" applyNumberFormat="1" applyFont="1" applyAlignment="1">
      <alignment horizontal="right"/>
    </xf>
    <xf numFmtId="0" fontId="37" fillId="0" borderId="1" xfId="0" applyFont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center" vertical="top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right" shrinkToFit="1"/>
      <protection locked="0"/>
    </xf>
    <xf numFmtId="49" fontId="37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4" fontId="38" fillId="0" borderId="1" xfId="0" applyNumberFormat="1" applyFont="1" applyBorder="1"/>
    <xf numFmtId="49" fontId="36" fillId="0" borderId="1" xfId="0" applyNumberFormat="1" applyFont="1" applyBorder="1" applyAlignment="1">
      <alignment horizontal="center" wrapText="1"/>
    </xf>
    <xf numFmtId="4" fontId="36" fillId="0" borderId="1" xfId="0" applyNumberFormat="1" applyFont="1" applyBorder="1" applyAlignment="1">
      <alignment horizontal="right" wrapText="1"/>
    </xf>
    <xf numFmtId="4" fontId="36" fillId="0" borderId="1" xfId="0" applyNumberFormat="1" applyFont="1" applyBorder="1" applyAlignment="1">
      <alignment horizontal="right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0" fontId="37" fillId="0" borderId="4" xfId="0" applyFont="1" applyBorder="1" applyAlignment="1">
      <alignment wrapText="1"/>
    </xf>
    <xf numFmtId="0" fontId="37" fillId="0" borderId="0" xfId="0" applyFont="1"/>
    <xf numFmtId="0" fontId="36" fillId="0" borderId="1" xfId="0" applyFont="1" applyBorder="1"/>
    <xf numFmtId="4" fontId="39" fillId="0" borderId="1" xfId="0" applyNumberFormat="1" applyFont="1" applyBorder="1"/>
    <xf numFmtId="0" fontId="39" fillId="0" borderId="0" xfId="0" applyFont="1"/>
    <xf numFmtId="4" fontId="39" fillId="0" borderId="0" xfId="0" applyNumberFormat="1" applyFont="1"/>
    <xf numFmtId="3" fontId="38" fillId="0" borderId="0" xfId="0" applyNumberFormat="1" applyFont="1"/>
    <xf numFmtId="4" fontId="37" fillId="0" borderId="1" xfId="0" applyNumberFormat="1" applyFont="1" applyBorder="1" applyAlignment="1">
      <alignment vertical="top" wrapText="1"/>
    </xf>
    <xf numFmtId="0" fontId="41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37" fillId="0" borderId="1" xfId="0" applyNumberFormat="1" applyFont="1" applyBorder="1" applyAlignment="1">
      <alignment horizontal="center"/>
    </xf>
    <xf numFmtId="4" fontId="41" fillId="0" borderId="1" xfId="0" applyNumberFormat="1" applyFont="1" applyBorder="1" applyAlignment="1">
      <alignment wrapText="1"/>
    </xf>
    <xf numFmtId="4" fontId="38" fillId="0" borderId="1" xfId="0" applyNumberFormat="1" applyFont="1" applyFill="1" applyBorder="1" applyAlignment="1">
      <alignment vertical="center" wrapText="1"/>
    </xf>
    <xf numFmtId="3" fontId="29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34" fillId="0" borderId="0" xfId="0" applyFont="1" applyFill="1"/>
    <xf numFmtId="3" fontId="34" fillId="0" borderId="0" xfId="0" applyNumberFormat="1" applyFont="1" applyFill="1"/>
    <xf numFmtId="0" fontId="0" fillId="0" borderId="0" xfId="0" applyFill="1"/>
    <xf numFmtId="4" fontId="38" fillId="0" borderId="0" xfId="0" applyNumberFormat="1" applyFont="1" applyFill="1" applyAlignment="1">
      <alignment vertical="top"/>
    </xf>
    <xf numFmtId="4" fontId="0" fillId="0" borderId="0" xfId="0" applyNumberFormat="1" applyFill="1"/>
    <xf numFmtId="3" fontId="34" fillId="0" borderId="0" xfId="0" applyNumberFormat="1" applyFont="1" applyFill="1" applyAlignment="1">
      <alignment horizontal="right"/>
    </xf>
    <xf numFmtId="0" fontId="37" fillId="0" borderId="1" xfId="0" applyFont="1" applyFill="1" applyBorder="1" applyAlignment="1">
      <alignment horizontal="center" vertical="top" wrapText="1"/>
    </xf>
    <xf numFmtId="3" fontId="37" fillId="0" borderId="1" xfId="0" applyNumberFormat="1" applyFont="1" applyFill="1" applyBorder="1" applyAlignment="1">
      <alignment horizontal="center" vertical="top" wrapText="1"/>
    </xf>
    <xf numFmtId="0" fontId="43" fillId="0" borderId="0" xfId="0" applyFont="1" applyFill="1"/>
    <xf numFmtId="4" fontId="43" fillId="0" borderId="0" xfId="0" applyNumberFormat="1" applyFont="1" applyFill="1"/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4" fontId="12" fillId="0" borderId="0" xfId="0" applyNumberFormat="1" applyFont="1" applyFill="1" applyAlignment="1">
      <alignment vertical="top"/>
    </xf>
    <xf numFmtId="4" fontId="25" fillId="0" borderId="0" xfId="0" applyNumberFormat="1" applyFont="1" applyFill="1" applyAlignment="1">
      <alignment vertical="top"/>
    </xf>
    <xf numFmtId="0" fontId="6" fillId="0" borderId="1" xfId="18" applyFont="1" applyBorder="1" applyAlignment="1">
      <alignment vertical="top" wrapText="1"/>
    </xf>
    <xf numFmtId="0" fontId="6" fillId="0" borderId="1" xfId="18" applyFont="1" applyBorder="1" applyAlignment="1">
      <alignment horizontal="justify" vertical="top" wrapText="1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0" fontId="29" fillId="0" borderId="0" xfId="0" applyFont="1" applyFill="1"/>
    <xf numFmtId="4" fontId="22" fillId="0" borderId="0" xfId="0" applyNumberFormat="1" applyFont="1" applyFill="1" applyAlignment="1">
      <alignment vertical="top"/>
    </xf>
    <xf numFmtId="4" fontId="44" fillId="0" borderId="0" xfId="0" applyNumberFormat="1" applyFont="1" applyFill="1"/>
    <xf numFmtId="4" fontId="29" fillId="0" borderId="0" xfId="0" applyNumberFormat="1" applyFont="1" applyFill="1"/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0" fontId="0" fillId="0" borderId="0" xfId="0" applyFill="1" applyAlignment="1">
      <alignment vertical="center" wrapTex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Fill="1" applyBorder="1"/>
    <xf numFmtId="0" fontId="0" fillId="0" borderId="0" xfId="0" applyFill="1" applyBorder="1"/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1" fontId="46" fillId="0" borderId="2" xfId="20" applyNumberFormat="1" applyFont="1" applyFill="1" applyProtection="1">
      <alignment horizontal="center" vertical="top" shrinkToFit="1"/>
    </xf>
    <xf numFmtId="4" fontId="0" fillId="0" borderId="0" xfId="0" applyNumberFormat="1" applyFill="1" applyAlignment="1">
      <alignment wrapText="1"/>
    </xf>
    <xf numFmtId="4" fontId="6" fillId="0" borderId="0" xfId="18" applyNumberFormat="1" applyFont="1" applyFill="1" applyBorder="1" applyAlignment="1" applyProtection="1">
      <alignment horizontal="right" vertical="top" shrinkToFit="1"/>
      <protection locked="0"/>
    </xf>
    <xf numFmtId="0" fontId="46" fillId="0" borderId="2" xfId="21" applyNumberFormat="1" applyFont="1" applyAlignment="1" applyProtection="1">
      <alignment vertical="top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49" fontId="46" fillId="0" borderId="2" xfId="22" applyFont="1" applyAlignment="1" applyProtection="1">
      <alignment horizontal="left" vertical="top" shrinkToFit="1"/>
    </xf>
    <xf numFmtId="0" fontId="46" fillId="0" borderId="2" xfId="23" applyNumberFormat="1" applyFont="1" applyAlignment="1" applyProtection="1">
      <alignment horizontal="left" vertical="top" wrapText="1"/>
    </xf>
    <xf numFmtId="1" fontId="47" fillId="0" borderId="2" xfId="20" applyNumberFormat="1" applyFont="1" applyAlignment="1" applyProtection="1">
      <alignment horizontal="left" vertical="top" shrinkToFi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4" fontId="39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48" fillId="0" borderId="2" xfId="24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49" fillId="0" borderId="0" xfId="0" applyFont="1" applyFill="1"/>
    <xf numFmtId="0" fontId="49" fillId="0" borderId="0" xfId="0" applyFont="1" applyFill="1" applyBorder="1"/>
    <xf numFmtId="4" fontId="36" fillId="0" borderId="0" xfId="0" applyNumberFormat="1" applyFont="1" applyFill="1" applyAlignment="1">
      <alignment vertical="top"/>
    </xf>
    <xf numFmtId="4" fontId="49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4" fontId="38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left" vertical="top" wrapText="1"/>
    </xf>
    <xf numFmtId="1" fontId="47" fillId="0" borderId="2" xfId="20" applyNumberFormat="1" applyFont="1" applyProtection="1">
      <alignment horizontal="center" vertical="top" shrinkToFit="1"/>
    </xf>
    <xf numFmtId="0" fontId="50" fillId="0" borderId="2" xfId="21" applyNumberFormat="1" applyFont="1" applyProtection="1">
      <alignment horizontal="left" vertical="top" wrapText="1"/>
    </xf>
    <xf numFmtId="4" fontId="39" fillId="0" borderId="1" xfId="0" applyNumberFormat="1" applyFont="1" applyFill="1" applyBorder="1" applyAlignment="1">
      <alignment vertical="top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right"/>
    </xf>
    <xf numFmtId="4" fontId="36" fillId="0" borderId="1" xfId="0" applyNumberFormat="1" applyFont="1" applyFill="1" applyBorder="1"/>
    <xf numFmtId="4" fontId="34" fillId="0" borderId="0" xfId="0" applyNumberFormat="1" applyFont="1" applyFill="1"/>
    <xf numFmtId="0" fontId="41" fillId="0" borderId="0" xfId="0" applyFont="1" applyFill="1"/>
    <xf numFmtId="0" fontId="41" fillId="0" borderId="0" xfId="0" applyFont="1" applyFill="1" applyAlignment="1">
      <alignment horizontal="left"/>
    </xf>
    <xf numFmtId="4" fontId="41" fillId="0" borderId="0" xfId="0" applyNumberFormat="1" applyFont="1" applyFill="1" applyAlignment="1"/>
    <xf numFmtId="4" fontId="34" fillId="0" borderId="0" xfId="0" applyNumberFormat="1" applyFont="1" applyFill="1" applyAlignment="1"/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31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wrapText="1" shrinkToFit="1"/>
    </xf>
    <xf numFmtId="4" fontId="14" fillId="0" borderId="0" xfId="0" applyNumberFormat="1" applyFont="1" applyFill="1"/>
    <xf numFmtId="4" fontId="13" fillId="0" borderId="0" xfId="0" applyNumberFormat="1" applyFont="1" applyFill="1"/>
    <xf numFmtId="2" fontId="6" fillId="0" borderId="1" xfId="0" applyNumberFormat="1" applyFont="1" applyBorder="1" applyAlignment="1">
      <alignment wrapText="1" shrinkToFit="1"/>
    </xf>
    <xf numFmtId="4" fontId="2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/>
    <xf numFmtId="4" fontId="12" fillId="0" borderId="1" xfId="0" applyNumberFormat="1" applyFont="1" applyFill="1" applyBorder="1" applyAlignment="1"/>
    <xf numFmtId="4" fontId="22" fillId="0" borderId="1" xfId="0" applyNumberFormat="1" applyFont="1" applyFill="1" applyBorder="1"/>
    <xf numFmtId="4" fontId="12" fillId="0" borderId="8" xfId="0" applyNumberFormat="1" applyFont="1" applyFill="1" applyBorder="1"/>
    <xf numFmtId="4" fontId="10" fillId="0" borderId="0" xfId="0" applyNumberFormat="1" applyFont="1" applyFill="1" applyBorder="1" applyAlignment="1" applyProtection="1">
      <alignment horizontal="right" vertical="top" shrinkToFit="1"/>
      <protection locked="0"/>
    </xf>
    <xf numFmtId="49" fontId="12" fillId="0" borderId="1" xfId="0" applyNumberFormat="1" applyFont="1" applyFill="1" applyBorder="1" applyAlignment="1">
      <alignment wrapText="1" shrinkToFit="1"/>
    </xf>
    <xf numFmtId="0" fontId="12" fillId="0" borderId="1" xfId="0" applyFont="1" applyFill="1" applyBorder="1" applyAlignment="1">
      <alignment wrapText="1" shrinkToFit="1"/>
    </xf>
    <xf numFmtId="4" fontId="15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49" fontId="31" fillId="0" borderId="1" xfId="7" applyNumberFormat="1" applyFont="1" applyFill="1" applyBorder="1" applyAlignment="1">
      <alignment vertical="top"/>
    </xf>
    <xf numFmtId="49" fontId="31" fillId="0" borderId="1" xfId="7" applyNumberFormat="1" applyFont="1" applyFill="1" applyBorder="1" applyAlignment="1">
      <alignment horizontal="center" vertical="center"/>
    </xf>
    <xf numFmtId="49" fontId="31" fillId="0" borderId="1" xfId="8" applyNumberFormat="1" applyFont="1" applyFill="1" applyBorder="1" applyAlignment="1">
      <alignment vertical="top" wrapText="1" shrinkToFit="1"/>
    </xf>
    <xf numFmtId="49" fontId="31" fillId="0" borderId="1" xfId="8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 shrinkToFit="1"/>
    </xf>
    <xf numFmtId="49" fontId="31" fillId="0" borderId="1" xfId="9" applyNumberFormat="1" applyFont="1" applyFill="1" applyBorder="1" applyAlignment="1">
      <alignment vertical="top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31" fillId="0" borderId="4" xfId="0" applyNumberFormat="1" applyFont="1" applyFill="1" applyBorder="1" applyAlignment="1">
      <alignment horizontal="center" vertical="center" shrinkToFit="1"/>
    </xf>
    <xf numFmtId="4" fontId="31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2" xfId="2" applyNumberFormat="1" applyFont="1" applyFill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vertical="center"/>
    </xf>
    <xf numFmtId="0" fontId="31" fillId="0" borderId="1" xfId="0" applyNumberFormat="1" applyFont="1" applyFill="1" applyBorder="1" applyAlignment="1">
      <alignment horizontal="left" vertical="top" wrapText="1" shrinkToFit="1"/>
    </xf>
    <xf numFmtId="49" fontId="5" fillId="0" borderId="1" xfId="11" applyNumberFormat="1" applyFont="1" applyFill="1" applyBorder="1" applyAlignment="1">
      <alignment vertical="top"/>
    </xf>
    <xf numFmtId="49" fontId="6" fillId="0" borderId="5" xfId="11" applyNumberFormat="1" applyFont="1" applyFill="1" applyBorder="1" applyAlignment="1">
      <alignment vertical="top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6" fillId="0" borderId="1" xfId="11" applyNumberFormat="1" applyFont="1" applyFill="1" applyBorder="1" applyAlignment="1">
      <alignment vertical="top" wrapText="1" shrinkToFit="1"/>
    </xf>
    <xf numFmtId="49" fontId="31" fillId="0" borderId="1" xfId="12" applyNumberFormat="1" applyFont="1" applyFill="1" applyBorder="1" applyAlignment="1">
      <alignment vertical="top"/>
    </xf>
    <xf numFmtId="0" fontId="10" fillId="0" borderId="1" xfId="0" quotePrefix="1" applyNumberFormat="1" applyFont="1" applyFill="1" applyBorder="1" applyAlignment="1">
      <alignment horizontal="left" vertical="top" wrapText="1" shrinkToFit="1"/>
    </xf>
    <xf numFmtId="49" fontId="6" fillId="0" borderId="1" xfId="11" applyNumberFormat="1" applyFont="1" applyFill="1" applyBorder="1" applyAlignment="1">
      <alignment wrapText="1" shrinkToFit="1"/>
    </xf>
    <xf numFmtId="49" fontId="33" fillId="0" borderId="2" xfId="2" applyNumberFormat="1" applyFont="1" applyFill="1" applyAlignment="1" applyProtection="1">
      <alignment horizontal="center" vertical="center" shrinkToFit="1"/>
      <protection locked="0"/>
    </xf>
    <xf numFmtId="49" fontId="31" fillId="0" borderId="2" xfId="2" applyNumberFormat="1" applyFont="1" applyFill="1" applyAlignment="1" applyProtection="1">
      <alignment horizontal="center" vertical="center" shrinkToFit="1"/>
      <protection locked="0"/>
    </xf>
    <xf numFmtId="49" fontId="5" fillId="0" borderId="1" xfId="13" applyNumberFormat="1" applyFont="1" applyFill="1" applyBorder="1" applyAlignment="1">
      <alignment vertical="top"/>
    </xf>
    <xf numFmtId="49" fontId="31" fillId="0" borderId="1" xfId="14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wrapText="1" shrinkToFit="1"/>
    </xf>
    <xf numFmtId="49" fontId="31" fillId="0" borderId="1" xfId="15" applyNumberFormat="1" applyFont="1" applyFill="1" applyBorder="1" applyAlignment="1">
      <alignment vertical="top"/>
    </xf>
    <xf numFmtId="49" fontId="31" fillId="0" borderId="1" xfId="16" applyNumberFormat="1" applyFont="1" applyFill="1" applyBorder="1" applyAlignment="1">
      <alignment vertical="top"/>
    </xf>
    <xf numFmtId="0" fontId="10" fillId="0" borderId="1" xfId="0" applyFont="1" applyFill="1" applyBorder="1" applyAlignment="1">
      <alignment wrapText="1"/>
    </xf>
    <xf numFmtId="49" fontId="33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quotePrefix="1" applyNumberFormat="1" applyFont="1" applyFill="1" applyBorder="1" applyAlignment="1">
      <alignment horizontal="left" vertical="top" wrapText="1" shrinkToFit="1"/>
    </xf>
    <xf numFmtId="4" fontId="10" fillId="0" borderId="0" xfId="19" applyNumberFormat="1" applyFont="1" applyFill="1" applyBorder="1" applyProtection="1">
      <alignment horizontal="right" vertical="top" shrinkToFit="1"/>
    </xf>
    <xf numFmtId="4" fontId="0" fillId="0" borderId="0" xfId="0" applyNumberFormat="1" applyFill="1" applyBorder="1" applyAlignment="1">
      <alignment vertical="center"/>
    </xf>
    <xf numFmtId="4" fontId="10" fillId="0" borderId="0" xfId="19" applyNumberFormat="1" applyFont="1" applyFill="1" applyBorder="1" applyAlignment="1" applyProtection="1">
      <alignment horizontal="right" vertical="center" shrinkToFit="1"/>
    </xf>
    <xf numFmtId="4" fontId="49" fillId="0" borderId="0" xfId="0" applyNumberFormat="1" applyFont="1" applyFill="1" applyBorder="1"/>
    <xf numFmtId="4" fontId="10" fillId="0" borderId="9" xfId="24" applyNumberFormat="1" applyFont="1" applyFill="1" applyBorder="1" applyAlignment="1">
      <alignment horizontal="right" vertical="top" shrinkToFit="1"/>
    </xf>
    <xf numFmtId="4" fontId="46" fillId="0" borderId="9" xfId="24" applyNumberFormat="1" applyFont="1" applyFill="1" applyBorder="1" applyAlignment="1">
      <alignment horizontal="right" vertical="top" shrinkToFit="1"/>
    </xf>
    <xf numFmtId="0" fontId="5" fillId="0" borderId="0" xfId="0" applyFont="1" applyFill="1" applyAlignment="1">
      <alignment horizontal="center" wrapText="1" shrinkToFit="1"/>
    </xf>
    <xf numFmtId="4" fontId="10" fillId="7" borderId="1" xfId="0" applyNumberFormat="1" applyFont="1" applyFill="1" applyBorder="1" applyAlignment="1" applyProtection="1">
      <alignment horizontal="right" vertical="top" shrinkToFit="1"/>
      <protection locked="0"/>
    </xf>
    <xf numFmtId="4" fontId="10" fillId="7" borderId="2" xfId="24" applyNumberFormat="1" applyFont="1" applyFill="1" applyBorder="1" applyAlignment="1">
      <alignment horizontal="right" vertical="top" shrinkToFit="1"/>
    </xf>
    <xf numFmtId="4" fontId="46" fillId="7" borderId="2" xfId="24" applyNumberFormat="1" applyFont="1" applyFill="1" applyBorder="1" applyAlignment="1">
      <alignment horizontal="right" vertical="top" shrinkToFit="1"/>
    </xf>
    <xf numFmtId="4" fontId="38" fillId="7" borderId="1" xfId="0" applyNumberFormat="1" applyFont="1" applyFill="1" applyBorder="1" applyAlignment="1">
      <alignment vertical="top"/>
    </xf>
    <xf numFmtId="4" fontId="6" fillId="7" borderId="1" xfId="0" applyNumberFormat="1" applyFont="1" applyFill="1" applyBorder="1" applyAlignment="1" applyProtection="1">
      <alignment horizontal="right" vertical="top" shrinkToFit="1"/>
      <protection locked="0"/>
    </xf>
    <xf numFmtId="49" fontId="5" fillId="0" borderId="1" xfId="0" applyNumberFormat="1" applyFont="1" applyFill="1" applyBorder="1" applyAlignment="1">
      <alignment horizontal="left" vertical="center" wrapText="1" shrinkToFit="1"/>
    </xf>
    <xf numFmtId="4" fontId="31" fillId="4" borderId="1" xfId="0" applyNumberFormat="1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 shrinkToFit="1"/>
    </xf>
    <xf numFmtId="0" fontId="6" fillId="8" borderId="0" xfId="0" applyFont="1" applyFill="1"/>
    <xf numFmtId="0" fontId="6" fillId="9" borderId="0" xfId="0" applyFont="1" applyFill="1"/>
    <xf numFmtId="4" fontId="11" fillId="0" borderId="0" xfId="0" applyNumberFormat="1" applyFont="1" applyFill="1" applyBorder="1" applyAlignment="1">
      <alignment wrapText="1"/>
    </xf>
    <xf numFmtId="0" fontId="6" fillId="0" borderId="1" xfId="0" applyFont="1" applyBorder="1"/>
    <xf numFmtId="4" fontId="3" fillId="0" borderId="1" xfId="0" applyNumberFormat="1" applyFont="1" applyBorder="1"/>
    <xf numFmtId="0" fontId="30" fillId="0" borderId="0" xfId="0" quotePrefix="1" applyFont="1" applyFill="1" applyAlignment="1">
      <alignment wrapText="1"/>
    </xf>
    <xf numFmtId="0" fontId="10" fillId="0" borderId="1" xfId="0" applyNumberFormat="1" applyFont="1" applyFill="1" applyBorder="1" applyAlignment="1">
      <alignment horizontal="left" wrapText="1" shrinkToFit="1"/>
    </xf>
    <xf numFmtId="49" fontId="5" fillId="0" borderId="1" xfId="11" applyNumberFormat="1" applyFont="1" applyFill="1" applyBorder="1" applyAlignment="1">
      <alignment wrapText="1" shrinkToFit="1"/>
    </xf>
    <xf numFmtId="49" fontId="10" fillId="0" borderId="1" xfId="15" quotePrefix="1" applyNumberFormat="1" applyFont="1" applyFill="1" applyBorder="1" applyAlignment="1">
      <alignment vertical="top" wrapText="1"/>
    </xf>
    <xf numFmtId="1" fontId="1" fillId="0" borderId="0" xfId="0" applyNumberFormat="1" applyFont="1" applyFill="1"/>
    <xf numFmtId="1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wrapText="1" shrinkToFit="1"/>
    </xf>
    <xf numFmtId="1" fontId="6" fillId="0" borderId="5" xfId="0" applyNumberFormat="1" applyFont="1" applyFill="1" applyBorder="1" applyAlignment="1">
      <alignment wrapText="1" shrinkToFit="1"/>
    </xf>
    <xf numFmtId="1" fontId="6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/>
    <xf numFmtId="1" fontId="6" fillId="0" borderId="0" xfId="0" applyNumberFormat="1" applyFont="1" applyFill="1" applyBorder="1" applyAlignment="1">
      <alignment wrapText="1" shrinkToFit="1"/>
    </xf>
    <xf numFmtId="1" fontId="1" fillId="0" borderId="0" xfId="0" applyNumberFormat="1" applyFont="1" applyFill="1" applyBorder="1"/>
    <xf numFmtId="4" fontId="0" fillId="0" borderId="0" xfId="0" applyNumberFormat="1" applyFont="1" applyFill="1" applyAlignment="1">
      <alignment vertical="center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 shrinkToFit="1"/>
    </xf>
    <xf numFmtId="1" fontId="6" fillId="0" borderId="1" xfId="0" applyNumberFormat="1" applyFont="1" applyFill="1" applyBorder="1" applyAlignment="1">
      <alignment horizontal="left" wrapText="1" shrinkToFit="1"/>
    </xf>
    <xf numFmtId="4" fontId="6" fillId="0" borderId="1" xfId="18" applyNumberFormat="1" applyFont="1" applyFill="1" applyBorder="1" applyAlignment="1" applyProtection="1">
      <alignment horizontal="right" vertical="center" shrinkToFit="1"/>
      <protection locked="0"/>
    </xf>
    <xf numFmtId="4" fontId="3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10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33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4" fontId="31" fillId="0" borderId="1" xfId="0" applyNumberFormat="1" applyFont="1" applyFill="1" applyBorder="1" applyAlignment="1">
      <alignment horizontal="right" vertical="center" shrinkToFit="1"/>
    </xf>
    <xf numFmtId="4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" fillId="0" borderId="0" xfId="0" applyNumberFormat="1" applyFont="1" applyFill="1"/>
    <xf numFmtId="3" fontId="6" fillId="0" borderId="1" xfId="0" applyNumberFormat="1" applyFont="1" applyFill="1" applyBorder="1" applyAlignment="1">
      <alignment horizontal="center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10" fillId="0" borderId="2" xfId="24" applyNumberFormat="1" applyFont="1" applyFill="1" applyBorder="1" applyAlignment="1">
      <alignment horizontal="right" vertical="center" shrinkToFit="1"/>
    </xf>
    <xf numFmtId="4" fontId="6" fillId="0" borderId="1" xfId="0" applyNumberFormat="1" applyFont="1" applyBorder="1" applyAlignment="1">
      <alignment vertical="center"/>
    </xf>
    <xf numFmtId="4" fontId="15" fillId="0" borderId="0" xfId="0" applyNumberFormat="1" applyFont="1" applyFill="1" applyAlignment="1"/>
    <xf numFmtId="4" fontId="1" fillId="0" borderId="0" xfId="0" applyNumberFormat="1" applyFont="1" applyFill="1" applyAlignment="1"/>
    <xf numFmtId="164" fontId="12" fillId="0" borderId="1" xfId="3" applyFont="1" applyFill="1" applyBorder="1" applyAlignment="1" applyProtection="1">
      <alignment horizontal="right" vertical="center"/>
      <protection locked="0"/>
    </xf>
    <xf numFmtId="4" fontId="12" fillId="0" borderId="1" xfId="3" applyNumberFormat="1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Fill="1"/>
    <xf numFmtId="4" fontId="25" fillId="0" borderId="0" xfId="0" applyNumberFormat="1" applyFont="1" applyFill="1" applyBorder="1"/>
    <xf numFmtId="0" fontId="25" fillId="0" borderId="0" xfId="0" applyFont="1" applyFill="1" applyBorder="1"/>
    <xf numFmtId="4" fontId="12" fillId="0" borderId="5" xfId="0" applyNumberFormat="1" applyFont="1" applyFill="1" applyBorder="1" applyAlignment="1">
      <alignment horizontal="right"/>
    </xf>
    <xf numFmtId="4" fontId="51" fillId="0" borderId="0" xfId="0" applyNumberFormat="1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horizontal="left" vertical="center" wrapText="1" shrinkToFit="1"/>
    </xf>
    <xf numFmtId="0" fontId="10" fillId="0" borderId="5" xfId="0" applyNumberFormat="1" applyFont="1" applyFill="1" applyBorder="1" applyAlignment="1">
      <alignment horizontal="left" vertical="top" wrapText="1" shrinkToFit="1"/>
    </xf>
    <xf numFmtId="49" fontId="6" fillId="0" borderId="5" xfId="0" applyNumberFormat="1" applyFont="1" applyFill="1" applyBorder="1" applyAlignment="1">
      <alignment horizontal="center" vertical="top" shrinkToFit="1"/>
    </xf>
    <xf numFmtId="4" fontId="12" fillId="0" borderId="1" xfId="0" applyNumberFormat="1" applyFont="1" applyFill="1" applyBorder="1" applyAlignment="1">
      <alignment vertical="center" shrinkToFit="1"/>
    </xf>
    <xf numFmtId="4" fontId="53" fillId="0" borderId="1" xfId="0" applyNumberFormat="1" applyFont="1" applyFill="1" applyBorder="1" applyAlignment="1">
      <alignment horizontal="right" shrinkToFit="1"/>
    </xf>
    <xf numFmtId="1" fontId="5" fillId="0" borderId="1" xfId="0" applyNumberFormat="1" applyFont="1" applyFill="1" applyBorder="1" applyAlignment="1">
      <alignment wrapText="1" shrinkToFit="1"/>
    </xf>
    <xf numFmtId="1" fontId="5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12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4" fillId="9" borderId="0" xfId="0" applyNumberFormat="1" applyFont="1" applyFill="1"/>
    <xf numFmtId="4" fontId="9" fillId="0" borderId="0" xfId="0" applyNumberFormat="1" applyFont="1" applyFill="1"/>
    <xf numFmtId="0" fontId="12" fillId="0" borderId="0" xfId="0" applyFont="1" applyFill="1"/>
    <xf numFmtId="0" fontId="25" fillId="0" borderId="0" xfId="0" applyFont="1" applyFill="1"/>
    <xf numFmtId="0" fontId="54" fillId="0" borderId="0" xfId="0" applyFont="1" applyFill="1"/>
    <xf numFmtId="0" fontId="55" fillId="0" borderId="0" xfId="0" applyFont="1" applyFill="1"/>
    <xf numFmtId="4" fontId="56" fillId="0" borderId="0" xfId="0" applyNumberFormat="1" applyFont="1" applyFill="1"/>
    <xf numFmtId="0" fontId="56" fillId="0" borderId="0" xfId="0" applyFont="1" applyFill="1"/>
    <xf numFmtId="0" fontId="57" fillId="0" borderId="0" xfId="0" applyFont="1" applyFill="1" applyAlignment="1"/>
    <xf numFmtId="0" fontId="58" fillId="0" borderId="0" xfId="0" applyFont="1" applyFill="1"/>
    <xf numFmtId="0" fontId="57" fillId="0" borderId="0" xfId="0" applyFont="1" applyFill="1"/>
    <xf numFmtId="4" fontId="59" fillId="0" borderId="1" xfId="0" applyNumberFormat="1" applyFont="1" applyFill="1" applyBorder="1" applyAlignment="1"/>
    <xf numFmtId="0" fontId="58" fillId="0" borderId="0" xfId="0" applyFont="1" applyFill="1" applyAlignment="1">
      <alignment wrapText="1" shrinkToFit="1"/>
    </xf>
    <xf numFmtId="0" fontId="44" fillId="0" borderId="0" xfId="0" applyFont="1" applyFill="1"/>
    <xf numFmtId="4" fontId="59" fillId="0" borderId="1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4" fontId="57" fillId="0" borderId="0" xfId="0" applyNumberFormat="1" applyFont="1" applyFill="1"/>
    <xf numFmtId="0" fontId="7" fillId="0" borderId="1" xfId="0" applyFont="1" applyBorder="1"/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3" fontId="3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6" fillId="3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shrinkToFit="1"/>
    </xf>
    <xf numFmtId="0" fontId="36" fillId="0" borderId="0" xfId="0" applyFont="1" applyAlignment="1">
      <alignment horizontal="center" wrapText="1" shrinkToFit="1"/>
    </xf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7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9 3" xfId="23"/>
    <cellStyle name="xl42" xfId="26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7;&#1096;&#1077;&#1085;&#1080;&#1103;%20&#1073;&#1102;&#1076;&#1078;&#1077;&#1090;%202023-2025/1-&#1103;%20&#1089;&#1077;&#1089;&#1089;&#1080;&#1103;%20&#1072;&#1074;&#1075;&#1091;&#1089;&#1090;/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5"/>
  <sheetViews>
    <sheetView tabSelected="1" zoomScaleNormal="100" workbookViewId="0">
      <selection activeCell="H16" sqref="H16"/>
    </sheetView>
  </sheetViews>
  <sheetFormatPr defaultColWidth="9.140625" defaultRowHeight="15" x14ac:dyDescent="0.25"/>
  <cols>
    <col min="1" max="1" width="31.140625" style="216" bestFit="1" customWidth="1"/>
    <col min="2" max="2" width="60" style="216" customWidth="1"/>
    <col min="3" max="3" width="21.7109375" style="448" customWidth="1"/>
    <col min="4" max="4" width="21.7109375" style="217" customWidth="1"/>
    <col min="5" max="5" width="22.42578125" style="217" customWidth="1"/>
    <col min="6" max="6" width="9.140625" style="218" customWidth="1"/>
    <col min="7" max="9" width="20.7109375" style="220" customWidth="1"/>
    <col min="10" max="10" width="25.85546875" style="218" customWidth="1"/>
    <col min="11" max="11" width="11.5703125" style="218" customWidth="1"/>
    <col min="12" max="17" width="9.140625" style="218" customWidth="1"/>
    <col min="18" max="18" width="16" style="219" customWidth="1"/>
    <col min="19" max="19" width="11.42578125" style="218" customWidth="1"/>
    <col min="20" max="20" width="19" style="220" customWidth="1"/>
    <col min="21" max="27" width="9.140625" style="218" customWidth="1"/>
    <col min="28" max="28" width="14.85546875" style="218" customWidth="1"/>
    <col min="29" max="16384" width="9.140625" style="218"/>
  </cols>
  <sheetData>
    <row r="2" spans="1:20" ht="18.75" x14ac:dyDescent="0.3">
      <c r="D2" s="492" t="s">
        <v>750</v>
      </c>
      <c r="E2" s="492"/>
    </row>
    <row r="3" spans="1:20" ht="18.75" x14ac:dyDescent="0.3">
      <c r="D3" s="492" t="s">
        <v>153</v>
      </c>
      <c r="E3" s="492"/>
    </row>
    <row r="4" spans="1:20" ht="18.75" x14ac:dyDescent="0.3">
      <c r="D4" s="492" t="s">
        <v>2</v>
      </c>
      <c r="E4" s="492"/>
    </row>
    <row r="5" spans="1:20" ht="18.75" x14ac:dyDescent="0.3">
      <c r="D5" s="492" t="s">
        <v>3</v>
      </c>
      <c r="E5" s="492"/>
    </row>
    <row r="6" spans="1:20" ht="18.75" x14ac:dyDescent="0.3">
      <c r="D6" s="492" t="s">
        <v>4</v>
      </c>
      <c r="E6" s="492"/>
    </row>
    <row r="7" spans="1:20" ht="18.75" x14ac:dyDescent="0.3">
      <c r="D7" s="492" t="s">
        <v>830</v>
      </c>
      <c r="E7" s="492"/>
    </row>
    <row r="8" spans="1:20" ht="18.75" x14ac:dyDescent="0.3">
      <c r="D8" s="492" t="s">
        <v>829</v>
      </c>
      <c r="E8" s="492"/>
    </row>
    <row r="11" spans="1:20" ht="36" customHeight="1" x14ac:dyDescent="0.25">
      <c r="A11" s="493" t="s">
        <v>406</v>
      </c>
      <c r="B11" s="493"/>
      <c r="C11" s="493"/>
      <c r="D11" s="493"/>
      <c r="E11" s="493"/>
    </row>
    <row r="13" spans="1:20" x14ac:dyDescent="0.25">
      <c r="E13" s="221"/>
    </row>
    <row r="14" spans="1:20" s="224" customFormat="1" ht="27" customHeight="1" x14ac:dyDescent="0.25">
      <c r="A14" s="222" t="s">
        <v>395</v>
      </c>
      <c r="B14" s="222" t="s">
        <v>6</v>
      </c>
      <c r="C14" s="449" t="s">
        <v>11</v>
      </c>
      <c r="D14" s="223" t="s">
        <v>12</v>
      </c>
      <c r="E14" s="223" t="s">
        <v>143</v>
      </c>
      <c r="G14" s="225"/>
      <c r="H14" s="225"/>
      <c r="I14" s="225"/>
      <c r="R14" s="219"/>
      <c r="T14" s="225"/>
    </row>
    <row r="15" spans="1:20" ht="15.75" x14ac:dyDescent="0.25">
      <c r="A15" s="226" t="s">
        <v>407</v>
      </c>
      <c r="B15" s="227" t="s">
        <v>408</v>
      </c>
      <c r="C15" s="228">
        <f>SUM(C16:C20)</f>
        <v>2509900000</v>
      </c>
      <c r="D15" s="228">
        <f>SUM(D16:D20)</f>
        <v>2676900000</v>
      </c>
      <c r="E15" s="228">
        <f>SUM(E16:E20)</f>
        <v>2853400000</v>
      </c>
    </row>
    <row r="16" spans="1:20" ht="112.5" customHeight="1" x14ac:dyDescent="0.25">
      <c r="A16" s="229" t="s">
        <v>409</v>
      </c>
      <c r="B16" s="230" t="s">
        <v>410</v>
      </c>
      <c r="C16" s="231">
        <v>2469800000</v>
      </c>
      <c r="D16" s="231">
        <v>2636800000</v>
      </c>
      <c r="E16" s="231">
        <v>2813300000</v>
      </c>
    </row>
    <row r="17" spans="1:28" ht="135" x14ac:dyDescent="0.25">
      <c r="A17" s="229" t="s">
        <v>411</v>
      </c>
      <c r="B17" s="230" t="s">
        <v>412</v>
      </c>
      <c r="C17" s="231">
        <v>2000000</v>
      </c>
      <c r="D17" s="231">
        <v>2000000</v>
      </c>
      <c r="E17" s="231">
        <v>2000000</v>
      </c>
    </row>
    <row r="18" spans="1:28" ht="60" x14ac:dyDescent="0.25">
      <c r="A18" s="229" t="s">
        <v>413</v>
      </c>
      <c r="B18" s="230" t="s">
        <v>414</v>
      </c>
      <c r="C18" s="231">
        <v>2200000</v>
      </c>
      <c r="D18" s="231">
        <v>2200000</v>
      </c>
      <c r="E18" s="231">
        <v>2200000</v>
      </c>
    </row>
    <row r="19" spans="1:28" ht="135" x14ac:dyDescent="0.25">
      <c r="A19" s="229" t="s">
        <v>415</v>
      </c>
      <c r="B19" s="230" t="s">
        <v>416</v>
      </c>
      <c r="C19" s="231">
        <v>27000000</v>
      </c>
      <c r="D19" s="231">
        <v>27000000</v>
      </c>
      <c r="E19" s="231">
        <v>27000000</v>
      </c>
      <c r="R19" s="232"/>
      <c r="S19" s="233"/>
    </row>
    <row r="20" spans="1:28" ht="165" x14ac:dyDescent="0.25">
      <c r="A20" s="234" t="s">
        <v>417</v>
      </c>
      <c r="B20" s="235" t="s">
        <v>418</v>
      </c>
      <c r="C20" s="231">
        <v>8900000</v>
      </c>
      <c r="D20" s="231">
        <v>8900000</v>
      </c>
      <c r="E20" s="231">
        <v>8900000</v>
      </c>
      <c r="R20" s="232"/>
      <c r="S20" s="233"/>
    </row>
    <row r="21" spans="1:28" s="238" customFormat="1" ht="47.25" x14ac:dyDescent="0.25">
      <c r="A21" s="236" t="s">
        <v>604</v>
      </c>
      <c r="B21" s="237" t="s">
        <v>419</v>
      </c>
      <c r="C21" s="228">
        <f>SUM(C22:C25)</f>
        <v>14710417.09</v>
      </c>
      <c r="D21" s="228">
        <f>SUM(D22:D25)</f>
        <v>18228014.07</v>
      </c>
      <c r="E21" s="228">
        <f>SUM(E22:E25)</f>
        <v>19025082.149999999</v>
      </c>
      <c r="G21" s="241"/>
      <c r="H21" s="241"/>
      <c r="I21" s="241"/>
      <c r="R21" s="239"/>
      <c r="S21" s="240"/>
      <c r="T21" s="241"/>
    </row>
    <row r="22" spans="1:28" ht="150" x14ac:dyDescent="0.25">
      <c r="A22" s="242" t="s">
        <v>605</v>
      </c>
      <c r="B22" s="230" t="s">
        <v>420</v>
      </c>
      <c r="C22" s="243">
        <v>7672093.9400000004</v>
      </c>
      <c r="D22" s="243">
        <v>9483258.3900000006</v>
      </c>
      <c r="E22" s="243">
        <v>9910127.1899999995</v>
      </c>
      <c r="G22" s="385"/>
      <c r="H22" s="385"/>
      <c r="I22" s="385"/>
      <c r="R22" s="232"/>
      <c r="S22" s="233"/>
      <c r="AB22" s="244"/>
    </row>
    <row r="23" spans="1:28" ht="165" x14ac:dyDescent="0.25">
      <c r="A23" s="242" t="s">
        <v>606</v>
      </c>
      <c r="B23" s="230" t="s">
        <v>421</v>
      </c>
      <c r="C23" s="243">
        <v>36555.129999999997</v>
      </c>
      <c r="D23" s="243">
        <v>49826.26</v>
      </c>
      <c r="E23" s="243">
        <v>52640.04</v>
      </c>
      <c r="G23" s="385"/>
      <c r="H23" s="385"/>
      <c r="I23" s="385"/>
      <c r="R23" s="232"/>
      <c r="S23" s="233"/>
      <c r="AB23" s="244"/>
    </row>
    <row r="24" spans="1:28" ht="165" x14ac:dyDescent="0.25">
      <c r="A24" s="242" t="s">
        <v>607</v>
      </c>
      <c r="B24" s="230" t="s">
        <v>422</v>
      </c>
      <c r="C24" s="243">
        <v>7955100.0599999996</v>
      </c>
      <c r="D24" s="243">
        <v>9873764.7799999993</v>
      </c>
      <c r="E24" s="243">
        <v>10321427.140000001</v>
      </c>
      <c r="G24" s="385"/>
      <c r="H24" s="385"/>
      <c r="I24" s="385"/>
      <c r="R24" s="232"/>
      <c r="S24" s="233"/>
      <c r="AB24" s="244"/>
    </row>
    <row r="25" spans="1:28" ht="150" x14ac:dyDescent="0.25">
      <c r="A25" s="242" t="s">
        <v>608</v>
      </c>
      <c r="B25" s="230" t="s">
        <v>423</v>
      </c>
      <c r="C25" s="243">
        <v>-953332.04</v>
      </c>
      <c r="D25" s="243">
        <v>-1178835.3600000001</v>
      </c>
      <c r="E25" s="243">
        <v>-1259112.22</v>
      </c>
      <c r="G25" s="385"/>
      <c r="H25" s="385"/>
      <c r="I25" s="385"/>
      <c r="R25" s="232"/>
      <c r="S25" s="233"/>
      <c r="AB25" s="244"/>
    </row>
    <row r="26" spans="1:28" ht="15.75" x14ac:dyDescent="0.25">
      <c r="A26" s="226" t="s">
        <v>396</v>
      </c>
      <c r="B26" s="227" t="s">
        <v>424</v>
      </c>
      <c r="C26" s="228">
        <f>C27+C30+C31</f>
        <v>206124100</v>
      </c>
      <c r="D26" s="228">
        <f>D27+D30+D31</f>
        <v>214385100</v>
      </c>
      <c r="E26" s="228">
        <f>E27+E30+E31</f>
        <v>222919100</v>
      </c>
    </row>
    <row r="27" spans="1:28" s="248" customFormat="1" ht="30" x14ac:dyDescent="0.25">
      <c r="A27" s="245" t="s">
        <v>425</v>
      </c>
      <c r="B27" s="246" t="s">
        <v>426</v>
      </c>
      <c r="C27" s="247">
        <f>SUM(C28:C29)</f>
        <v>195771000</v>
      </c>
      <c r="D27" s="247">
        <f>SUM(D28:D29)</f>
        <v>203600000</v>
      </c>
      <c r="E27" s="247">
        <f>SUM(E28:E29)</f>
        <v>211730000</v>
      </c>
      <c r="G27" s="249"/>
      <c r="H27" s="249"/>
      <c r="I27" s="249"/>
      <c r="R27" s="219"/>
      <c r="T27" s="249"/>
    </row>
    <row r="28" spans="1:28" ht="45" x14ac:dyDescent="0.25">
      <c r="A28" s="229" t="s">
        <v>427</v>
      </c>
      <c r="B28" s="230" t="s">
        <v>428</v>
      </c>
      <c r="C28" s="250">
        <v>117731000</v>
      </c>
      <c r="D28" s="250">
        <v>122440000</v>
      </c>
      <c r="E28" s="250">
        <v>127330000</v>
      </c>
      <c r="G28" s="251"/>
      <c r="H28" s="385"/>
      <c r="I28" s="385"/>
      <c r="J28" s="252"/>
    </row>
    <row r="29" spans="1:28" ht="88.5" customHeight="1" x14ac:dyDescent="0.25">
      <c r="A29" s="253" t="s">
        <v>429</v>
      </c>
      <c r="B29" s="253" t="s">
        <v>430</v>
      </c>
      <c r="C29" s="254">
        <v>78040000</v>
      </c>
      <c r="D29" s="254">
        <v>81160000</v>
      </c>
      <c r="E29" s="254">
        <v>84400000</v>
      </c>
      <c r="G29" s="386"/>
      <c r="H29" s="387"/>
      <c r="I29" s="387"/>
      <c r="J29" s="252"/>
    </row>
    <row r="30" spans="1:28" ht="30" x14ac:dyDescent="0.25">
      <c r="A30" s="229" t="s">
        <v>431</v>
      </c>
      <c r="B30" s="230" t="s">
        <v>432</v>
      </c>
      <c r="C30" s="247">
        <v>1156100</v>
      </c>
      <c r="D30" s="247">
        <v>1156100</v>
      </c>
      <c r="E30" s="247">
        <v>1156100</v>
      </c>
      <c r="G30" s="251"/>
      <c r="H30" s="251"/>
      <c r="I30" s="251"/>
      <c r="J30" s="252"/>
    </row>
    <row r="31" spans="1:28" ht="75" x14ac:dyDescent="0.25">
      <c r="A31" s="229" t="s">
        <v>433</v>
      </c>
      <c r="B31" s="230" t="s">
        <v>434</v>
      </c>
      <c r="C31" s="247">
        <v>9197000</v>
      </c>
      <c r="D31" s="247">
        <v>9629000</v>
      </c>
      <c r="E31" s="247">
        <v>10033000</v>
      </c>
    </row>
    <row r="32" spans="1:28" ht="15.75" x14ac:dyDescent="0.25">
      <c r="A32" s="236" t="s">
        <v>435</v>
      </c>
      <c r="B32" s="237" t="s">
        <v>436</v>
      </c>
      <c r="C32" s="228">
        <f>C33+C34</f>
        <v>205000</v>
      </c>
      <c r="D32" s="228">
        <f>D33+D34</f>
        <v>205000</v>
      </c>
      <c r="E32" s="228">
        <f>E33+E34</f>
        <v>205000</v>
      </c>
    </row>
    <row r="33" spans="1:6" ht="60" x14ac:dyDescent="0.25">
      <c r="A33" s="255" t="s">
        <v>437</v>
      </c>
      <c r="B33" s="230" t="s">
        <v>438</v>
      </c>
      <c r="C33" s="247">
        <v>143000</v>
      </c>
      <c r="D33" s="247">
        <v>143000</v>
      </c>
      <c r="E33" s="247">
        <v>143000</v>
      </c>
    </row>
    <row r="34" spans="1:6" ht="60" x14ac:dyDescent="0.25">
      <c r="A34" s="255" t="s">
        <v>439</v>
      </c>
      <c r="B34" s="230" t="s">
        <v>440</v>
      </c>
      <c r="C34" s="247">
        <v>62000</v>
      </c>
      <c r="D34" s="247">
        <v>62000</v>
      </c>
      <c r="E34" s="247">
        <v>62000</v>
      </c>
    </row>
    <row r="35" spans="1:6" ht="31.5" x14ac:dyDescent="0.25">
      <c r="A35" s="226" t="s">
        <v>441</v>
      </c>
      <c r="B35" s="227" t="s">
        <v>442</v>
      </c>
      <c r="C35" s="228">
        <f>C36</f>
        <v>71030000</v>
      </c>
      <c r="D35" s="228">
        <f>D36</f>
        <v>69189000</v>
      </c>
      <c r="E35" s="228">
        <f>E36</f>
        <v>77269000</v>
      </c>
    </row>
    <row r="36" spans="1:6" ht="45" x14ac:dyDescent="0.25">
      <c r="A36" s="229" t="s">
        <v>443</v>
      </c>
      <c r="B36" s="230" t="s">
        <v>397</v>
      </c>
      <c r="C36" s="247">
        <v>71030000</v>
      </c>
      <c r="D36" s="247">
        <v>69189000</v>
      </c>
      <c r="E36" s="247">
        <v>77269000</v>
      </c>
    </row>
    <row r="37" spans="1:6" ht="15.75" x14ac:dyDescent="0.25">
      <c r="A37" s="226" t="s">
        <v>444</v>
      </c>
      <c r="B37" s="227" t="s">
        <v>445</v>
      </c>
      <c r="C37" s="228">
        <f>C38+C39</f>
        <v>8415000</v>
      </c>
      <c r="D37" s="228">
        <f>D38+D39</f>
        <v>8615000</v>
      </c>
      <c r="E37" s="228">
        <f>E38+E39</f>
        <v>8815000</v>
      </c>
    </row>
    <row r="38" spans="1:6" ht="90" x14ac:dyDescent="0.25">
      <c r="A38" s="229" t="s">
        <v>446</v>
      </c>
      <c r="B38" s="230" t="s">
        <v>447</v>
      </c>
      <c r="C38" s="247">
        <v>8400000</v>
      </c>
      <c r="D38" s="247">
        <v>8600000</v>
      </c>
      <c r="E38" s="247">
        <v>8800000</v>
      </c>
    </row>
    <row r="39" spans="1:6" ht="60" x14ac:dyDescent="0.25">
      <c r="A39" s="229" t="s">
        <v>448</v>
      </c>
      <c r="B39" s="230" t="s">
        <v>449</v>
      </c>
      <c r="C39" s="247">
        <v>15000</v>
      </c>
      <c r="D39" s="247">
        <v>15000</v>
      </c>
      <c r="E39" s="247">
        <v>15000</v>
      </c>
    </row>
    <row r="40" spans="1:6" ht="63" x14ac:dyDescent="0.25">
      <c r="A40" s="226" t="s">
        <v>450</v>
      </c>
      <c r="B40" s="227" t="s">
        <v>451</v>
      </c>
      <c r="C40" s="228">
        <f>C41+C43+C49+C42</f>
        <v>331036781.84999996</v>
      </c>
      <c r="D40" s="228">
        <f>D41+D43+D49+D42</f>
        <v>220892700</v>
      </c>
      <c r="E40" s="228">
        <f>E41+E43+E49+E42</f>
        <v>220892700</v>
      </c>
      <c r="F40" s="220"/>
    </row>
    <row r="41" spans="1:6" ht="75" x14ac:dyDescent="0.25">
      <c r="A41" s="229" t="s">
        <v>452</v>
      </c>
      <c r="B41" s="230" t="s">
        <v>453</v>
      </c>
      <c r="C41" s="247">
        <f>185600000+40867096.73+58747946.16+8687811.33</f>
        <v>293902854.21999997</v>
      </c>
      <c r="D41" s="247">
        <v>185600000</v>
      </c>
      <c r="E41" s="247">
        <v>185600000</v>
      </c>
    </row>
    <row r="42" spans="1:6" ht="45" x14ac:dyDescent="0.25">
      <c r="A42" s="229" t="s">
        <v>623</v>
      </c>
      <c r="B42" s="230" t="s">
        <v>398</v>
      </c>
      <c r="C42" s="247">
        <f>1753125.23+88102.4</f>
        <v>1841227.63</v>
      </c>
      <c r="D42" s="247">
        <v>0</v>
      </c>
      <c r="E42" s="247">
        <v>0</v>
      </c>
    </row>
    <row r="43" spans="1:6" ht="126" x14ac:dyDescent="0.25">
      <c r="A43" s="226" t="s">
        <v>454</v>
      </c>
      <c r="B43" s="227" t="s">
        <v>455</v>
      </c>
      <c r="C43" s="228">
        <f>C44+C45+C46+C48+C47</f>
        <v>35267700</v>
      </c>
      <c r="D43" s="228">
        <f>D44+D45+D46+D48+D47</f>
        <v>35267700</v>
      </c>
      <c r="E43" s="228">
        <f>E44+E45+E46+E48+E47</f>
        <v>35267700</v>
      </c>
    </row>
    <row r="44" spans="1:6" ht="116.25" customHeight="1" x14ac:dyDescent="0.25">
      <c r="A44" s="229" t="s">
        <v>456</v>
      </c>
      <c r="B44" s="230" t="s">
        <v>399</v>
      </c>
      <c r="C44" s="247">
        <v>8869300</v>
      </c>
      <c r="D44" s="247">
        <v>8869300</v>
      </c>
      <c r="E44" s="247">
        <v>8869300</v>
      </c>
    </row>
    <row r="45" spans="1:6" ht="105" x14ac:dyDescent="0.25">
      <c r="A45" s="229" t="s">
        <v>400</v>
      </c>
      <c r="B45" s="230" t="s">
        <v>457</v>
      </c>
      <c r="C45" s="247">
        <v>21708400</v>
      </c>
      <c r="D45" s="247">
        <v>21708400</v>
      </c>
      <c r="E45" s="247">
        <v>21708400</v>
      </c>
    </row>
    <row r="46" spans="1:6" ht="92.25" customHeight="1" x14ac:dyDescent="0.25">
      <c r="A46" s="229" t="s">
        <v>458</v>
      </c>
      <c r="B46" s="230" t="s">
        <v>459</v>
      </c>
      <c r="C46" s="247">
        <v>1100000</v>
      </c>
      <c r="D46" s="247">
        <v>1100000</v>
      </c>
      <c r="E46" s="247">
        <v>1100000</v>
      </c>
    </row>
    <row r="47" spans="1:6" ht="75" x14ac:dyDescent="0.25">
      <c r="A47" s="229" t="s">
        <v>460</v>
      </c>
      <c r="B47" s="230" t="s">
        <v>401</v>
      </c>
      <c r="C47" s="247">
        <v>190000</v>
      </c>
      <c r="D47" s="247">
        <v>190000</v>
      </c>
      <c r="E47" s="247">
        <v>190000</v>
      </c>
    </row>
    <row r="48" spans="1:6" ht="60" x14ac:dyDescent="0.25">
      <c r="A48" s="229" t="s">
        <v>461</v>
      </c>
      <c r="B48" s="230" t="s">
        <v>462</v>
      </c>
      <c r="C48" s="247">
        <v>3400000</v>
      </c>
      <c r="D48" s="247">
        <v>3400000</v>
      </c>
      <c r="E48" s="247">
        <v>3400000</v>
      </c>
    </row>
    <row r="49" spans="1:20" ht="90" x14ac:dyDescent="0.25">
      <c r="A49" s="234" t="s">
        <v>463</v>
      </c>
      <c r="B49" s="230" t="s">
        <v>464</v>
      </c>
      <c r="C49" s="247">
        <v>25000</v>
      </c>
      <c r="D49" s="247">
        <v>25000</v>
      </c>
      <c r="E49" s="247">
        <v>25000</v>
      </c>
    </row>
    <row r="50" spans="1:20" ht="31.5" x14ac:dyDescent="0.25">
      <c r="A50" s="226" t="s">
        <v>465</v>
      </c>
      <c r="B50" s="227" t="s">
        <v>466</v>
      </c>
      <c r="C50" s="228">
        <f>SUM(C51:C55)</f>
        <v>30654124.240000002</v>
      </c>
      <c r="D50" s="228">
        <f>SUM(D51:D55)</f>
        <v>31880289.210000001</v>
      </c>
      <c r="E50" s="228">
        <f>SUM(E51:E55)</f>
        <v>33155500.780000001</v>
      </c>
      <c r="G50" s="251"/>
      <c r="H50" s="251"/>
      <c r="I50" s="251"/>
      <c r="J50" s="252"/>
      <c r="T50" s="256"/>
    </row>
    <row r="51" spans="1:20" ht="45" x14ac:dyDescent="0.25">
      <c r="A51" s="229" t="s">
        <v>467</v>
      </c>
      <c r="B51" s="230" t="s">
        <v>468</v>
      </c>
      <c r="C51" s="231">
        <v>2038408.41</v>
      </c>
      <c r="D51" s="231">
        <v>2119944.7400000002</v>
      </c>
      <c r="E51" s="231">
        <v>2204742.5299999998</v>
      </c>
      <c r="G51" s="257"/>
      <c r="H51" s="257"/>
      <c r="I51" s="257"/>
      <c r="J51" s="252"/>
      <c r="T51" s="256"/>
    </row>
    <row r="52" spans="1:20" ht="45" x14ac:dyDescent="0.25">
      <c r="A52" s="229" t="s">
        <v>469</v>
      </c>
      <c r="B52" s="230" t="s">
        <v>470</v>
      </c>
      <c r="C52" s="231">
        <v>26942.28</v>
      </c>
      <c r="D52" s="231">
        <v>28019.97</v>
      </c>
      <c r="E52" s="231">
        <v>29140.77</v>
      </c>
      <c r="G52" s="257"/>
      <c r="H52" s="257"/>
      <c r="I52" s="257"/>
      <c r="J52" s="252"/>
      <c r="T52" s="256"/>
    </row>
    <row r="53" spans="1:20" ht="37.5" customHeight="1" x14ac:dyDescent="0.25">
      <c r="A53" s="229" t="s">
        <v>471</v>
      </c>
      <c r="B53" s="230" t="s">
        <v>402</v>
      </c>
      <c r="C53" s="231">
        <v>19306954.25</v>
      </c>
      <c r="D53" s="231">
        <v>20079232.420000002</v>
      </c>
      <c r="E53" s="231">
        <v>20882401.710000001</v>
      </c>
      <c r="G53" s="257"/>
      <c r="H53" s="257"/>
      <c r="I53" s="257"/>
      <c r="J53" s="252"/>
      <c r="T53" s="256"/>
    </row>
    <row r="54" spans="1:20" ht="24" customHeight="1" x14ac:dyDescent="0.25">
      <c r="A54" s="229" t="s">
        <v>472</v>
      </c>
      <c r="B54" s="230" t="s">
        <v>403</v>
      </c>
      <c r="C54" s="231">
        <v>160018.76</v>
      </c>
      <c r="D54" s="231">
        <v>166419.51999999999</v>
      </c>
      <c r="E54" s="231">
        <v>173076.3</v>
      </c>
      <c r="G54" s="251"/>
      <c r="H54" s="251"/>
      <c r="I54" s="251"/>
      <c r="J54" s="252"/>
      <c r="T54" s="256"/>
    </row>
    <row r="55" spans="1:20" ht="45" x14ac:dyDescent="0.25">
      <c r="A55" s="229" t="s">
        <v>473</v>
      </c>
      <c r="B55" s="258" t="s">
        <v>404</v>
      </c>
      <c r="C55" s="231">
        <v>9121800.5399999991</v>
      </c>
      <c r="D55" s="231">
        <v>9486672.5600000005</v>
      </c>
      <c r="E55" s="231">
        <v>9866139.4700000007</v>
      </c>
      <c r="G55" s="257"/>
      <c r="H55" s="257"/>
      <c r="I55" s="257"/>
      <c r="J55" s="252"/>
      <c r="T55" s="256"/>
    </row>
    <row r="56" spans="1:20" ht="47.25" x14ac:dyDescent="0.25">
      <c r="A56" s="226" t="s">
        <v>474</v>
      </c>
      <c r="B56" s="227" t="s">
        <v>475</v>
      </c>
      <c r="C56" s="228">
        <f>C57+C80</f>
        <v>57720336.450000003</v>
      </c>
      <c r="D56" s="228">
        <f t="shared" ref="D56:E56" si="0">D57+D80</f>
        <v>57481452</v>
      </c>
      <c r="E56" s="228">
        <f t="shared" si="0"/>
        <v>57481452</v>
      </c>
      <c r="G56" s="251"/>
      <c r="H56" s="251"/>
      <c r="I56" s="251"/>
      <c r="J56" s="252"/>
      <c r="T56" s="256"/>
    </row>
    <row r="57" spans="1:20" ht="31.5" x14ac:dyDescent="0.25">
      <c r="A57" s="226" t="s">
        <v>476</v>
      </c>
      <c r="B57" s="227" t="s">
        <v>477</v>
      </c>
      <c r="C57" s="228">
        <f>SUM(C58:C79)</f>
        <v>57481452</v>
      </c>
      <c r="D57" s="228">
        <f>SUM(D58:D79)</f>
        <v>57481452</v>
      </c>
      <c r="E57" s="228">
        <f>SUM(E58:E79)</f>
        <v>57481452</v>
      </c>
      <c r="T57" s="256"/>
    </row>
    <row r="58" spans="1:20" ht="60" x14ac:dyDescent="0.25">
      <c r="A58" s="229" t="s">
        <v>478</v>
      </c>
      <c r="B58" s="259" t="s">
        <v>479</v>
      </c>
      <c r="C58" s="247">
        <v>122400</v>
      </c>
      <c r="D58" s="247">
        <v>122400</v>
      </c>
      <c r="E58" s="247">
        <v>122400</v>
      </c>
      <c r="T58" s="256"/>
    </row>
    <row r="59" spans="1:20" ht="45" x14ac:dyDescent="0.25">
      <c r="A59" s="229" t="s">
        <v>480</v>
      </c>
      <c r="B59" s="259" t="s">
        <v>481</v>
      </c>
      <c r="C59" s="247">
        <v>79200</v>
      </c>
      <c r="D59" s="247">
        <v>79200</v>
      </c>
      <c r="E59" s="247">
        <v>79200</v>
      </c>
      <c r="T59" s="256"/>
    </row>
    <row r="60" spans="1:20" ht="45" x14ac:dyDescent="0.25">
      <c r="A60" s="229" t="s">
        <v>482</v>
      </c>
      <c r="B60" s="230" t="s">
        <v>483</v>
      </c>
      <c r="C60" s="247">
        <v>3855360</v>
      </c>
      <c r="D60" s="247">
        <v>3855360</v>
      </c>
      <c r="E60" s="247">
        <v>3855360</v>
      </c>
      <c r="T60" s="256"/>
    </row>
    <row r="61" spans="1:20" ht="45" x14ac:dyDescent="0.25">
      <c r="A61" s="229" t="s">
        <v>484</v>
      </c>
      <c r="B61" s="260" t="s">
        <v>485</v>
      </c>
      <c r="C61" s="247">
        <v>16300000</v>
      </c>
      <c r="D61" s="247">
        <v>16300000</v>
      </c>
      <c r="E61" s="247">
        <v>16300000</v>
      </c>
      <c r="T61" s="256"/>
    </row>
    <row r="62" spans="1:20" ht="45" x14ac:dyDescent="0.25">
      <c r="A62" s="229" t="s">
        <v>486</v>
      </c>
      <c r="B62" s="259" t="s">
        <v>487</v>
      </c>
      <c r="C62" s="247">
        <v>43200</v>
      </c>
      <c r="D62" s="247">
        <v>43200</v>
      </c>
      <c r="E62" s="247">
        <v>43200</v>
      </c>
      <c r="T62" s="256"/>
    </row>
    <row r="63" spans="1:20" ht="60" x14ac:dyDescent="0.25">
      <c r="A63" s="229" t="s">
        <v>488</v>
      </c>
      <c r="B63" s="259" t="s">
        <v>489</v>
      </c>
      <c r="C63" s="247">
        <v>43200</v>
      </c>
      <c r="D63" s="247">
        <v>43200</v>
      </c>
      <c r="E63" s="247">
        <v>43200</v>
      </c>
      <c r="T63" s="256"/>
    </row>
    <row r="64" spans="1:20" ht="45" x14ac:dyDescent="0.25">
      <c r="A64" s="229" t="s">
        <v>490</v>
      </c>
      <c r="B64" s="230" t="s">
        <v>491</v>
      </c>
      <c r="C64" s="247">
        <v>3630080</v>
      </c>
      <c r="D64" s="247">
        <v>3630080</v>
      </c>
      <c r="E64" s="247">
        <v>3630080</v>
      </c>
      <c r="T64" s="256"/>
    </row>
    <row r="65" spans="1:20" ht="60" x14ac:dyDescent="0.25">
      <c r="A65" s="229" t="s">
        <v>492</v>
      </c>
      <c r="B65" s="230" t="s">
        <v>493</v>
      </c>
      <c r="C65" s="247">
        <v>158400</v>
      </c>
      <c r="D65" s="247">
        <v>158400</v>
      </c>
      <c r="E65" s="247">
        <v>158400</v>
      </c>
      <c r="T65" s="256"/>
    </row>
    <row r="66" spans="1:20" ht="60" x14ac:dyDescent="0.25">
      <c r="A66" s="229" t="s">
        <v>494</v>
      </c>
      <c r="B66" s="230" t="s">
        <v>495</v>
      </c>
      <c r="C66" s="247">
        <v>129600</v>
      </c>
      <c r="D66" s="247">
        <v>129600</v>
      </c>
      <c r="E66" s="247">
        <v>129600</v>
      </c>
      <c r="T66" s="256"/>
    </row>
    <row r="67" spans="1:20" ht="60" x14ac:dyDescent="0.25">
      <c r="A67" s="229" t="s">
        <v>496</v>
      </c>
      <c r="B67" s="230" t="s">
        <v>497</v>
      </c>
      <c r="C67" s="247">
        <v>115200</v>
      </c>
      <c r="D67" s="247">
        <v>115200</v>
      </c>
      <c r="E67" s="247">
        <v>115200</v>
      </c>
      <c r="T67" s="256"/>
    </row>
    <row r="68" spans="1:20" ht="45" x14ac:dyDescent="0.25">
      <c r="A68" s="229" t="s">
        <v>498</v>
      </c>
      <c r="B68" s="230" t="s">
        <v>499</v>
      </c>
      <c r="C68" s="247">
        <v>416332</v>
      </c>
      <c r="D68" s="247">
        <v>416332</v>
      </c>
      <c r="E68" s="247">
        <v>416332</v>
      </c>
      <c r="T68" s="256"/>
    </row>
    <row r="69" spans="1:20" ht="45" x14ac:dyDescent="0.25">
      <c r="A69" s="229" t="s">
        <v>500</v>
      </c>
      <c r="B69" s="230" t="s">
        <v>501</v>
      </c>
      <c r="C69" s="247">
        <v>4108800</v>
      </c>
      <c r="D69" s="247">
        <v>4108800</v>
      </c>
      <c r="E69" s="247">
        <v>4108800</v>
      </c>
      <c r="T69" s="256"/>
    </row>
    <row r="70" spans="1:20" ht="45" x14ac:dyDescent="0.25">
      <c r="A70" s="229" t="s">
        <v>502</v>
      </c>
      <c r="B70" s="230" t="s">
        <v>503</v>
      </c>
      <c r="C70" s="247">
        <v>3366400</v>
      </c>
      <c r="D70" s="247">
        <v>3366400</v>
      </c>
      <c r="E70" s="247">
        <v>3366400</v>
      </c>
      <c r="T70" s="256"/>
    </row>
    <row r="71" spans="1:20" ht="45" x14ac:dyDescent="0.25">
      <c r="A71" s="229" t="s">
        <v>504</v>
      </c>
      <c r="B71" s="230" t="s">
        <v>505</v>
      </c>
      <c r="C71" s="247">
        <v>977920</v>
      </c>
      <c r="D71" s="247">
        <v>977920</v>
      </c>
      <c r="E71" s="247">
        <v>977920</v>
      </c>
      <c r="T71" s="256"/>
    </row>
    <row r="72" spans="1:20" ht="60" x14ac:dyDescent="0.25">
      <c r="A72" s="229" t="s">
        <v>506</v>
      </c>
      <c r="B72" s="230" t="s">
        <v>507</v>
      </c>
      <c r="C72" s="247">
        <v>349440</v>
      </c>
      <c r="D72" s="247">
        <v>349440</v>
      </c>
      <c r="E72" s="247">
        <v>349440</v>
      </c>
      <c r="T72" s="256"/>
    </row>
    <row r="73" spans="1:20" ht="45" x14ac:dyDescent="0.25">
      <c r="A73" s="229" t="s">
        <v>508</v>
      </c>
      <c r="B73" s="230" t="s">
        <v>509</v>
      </c>
      <c r="C73" s="247">
        <v>5384960</v>
      </c>
      <c r="D73" s="247">
        <v>5384960</v>
      </c>
      <c r="E73" s="247">
        <v>5384960</v>
      </c>
      <c r="T73" s="256"/>
    </row>
    <row r="74" spans="1:20" ht="45" x14ac:dyDescent="0.25">
      <c r="A74" s="229" t="s">
        <v>510</v>
      </c>
      <c r="B74" s="230" t="s">
        <v>511</v>
      </c>
      <c r="C74" s="247">
        <v>1401600</v>
      </c>
      <c r="D74" s="247">
        <v>1401600</v>
      </c>
      <c r="E74" s="247">
        <v>1401600</v>
      </c>
      <c r="T74" s="256"/>
    </row>
    <row r="75" spans="1:20" ht="45" x14ac:dyDescent="0.25">
      <c r="A75" s="229" t="s">
        <v>512</v>
      </c>
      <c r="B75" s="230" t="s">
        <v>513</v>
      </c>
      <c r="C75" s="247">
        <v>4102400</v>
      </c>
      <c r="D75" s="247">
        <v>4102400</v>
      </c>
      <c r="E75" s="247">
        <v>4102400</v>
      </c>
      <c r="T75" s="256"/>
    </row>
    <row r="76" spans="1:20" ht="45" x14ac:dyDescent="0.25">
      <c r="A76" s="229" t="s">
        <v>514</v>
      </c>
      <c r="B76" s="230" t="s">
        <v>515</v>
      </c>
      <c r="C76" s="247">
        <v>4944640</v>
      </c>
      <c r="D76" s="247">
        <v>4944640</v>
      </c>
      <c r="E76" s="247">
        <v>4944640</v>
      </c>
      <c r="T76" s="256"/>
    </row>
    <row r="77" spans="1:20" ht="60" x14ac:dyDescent="0.25">
      <c r="A77" s="229" t="s">
        <v>516</v>
      </c>
      <c r="B77" s="230" t="s">
        <v>517</v>
      </c>
      <c r="C77" s="247">
        <v>431040</v>
      </c>
      <c r="D77" s="247">
        <v>431040</v>
      </c>
      <c r="E77" s="247">
        <v>431040</v>
      </c>
      <c r="T77" s="256"/>
    </row>
    <row r="78" spans="1:20" ht="45" x14ac:dyDescent="0.25">
      <c r="A78" s="229" t="s">
        <v>518</v>
      </c>
      <c r="B78" s="230" t="s">
        <v>519</v>
      </c>
      <c r="C78" s="247">
        <v>3333120</v>
      </c>
      <c r="D78" s="247">
        <v>3333120</v>
      </c>
      <c r="E78" s="247">
        <v>3333120</v>
      </c>
      <c r="T78" s="256"/>
    </row>
    <row r="79" spans="1:20" ht="45" x14ac:dyDescent="0.25">
      <c r="A79" s="229" t="s">
        <v>520</v>
      </c>
      <c r="B79" s="230" t="s">
        <v>521</v>
      </c>
      <c r="C79" s="247">
        <v>4188160</v>
      </c>
      <c r="D79" s="247">
        <v>4188160</v>
      </c>
      <c r="E79" s="247">
        <v>4188160</v>
      </c>
      <c r="T79" s="256"/>
    </row>
    <row r="80" spans="1:20" ht="30" x14ac:dyDescent="0.25">
      <c r="A80" s="229" t="s">
        <v>824</v>
      </c>
      <c r="B80" s="230" t="s">
        <v>823</v>
      </c>
      <c r="C80" s="247">
        <v>238884.45</v>
      </c>
      <c r="D80" s="247">
        <v>0</v>
      </c>
      <c r="E80" s="247">
        <v>0</v>
      </c>
      <c r="T80" s="256"/>
    </row>
    <row r="81" spans="1:20" ht="47.25" x14ac:dyDescent="0.25">
      <c r="A81" s="226" t="s">
        <v>522</v>
      </c>
      <c r="B81" s="227" t="s">
        <v>523</v>
      </c>
      <c r="C81" s="228">
        <f>C82+C84</f>
        <v>4315000</v>
      </c>
      <c r="D81" s="228">
        <f>D82+D84</f>
        <v>4315000</v>
      </c>
      <c r="E81" s="228">
        <f>E82+E84</f>
        <v>4315000</v>
      </c>
    </row>
    <row r="82" spans="1:20" ht="126" x14ac:dyDescent="0.25">
      <c r="A82" s="226" t="s">
        <v>524</v>
      </c>
      <c r="B82" s="227" t="s">
        <v>525</v>
      </c>
      <c r="C82" s="228">
        <f>C83</f>
        <v>1655000</v>
      </c>
      <c r="D82" s="228">
        <f>D83</f>
        <v>1655000</v>
      </c>
      <c r="E82" s="228">
        <f>E83</f>
        <v>1655000</v>
      </c>
    </row>
    <row r="83" spans="1:20" ht="120.75" customHeight="1" x14ac:dyDescent="0.25">
      <c r="A83" s="261" t="s">
        <v>526</v>
      </c>
      <c r="B83" s="262" t="s">
        <v>527</v>
      </c>
      <c r="C83" s="247">
        <v>1655000</v>
      </c>
      <c r="D83" s="247">
        <v>1655000</v>
      </c>
      <c r="E83" s="247">
        <v>1655000</v>
      </c>
    </row>
    <row r="84" spans="1:20" ht="63" x14ac:dyDescent="0.25">
      <c r="A84" s="236" t="s">
        <v>528</v>
      </c>
      <c r="B84" s="227" t="s">
        <v>529</v>
      </c>
      <c r="C84" s="228">
        <f>C85+C86+C87</f>
        <v>2660000</v>
      </c>
      <c r="D84" s="228">
        <f>D85+D86+D87</f>
        <v>2660000</v>
      </c>
      <c r="E84" s="228">
        <f>E85+E86+E87</f>
        <v>2660000</v>
      </c>
    </row>
    <row r="85" spans="1:20" ht="80.25" customHeight="1" x14ac:dyDescent="0.25">
      <c r="A85" s="229" t="s">
        <v>530</v>
      </c>
      <c r="B85" s="230" t="s">
        <v>531</v>
      </c>
      <c r="C85" s="247">
        <v>150000</v>
      </c>
      <c r="D85" s="247">
        <v>150000</v>
      </c>
      <c r="E85" s="247">
        <v>150000</v>
      </c>
    </row>
    <row r="86" spans="1:20" ht="75" x14ac:dyDescent="0.25">
      <c r="A86" s="229" t="s">
        <v>405</v>
      </c>
      <c r="B86" s="230" t="s">
        <v>532</v>
      </c>
      <c r="C86" s="247">
        <v>2410000</v>
      </c>
      <c r="D86" s="247">
        <v>2410000</v>
      </c>
      <c r="E86" s="247">
        <v>2410000</v>
      </c>
    </row>
    <row r="87" spans="1:20" ht="60" x14ac:dyDescent="0.25">
      <c r="A87" s="229" t="s">
        <v>533</v>
      </c>
      <c r="B87" s="230" t="s">
        <v>534</v>
      </c>
      <c r="C87" s="247">
        <v>100000</v>
      </c>
      <c r="D87" s="247">
        <v>100000</v>
      </c>
      <c r="E87" s="247">
        <v>100000</v>
      </c>
    </row>
    <row r="88" spans="1:20" ht="15.75" x14ac:dyDescent="0.25">
      <c r="A88" s="236" t="s">
        <v>535</v>
      </c>
      <c r="B88" s="237" t="s">
        <v>536</v>
      </c>
      <c r="C88" s="247">
        <f>C89</f>
        <v>50000000</v>
      </c>
      <c r="D88" s="247">
        <f>D89</f>
        <v>0</v>
      </c>
      <c r="E88" s="247">
        <f>E89</f>
        <v>0</v>
      </c>
    </row>
    <row r="89" spans="1:20" ht="75" x14ac:dyDescent="0.25">
      <c r="A89" s="263" t="s">
        <v>537</v>
      </c>
      <c r="B89" s="230" t="s">
        <v>538</v>
      </c>
      <c r="C89" s="247">
        <v>50000000</v>
      </c>
      <c r="D89" s="247">
        <v>0</v>
      </c>
      <c r="E89" s="247">
        <v>0</v>
      </c>
    </row>
    <row r="90" spans="1:20" ht="15.75" x14ac:dyDescent="0.25">
      <c r="A90" s="229"/>
      <c r="B90" s="264" t="s">
        <v>539</v>
      </c>
      <c r="C90" s="228">
        <f>C81+C56+C50+C32+C40+C37+C35+C26+C15+C21+C88</f>
        <v>3284110759.6300001</v>
      </c>
      <c r="D90" s="228">
        <f>D81+D56+D50+D32+D40+D37+D35+D26+D15+D21+D88</f>
        <v>3302091555.2800002</v>
      </c>
      <c r="E90" s="228">
        <f>E81+E56+E50+E32+E40+E37+E35+E26+E15+E21+E88</f>
        <v>3497477834.9299998</v>
      </c>
      <c r="J90" s="220"/>
    </row>
    <row r="91" spans="1:20" ht="15.75" customHeight="1" x14ac:dyDescent="0.25">
      <c r="A91" s="265" t="s">
        <v>540</v>
      </c>
      <c r="B91" s="227" t="s">
        <v>541</v>
      </c>
      <c r="C91" s="228">
        <f>C92+C121+C123+C124+C125+C126</f>
        <v>1944538177.3800001</v>
      </c>
      <c r="D91" s="228">
        <f t="shared" ref="D91:E91" si="1">D92+D121+D123+D124+D125+D126</f>
        <v>1625635258.0999999</v>
      </c>
      <c r="E91" s="228">
        <f t="shared" si="1"/>
        <v>1641698509.0999999</v>
      </c>
    </row>
    <row r="92" spans="1:20" ht="47.25" customHeight="1" x14ac:dyDescent="0.25">
      <c r="A92" s="265" t="s">
        <v>542</v>
      </c>
      <c r="B92" s="227" t="s">
        <v>543</v>
      </c>
      <c r="C92" s="228">
        <f>C93+C95+C103+C118</f>
        <v>1932937051.0999999</v>
      </c>
      <c r="D92" s="228">
        <f>D93+D95+D103+D118</f>
        <v>1625635258.0999999</v>
      </c>
      <c r="E92" s="228">
        <f>E93+E95+E103+E118</f>
        <v>1641698509.0999999</v>
      </c>
    </row>
    <row r="93" spans="1:20" ht="31.5" customHeight="1" x14ac:dyDescent="0.25">
      <c r="A93" s="265" t="s">
        <v>544</v>
      </c>
      <c r="B93" s="227" t="s">
        <v>545</v>
      </c>
      <c r="C93" s="228">
        <f>C94</f>
        <v>13653600</v>
      </c>
      <c r="D93" s="228">
        <f>D94</f>
        <v>0</v>
      </c>
      <c r="E93" s="228">
        <f>E94</f>
        <v>0</v>
      </c>
    </row>
    <row r="94" spans="1:20" s="248" customFormat="1" ht="30" customHeight="1" x14ac:dyDescent="0.25">
      <c r="A94" s="266" t="s">
        <v>546</v>
      </c>
      <c r="B94" s="246" t="s">
        <v>547</v>
      </c>
      <c r="C94" s="144">
        <v>13653600</v>
      </c>
      <c r="D94" s="144"/>
      <c r="E94" s="139"/>
      <c r="G94" s="249"/>
      <c r="H94" s="249"/>
      <c r="I94" s="249"/>
      <c r="R94" s="219"/>
      <c r="T94" s="249"/>
    </row>
    <row r="95" spans="1:20" s="238" customFormat="1" ht="31.5" customHeight="1" x14ac:dyDescent="0.25">
      <c r="A95" s="265" t="s">
        <v>548</v>
      </c>
      <c r="B95" s="227" t="s">
        <v>549</v>
      </c>
      <c r="C95" s="228">
        <f>SUM(C96:C102)</f>
        <v>54253682.889999993</v>
      </c>
      <c r="D95" s="228">
        <f>SUM(D96:D102)</f>
        <v>22916800</v>
      </c>
      <c r="E95" s="228">
        <f>SUM(E96:E102)</f>
        <v>22436011</v>
      </c>
      <c r="G95" s="241"/>
      <c r="H95" s="241"/>
      <c r="I95" s="241"/>
      <c r="R95" s="267"/>
      <c r="T95" s="241"/>
    </row>
    <row r="96" spans="1:20" s="248" customFormat="1" ht="75" x14ac:dyDescent="0.25">
      <c r="A96" s="268" t="s">
        <v>550</v>
      </c>
      <c r="B96" s="246" t="s">
        <v>551</v>
      </c>
      <c r="C96" s="247">
        <v>22916800</v>
      </c>
      <c r="D96" s="247">
        <v>22916800</v>
      </c>
      <c r="E96" s="247">
        <v>22436011</v>
      </c>
      <c r="G96" s="249"/>
      <c r="H96" s="249"/>
      <c r="I96" s="249"/>
      <c r="R96" s="219"/>
      <c r="T96" s="249"/>
    </row>
    <row r="97" spans="1:20" s="248" customFormat="1" ht="60" x14ac:dyDescent="0.25">
      <c r="A97" s="268" t="s">
        <v>552</v>
      </c>
      <c r="B97" s="246" t="s">
        <v>553</v>
      </c>
      <c r="C97" s="247">
        <v>10683479.02</v>
      </c>
      <c r="D97" s="247"/>
      <c r="E97" s="247"/>
      <c r="G97" s="249"/>
      <c r="H97" s="249"/>
      <c r="I97" s="249"/>
      <c r="R97" s="219"/>
      <c r="T97" s="249"/>
    </row>
    <row r="98" spans="1:20" s="248" customFormat="1" ht="30" hidden="1" x14ac:dyDescent="0.25">
      <c r="A98" s="268" t="s">
        <v>554</v>
      </c>
      <c r="B98" s="246" t="s">
        <v>555</v>
      </c>
      <c r="C98" s="247"/>
      <c r="D98" s="247"/>
      <c r="E98" s="247"/>
      <c r="G98" s="249"/>
      <c r="H98" s="249"/>
      <c r="I98" s="249"/>
      <c r="R98" s="219"/>
      <c r="T98" s="249"/>
    </row>
    <row r="99" spans="1:20" s="248" customFormat="1" ht="45" hidden="1" x14ac:dyDescent="0.25">
      <c r="A99" s="268" t="s">
        <v>556</v>
      </c>
      <c r="B99" s="269" t="s">
        <v>557</v>
      </c>
      <c r="C99" s="450"/>
      <c r="D99" s="247"/>
      <c r="E99" s="247"/>
      <c r="G99" s="249"/>
      <c r="H99" s="249"/>
      <c r="I99" s="249"/>
      <c r="R99" s="219"/>
      <c r="T99" s="249"/>
    </row>
    <row r="100" spans="1:20" s="248" customFormat="1" ht="45" customHeight="1" x14ac:dyDescent="0.25">
      <c r="A100" s="268" t="s">
        <v>558</v>
      </c>
      <c r="B100" s="270" t="s">
        <v>559</v>
      </c>
      <c r="C100" s="450">
        <v>4195804</v>
      </c>
      <c r="D100" s="247"/>
      <c r="E100" s="247"/>
      <c r="G100" s="249"/>
      <c r="H100" s="249"/>
      <c r="I100" s="249"/>
      <c r="R100" s="219"/>
      <c r="T100" s="249"/>
    </row>
    <row r="101" spans="1:20" s="248" customFormat="1" ht="60" customHeight="1" x14ac:dyDescent="0.25">
      <c r="A101" s="268" t="s">
        <v>560</v>
      </c>
      <c r="B101" s="271" t="s">
        <v>815</v>
      </c>
      <c r="C101" s="451">
        <v>16457599.869999999</v>
      </c>
      <c r="D101" s="247"/>
      <c r="E101" s="247"/>
      <c r="G101" s="434"/>
      <c r="H101" s="249"/>
      <c r="I101" s="249"/>
      <c r="R101" s="219"/>
      <c r="T101" s="249"/>
    </row>
    <row r="102" spans="1:20" s="248" customFormat="1" ht="45" hidden="1" customHeight="1" x14ac:dyDescent="0.25">
      <c r="A102" s="268" t="s">
        <v>561</v>
      </c>
      <c r="B102" s="270" t="s">
        <v>562</v>
      </c>
      <c r="C102" s="450"/>
      <c r="D102" s="247"/>
      <c r="E102" s="247"/>
      <c r="G102" s="249"/>
      <c r="H102" s="249"/>
      <c r="I102" s="249"/>
      <c r="R102" s="219"/>
      <c r="T102" s="249"/>
    </row>
    <row r="103" spans="1:20" s="272" customFormat="1" ht="31.5" x14ac:dyDescent="0.25">
      <c r="A103" s="265" t="s">
        <v>563</v>
      </c>
      <c r="B103" s="227" t="s">
        <v>564</v>
      </c>
      <c r="C103" s="228">
        <f>SUM(C104:C117)</f>
        <v>1849702106.9400001</v>
      </c>
      <c r="D103" s="228">
        <f>SUM(D104:D117)</f>
        <v>1593963512.0999999</v>
      </c>
      <c r="E103" s="228">
        <f>SUM(E104:E117)</f>
        <v>1609534612.0999999</v>
      </c>
      <c r="G103" s="388"/>
      <c r="H103" s="388"/>
      <c r="I103" s="388"/>
      <c r="J103" s="273"/>
      <c r="K103" s="273"/>
      <c r="R103" s="274"/>
      <c r="T103" s="275"/>
    </row>
    <row r="104" spans="1:20" ht="105" x14ac:dyDescent="0.25">
      <c r="A104" s="268" t="s">
        <v>565</v>
      </c>
      <c r="B104" s="276" t="s">
        <v>566</v>
      </c>
      <c r="C104" s="154">
        <v>761866332.90999997</v>
      </c>
      <c r="D104" s="54">
        <v>761866332.90999997</v>
      </c>
      <c r="E104" s="277">
        <v>761866332.90999997</v>
      </c>
      <c r="G104" s="251"/>
      <c r="H104" s="251"/>
      <c r="I104" s="251"/>
      <c r="J104" s="252"/>
      <c r="K104" s="252"/>
    </row>
    <row r="105" spans="1:20" ht="120" x14ac:dyDescent="0.25">
      <c r="A105" s="268" t="s">
        <v>567</v>
      </c>
      <c r="B105" s="270" t="s">
        <v>568</v>
      </c>
      <c r="C105" s="154">
        <v>65266411.490000002</v>
      </c>
      <c r="D105" s="54">
        <v>65266411.490000002</v>
      </c>
      <c r="E105" s="277">
        <v>65266411.490000002</v>
      </c>
      <c r="G105" s="251"/>
      <c r="H105" s="251"/>
      <c r="I105" s="251"/>
      <c r="J105" s="252"/>
      <c r="K105" s="252"/>
    </row>
    <row r="106" spans="1:20" ht="90" x14ac:dyDescent="0.25">
      <c r="A106" s="268" t="s">
        <v>569</v>
      </c>
      <c r="B106" s="270" t="s">
        <v>570</v>
      </c>
      <c r="C106" s="392">
        <v>16697968.6</v>
      </c>
      <c r="D106" s="392">
        <v>16611400</v>
      </c>
      <c r="E106" s="392">
        <v>16611400</v>
      </c>
      <c r="G106" s="251"/>
      <c r="H106" s="251"/>
      <c r="I106" s="251"/>
      <c r="J106" s="252"/>
      <c r="K106" s="252"/>
    </row>
    <row r="107" spans="1:20" ht="45" x14ac:dyDescent="0.25">
      <c r="A107" s="268" t="s">
        <v>571</v>
      </c>
      <c r="B107" s="270" t="s">
        <v>572</v>
      </c>
      <c r="C107" s="154">
        <v>312250870</v>
      </c>
      <c r="D107" s="154">
        <v>185751300</v>
      </c>
      <c r="E107" s="154">
        <v>201199400</v>
      </c>
      <c r="G107" s="251"/>
      <c r="H107" s="251"/>
      <c r="I107" s="251"/>
      <c r="J107" s="252"/>
      <c r="K107" s="252"/>
    </row>
    <row r="108" spans="1:20" ht="60" x14ac:dyDescent="0.25">
      <c r="A108" s="268" t="s">
        <v>573</v>
      </c>
      <c r="B108" s="270" t="s">
        <v>574</v>
      </c>
      <c r="C108" s="154">
        <v>403206556.18000001</v>
      </c>
      <c r="D108" s="54">
        <v>403206556.18000001</v>
      </c>
      <c r="E108" s="54">
        <v>403206556.18000001</v>
      </c>
      <c r="G108" s="251"/>
      <c r="H108" s="251"/>
      <c r="I108" s="251"/>
      <c r="J108" s="252"/>
      <c r="K108" s="252"/>
    </row>
    <row r="109" spans="1:20" ht="90" x14ac:dyDescent="0.25">
      <c r="A109" s="268" t="s">
        <v>575</v>
      </c>
      <c r="B109" s="270" t="s">
        <v>751</v>
      </c>
      <c r="C109" s="154">
        <v>41899440</v>
      </c>
      <c r="D109" s="154">
        <v>45855379.189999998</v>
      </c>
      <c r="E109" s="154">
        <v>45855379.189999998</v>
      </c>
      <c r="G109" s="251"/>
      <c r="H109" s="251"/>
      <c r="I109" s="251"/>
      <c r="J109" s="252"/>
      <c r="K109" s="252"/>
    </row>
    <row r="110" spans="1:20" ht="45" x14ac:dyDescent="0.25">
      <c r="A110" s="268" t="s">
        <v>576</v>
      </c>
      <c r="B110" s="278" t="s">
        <v>577</v>
      </c>
      <c r="C110" s="392">
        <v>10179000</v>
      </c>
      <c r="D110" s="392"/>
      <c r="E110" s="392"/>
      <c r="G110" s="251"/>
      <c r="H110" s="251"/>
      <c r="I110" s="251"/>
      <c r="J110" s="252"/>
      <c r="K110" s="252"/>
    </row>
    <row r="111" spans="1:20" ht="60" x14ac:dyDescent="0.25">
      <c r="A111" s="268" t="s">
        <v>578</v>
      </c>
      <c r="B111" s="278" t="s">
        <v>579</v>
      </c>
      <c r="C111" s="393">
        <v>15283500</v>
      </c>
      <c r="D111" s="394">
        <v>0</v>
      </c>
      <c r="E111" s="395">
        <v>0</v>
      </c>
      <c r="G111" s="251"/>
      <c r="H111" s="251"/>
      <c r="I111" s="251"/>
      <c r="J111" s="252"/>
      <c r="K111" s="252"/>
    </row>
    <row r="112" spans="1:20" ht="60" x14ac:dyDescent="0.25">
      <c r="A112" s="268" t="s">
        <v>580</v>
      </c>
      <c r="B112" s="278" t="s">
        <v>581</v>
      </c>
      <c r="C112" s="393">
        <v>84977961.049999997</v>
      </c>
      <c r="D112" s="396">
        <v>20000000</v>
      </c>
      <c r="E112" s="395">
        <v>20000000</v>
      </c>
      <c r="G112" s="251"/>
      <c r="H112" s="251"/>
      <c r="I112" s="251"/>
      <c r="J112" s="252"/>
      <c r="K112" s="252"/>
    </row>
    <row r="113" spans="1:28" ht="135" x14ac:dyDescent="0.25">
      <c r="A113" s="268" t="s">
        <v>582</v>
      </c>
      <c r="B113" s="278" t="s">
        <v>583</v>
      </c>
      <c r="C113" s="154">
        <v>6983928</v>
      </c>
      <c r="D113" s="54">
        <v>0</v>
      </c>
      <c r="E113" s="277">
        <v>0</v>
      </c>
      <c r="G113" s="251"/>
      <c r="H113" s="251"/>
      <c r="I113" s="251"/>
      <c r="J113" s="252"/>
      <c r="K113" s="252"/>
    </row>
    <row r="114" spans="1:28" s="220" customFormat="1" ht="75" x14ac:dyDescent="0.25">
      <c r="A114" s="268" t="s">
        <v>584</v>
      </c>
      <c r="B114" s="271" t="s">
        <v>585</v>
      </c>
      <c r="C114" s="154">
        <v>3154100</v>
      </c>
      <c r="D114" s="154">
        <v>3154100</v>
      </c>
      <c r="E114" s="154">
        <v>3154100</v>
      </c>
      <c r="F114" s="218"/>
      <c r="G114" s="251"/>
      <c r="H114" s="251"/>
      <c r="I114" s="251"/>
      <c r="J114" s="252"/>
      <c r="K114" s="252"/>
      <c r="L114" s="218"/>
      <c r="M114" s="218"/>
      <c r="N114" s="218"/>
      <c r="O114" s="218"/>
      <c r="P114" s="218"/>
      <c r="Q114" s="218"/>
      <c r="R114" s="219"/>
      <c r="S114" s="218"/>
      <c r="U114" s="218"/>
      <c r="V114" s="218"/>
      <c r="W114" s="218"/>
      <c r="X114" s="218"/>
      <c r="Y114" s="218"/>
      <c r="Z114" s="218"/>
      <c r="AA114" s="218"/>
      <c r="AB114" s="218"/>
    </row>
    <row r="115" spans="1:28" s="220" customFormat="1" ht="75" x14ac:dyDescent="0.25">
      <c r="A115" s="268" t="s">
        <v>752</v>
      </c>
      <c r="B115" s="271" t="s">
        <v>753</v>
      </c>
      <c r="C115" s="154">
        <v>0</v>
      </c>
      <c r="D115" s="154">
        <v>0</v>
      </c>
      <c r="E115" s="154">
        <v>117600</v>
      </c>
      <c r="F115" s="218"/>
      <c r="G115" s="251"/>
      <c r="H115" s="251"/>
      <c r="I115" s="251"/>
      <c r="J115" s="252"/>
      <c r="K115" s="252"/>
      <c r="L115" s="218"/>
      <c r="M115" s="218"/>
      <c r="N115" s="218"/>
      <c r="O115" s="218"/>
      <c r="P115" s="218"/>
      <c r="Q115" s="218"/>
      <c r="R115" s="219"/>
      <c r="S115" s="218"/>
      <c r="U115" s="218"/>
      <c r="V115" s="218"/>
      <c r="W115" s="218"/>
      <c r="X115" s="218"/>
      <c r="Y115" s="218"/>
      <c r="Z115" s="218"/>
      <c r="AA115" s="218"/>
      <c r="AB115" s="218"/>
    </row>
    <row r="116" spans="1:28" s="220" customFormat="1" ht="135" x14ac:dyDescent="0.25">
      <c r="A116" s="268" t="s">
        <v>586</v>
      </c>
      <c r="B116" s="271" t="s">
        <v>587</v>
      </c>
      <c r="C116" s="389">
        <v>49541972</v>
      </c>
      <c r="D116" s="390">
        <v>47305700</v>
      </c>
      <c r="E116" s="390">
        <v>47311100</v>
      </c>
      <c r="F116" s="218"/>
      <c r="G116" s="251"/>
      <c r="H116" s="251"/>
      <c r="I116" s="251"/>
      <c r="J116" s="252"/>
      <c r="K116" s="252"/>
      <c r="L116" s="218"/>
      <c r="M116" s="218"/>
      <c r="N116" s="218"/>
      <c r="O116" s="218"/>
      <c r="P116" s="218"/>
      <c r="Q116" s="218"/>
      <c r="R116" s="219"/>
      <c r="S116" s="218"/>
      <c r="U116" s="218"/>
      <c r="V116" s="218"/>
      <c r="W116" s="218"/>
      <c r="X116" s="218"/>
      <c r="Y116" s="218"/>
      <c r="Z116" s="218"/>
      <c r="AA116" s="218"/>
      <c r="AB116" s="218"/>
    </row>
    <row r="117" spans="1:28" s="220" customFormat="1" ht="30" x14ac:dyDescent="0.25">
      <c r="A117" s="279" t="s">
        <v>588</v>
      </c>
      <c r="B117" s="280" t="s">
        <v>589</v>
      </c>
      <c r="C117" s="393">
        <v>78394066.709999993</v>
      </c>
      <c r="D117" s="396">
        <v>44946332.329999998</v>
      </c>
      <c r="E117" s="396">
        <v>44946332.329999998</v>
      </c>
      <c r="F117" s="218"/>
      <c r="G117" s="251"/>
      <c r="H117" s="251"/>
      <c r="I117" s="251"/>
      <c r="J117" s="252"/>
      <c r="K117" s="252"/>
      <c r="L117" s="218"/>
      <c r="M117" s="218"/>
      <c r="N117" s="218"/>
      <c r="O117" s="218"/>
      <c r="P117" s="218"/>
      <c r="Q117" s="218"/>
      <c r="R117" s="219"/>
      <c r="S117" s="218"/>
      <c r="U117" s="218"/>
      <c r="V117" s="218"/>
      <c r="W117" s="218"/>
      <c r="X117" s="218"/>
      <c r="Y117" s="218"/>
      <c r="Z117" s="218"/>
      <c r="AA117" s="218"/>
      <c r="AB117" s="218"/>
    </row>
    <row r="118" spans="1:28" s="272" customFormat="1" ht="15.75" customHeight="1" x14ac:dyDescent="0.25">
      <c r="A118" s="265" t="s">
        <v>590</v>
      </c>
      <c r="B118" s="227" t="s">
        <v>591</v>
      </c>
      <c r="C118" s="228">
        <f>SUM(C119:C120)</f>
        <v>15327661.27</v>
      </c>
      <c r="D118" s="228">
        <f t="shared" ref="D118:E118" si="2">SUM(D119:D120)</f>
        <v>8754946</v>
      </c>
      <c r="E118" s="228">
        <f t="shared" si="2"/>
        <v>9727886</v>
      </c>
      <c r="G118" s="388"/>
      <c r="H118" s="388"/>
      <c r="I118" s="388"/>
      <c r="J118" s="273"/>
      <c r="K118" s="273"/>
      <c r="R118" s="274"/>
      <c r="T118" s="275"/>
    </row>
    <row r="119" spans="1:28" ht="75.75" customHeight="1" x14ac:dyDescent="0.25">
      <c r="A119" s="266" t="s">
        <v>592</v>
      </c>
      <c r="B119" s="246" t="s">
        <v>593</v>
      </c>
      <c r="C119" s="247">
        <v>6572715.2699999996</v>
      </c>
      <c r="D119" s="247">
        <v>0</v>
      </c>
      <c r="E119" s="277">
        <v>0</v>
      </c>
      <c r="G119" s="251"/>
      <c r="H119" s="251"/>
      <c r="I119" s="251"/>
      <c r="J119" s="252"/>
      <c r="K119" s="252"/>
    </row>
    <row r="120" spans="1:28" ht="75.75" customHeight="1" x14ac:dyDescent="0.25">
      <c r="A120" s="266" t="s">
        <v>755</v>
      </c>
      <c r="B120" s="246" t="s">
        <v>754</v>
      </c>
      <c r="C120" s="247">
        <v>8754946</v>
      </c>
      <c r="D120" s="247">
        <v>8754946</v>
      </c>
      <c r="E120" s="277">
        <v>9727886</v>
      </c>
      <c r="G120" s="251"/>
      <c r="H120" s="251"/>
      <c r="I120" s="251"/>
      <c r="J120" s="252"/>
      <c r="K120" s="252"/>
    </row>
    <row r="121" spans="1:28" s="238" customFormat="1" ht="15.75" customHeight="1" x14ac:dyDescent="0.25">
      <c r="A121" s="265" t="s">
        <v>594</v>
      </c>
      <c r="B121" s="227" t="s">
        <v>595</v>
      </c>
      <c r="C121" s="228">
        <f>C122</f>
        <v>13257294</v>
      </c>
      <c r="D121" s="228">
        <f>D122</f>
        <v>0</v>
      </c>
      <c r="E121" s="228">
        <f>E122</f>
        <v>0</v>
      </c>
      <c r="G121" s="241"/>
      <c r="H121" s="241"/>
      <c r="I121" s="241"/>
      <c r="R121" s="267"/>
      <c r="T121" s="241"/>
    </row>
    <row r="122" spans="1:28" ht="30" customHeight="1" x14ac:dyDescent="0.25">
      <c r="A122" s="266" t="s">
        <v>596</v>
      </c>
      <c r="B122" s="246" t="s">
        <v>597</v>
      </c>
      <c r="C122" s="247">
        <f>8000000+4500000+160000-706+598000</f>
        <v>13257294</v>
      </c>
      <c r="D122" s="247">
        <v>0</v>
      </c>
      <c r="E122" s="277">
        <v>0</v>
      </c>
      <c r="J122" s="251"/>
      <c r="K122" s="251"/>
      <c r="S122" s="220"/>
    </row>
    <row r="123" spans="1:28" ht="46.5" customHeight="1" x14ac:dyDescent="0.25">
      <c r="A123" s="265" t="s">
        <v>598</v>
      </c>
      <c r="B123" s="227" t="s">
        <v>599</v>
      </c>
      <c r="C123" s="247">
        <f>1530000+237718.37+4846645.02</f>
        <v>6614363.3899999997</v>
      </c>
      <c r="D123" s="228">
        <v>0</v>
      </c>
      <c r="E123" s="281">
        <v>0</v>
      </c>
      <c r="S123" s="220"/>
    </row>
    <row r="124" spans="1:28" s="238" customFormat="1" ht="78.75" x14ac:dyDescent="0.25">
      <c r="A124" s="265" t="s">
        <v>600</v>
      </c>
      <c r="B124" s="227" t="s">
        <v>601</v>
      </c>
      <c r="C124" s="438"/>
      <c r="D124" s="438"/>
      <c r="E124" s="439"/>
      <c r="G124" s="241"/>
      <c r="H124" s="241"/>
      <c r="I124" s="241"/>
      <c r="R124" s="267"/>
      <c r="T124" s="241"/>
    </row>
    <row r="125" spans="1:28" s="238" customFormat="1" ht="63" customHeight="1" x14ac:dyDescent="0.25">
      <c r="A125" s="265" t="s">
        <v>602</v>
      </c>
      <c r="B125" s="227" t="s">
        <v>603</v>
      </c>
      <c r="C125" s="452">
        <f>-713644.79-2702356.06-4846645.02</f>
        <v>-8262645.8699999992</v>
      </c>
      <c r="D125" s="438"/>
      <c r="E125" s="438"/>
      <c r="G125" s="220"/>
      <c r="H125" s="241"/>
      <c r="I125" s="241"/>
      <c r="R125" s="267"/>
      <c r="T125" s="241"/>
    </row>
    <row r="126" spans="1:28" s="238" customFormat="1" ht="63" customHeight="1" x14ac:dyDescent="0.25">
      <c r="A126" s="265" t="s">
        <v>819</v>
      </c>
      <c r="B126" s="227" t="s">
        <v>818</v>
      </c>
      <c r="C126" s="452">
        <f>2713953-2721838.24</f>
        <v>-7885.2400000002235</v>
      </c>
      <c r="D126" s="438">
        <v>0</v>
      </c>
      <c r="E126" s="438">
        <v>0</v>
      </c>
      <c r="G126" s="220"/>
      <c r="H126" s="241"/>
      <c r="I126" s="241"/>
      <c r="R126" s="267"/>
      <c r="T126" s="241"/>
    </row>
    <row r="127" spans="1:28" s="272" customFormat="1" ht="15.75" x14ac:dyDescent="0.25">
      <c r="A127" s="282"/>
      <c r="B127" s="283" t="s">
        <v>388</v>
      </c>
      <c r="C127" s="42">
        <f>C90+C91</f>
        <v>5228648937.0100002</v>
      </c>
      <c r="D127" s="284">
        <f>D90+D91</f>
        <v>4927726813.3800001</v>
      </c>
      <c r="E127" s="284">
        <f>E90+E91</f>
        <v>5139176344.0299997</v>
      </c>
      <c r="G127" s="275"/>
      <c r="H127" s="275"/>
      <c r="I127" s="275"/>
      <c r="J127" s="275"/>
      <c r="R127" s="274"/>
      <c r="T127" s="275"/>
    </row>
    <row r="129" spans="1:10" x14ac:dyDescent="0.25">
      <c r="J129" s="220"/>
    </row>
    <row r="130" spans="1:10" x14ac:dyDescent="0.25">
      <c r="C130" s="3"/>
      <c r="D130" s="285"/>
      <c r="E130" s="285"/>
    </row>
    <row r="131" spans="1:10" x14ac:dyDescent="0.25">
      <c r="A131" s="286"/>
      <c r="B131" s="287"/>
      <c r="C131" s="453"/>
      <c r="D131" s="288"/>
      <c r="E131" s="288"/>
    </row>
    <row r="132" spans="1:10" x14ac:dyDescent="0.25">
      <c r="C132" s="454"/>
      <c r="D132" s="289"/>
      <c r="E132" s="289"/>
    </row>
    <row r="133" spans="1:10" x14ac:dyDescent="0.25">
      <c r="C133" s="454"/>
      <c r="D133" s="289"/>
      <c r="E133" s="289"/>
    </row>
    <row r="134" spans="1:10" x14ac:dyDescent="0.25">
      <c r="C134" s="454"/>
      <c r="D134" s="289"/>
      <c r="E134" s="289"/>
    </row>
    <row r="135" spans="1:10" x14ac:dyDescent="0.25">
      <c r="C135" s="3"/>
      <c r="D135" s="285"/>
      <c r="E135" s="285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63" right="0.24" top="0.35433070866141736" bottom="0.35433070866141736" header="0.31496062992125984" footer="0.31496062992125984"/>
  <pageSetup paperSize="9" scale="6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55"/>
  <sheetViews>
    <sheetView zoomScaleNormal="100" workbookViewId="0">
      <selection activeCell="D7" sqref="D7:E8"/>
    </sheetView>
  </sheetViews>
  <sheetFormatPr defaultRowHeight="15" x14ac:dyDescent="0.25"/>
  <cols>
    <col min="1" max="1" width="65.7109375" style="1" customWidth="1"/>
    <col min="2" max="2" width="19.42578125" style="70" customWidth="1"/>
    <col min="3" max="3" width="7.7109375" style="70" customWidth="1"/>
    <col min="4" max="4" width="22.5703125" style="71" customWidth="1"/>
    <col min="5" max="5" width="20.5703125" style="71" customWidth="1"/>
    <col min="6" max="6" width="22.7109375" style="71" customWidth="1"/>
    <col min="7" max="7" width="23.5703125" style="73" customWidth="1"/>
    <col min="8" max="8" width="19.85546875" style="93" customWidth="1"/>
    <col min="9" max="9" width="14.28515625" style="93" customWidth="1"/>
    <col min="10" max="10" width="14.85546875" style="93" customWidth="1"/>
    <col min="11" max="11" width="12.5703125" style="93" customWidth="1"/>
    <col min="12" max="12" width="13.85546875" style="103" bestFit="1" customWidth="1"/>
    <col min="13" max="13" width="13.7109375" style="103" customWidth="1"/>
    <col min="14" max="14" width="13.85546875" style="103" customWidth="1"/>
    <col min="15" max="15" width="12.28515625" style="103" customWidth="1"/>
    <col min="16" max="16" width="12.140625" style="103" bestFit="1" customWidth="1"/>
    <col min="17" max="17" width="12" style="103" customWidth="1"/>
    <col min="18" max="18" width="10.5703125" style="103" customWidth="1"/>
    <col min="19" max="19" width="12.5703125" style="103" customWidth="1"/>
    <col min="20" max="20" width="11" style="103" customWidth="1"/>
    <col min="21" max="21" width="11.85546875" style="103" customWidth="1"/>
    <col min="22" max="22" width="10.5703125" style="103" customWidth="1"/>
    <col min="23" max="23" width="11.7109375" style="103" customWidth="1"/>
    <col min="24" max="24" width="11.42578125" style="103" customWidth="1"/>
    <col min="25" max="25" width="10" style="103" bestFit="1" customWidth="1"/>
    <col min="26" max="39" width="8.85546875" style="103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4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4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4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4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4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4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4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4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4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4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4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4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4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4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4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4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4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4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4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4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4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4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4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4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4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4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4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4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4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4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4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4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4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4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4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4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4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4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4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4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4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4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4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4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4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4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4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4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4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4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4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4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4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4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4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4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4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4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4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4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4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4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4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69"/>
      <c r="E2" s="72" t="s">
        <v>822</v>
      </c>
      <c r="F2" s="72"/>
    </row>
    <row r="3" spans="1:16333" ht="18.75" x14ac:dyDescent="0.25">
      <c r="B3" s="69"/>
      <c r="E3" s="72" t="s">
        <v>153</v>
      </c>
      <c r="F3" s="72"/>
    </row>
    <row r="4" spans="1:16333" ht="18.75" x14ac:dyDescent="0.25">
      <c r="B4" s="69"/>
      <c r="E4" s="72" t="s">
        <v>2</v>
      </c>
      <c r="F4" s="72"/>
    </row>
    <row r="5" spans="1:16333" ht="18.75" x14ac:dyDescent="0.25">
      <c r="B5" s="69"/>
      <c r="E5" s="72" t="s">
        <v>3</v>
      </c>
      <c r="F5" s="72"/>
    </row>
    <row r="6" spans="1:16333" ht="18.75" x14ac:dyDescent="0.25">
      <c r="B6" s="69"/>
      <c r="E6" s="72" t="s">
        <v>4</v>
      </c>
      <c r="F6" s="72"/>
    </row>
    <row r="7" spans="1:16333" ht="18.75" x14ac:dyDescent="0.25">
      <c r="B7" s="69"/>
      <c r="D7" s="494" t="s">
        <v>830</v>
      </c>
      <c r="E7" s="495"/>
      <c r="F7" s="72"/>
    </row>
    <row r="8" spans="1:16333" ht="18.75" x14ac:dyDescent="0.25">
      <c r="B8" s="69"/>
      <c r="D8" s="496" t="s">
        <v>831</v>
      </c>
      <c r="E8" s="495"/>
      <c r="F8" s="72"/>
    </row>
    <row r="11" spans="1:16333" ht="103.5" customHeight="1" x14ac:dyDescent="0.25">
      <c r="A11" s="497" t="s">
        <v>197</v>
      </c>
      <c r="B11" s="497"/>
      <c r="C11" s="497"/>
      <c r="D11" s="498"/>
      <c r="E11" s="498"/>
      <c r="F11" s="498"/>
    </row>
    <row r="12" spans="1:16333" ht="18" x14ac:dyDescent="0.25">
      <c r="A12" s="75"/>
    </row>
    <row r="13" spans="1:16333" x14ac:dyDescent="0.25">
      <c r="F13" s="76" t="s">
        <v>5</v>
      </c>
    </row>
    <row r="14" spans="1:16333" ht="55.5" customHeight="1" x14ac:dyDescent="0.25">
      <c r="A14" s="9" t="s">
        <v>6</v>
      </c>
      <c r="B14" s="46" t="s">
        <v>9</v>
      </c>
      <c r="C14" s="46" t="s">
        <v>10</v>
      </c>
      <c r="D14" s="77" t="s">
        <v>11</v>
      </c>
      <c r="E14" s="77" t="s">
        <v>12</v>
      </c>
      <c r="F14" s="77" t="s">
        <v>143</v>
      </c>
    </row>
    <row r="15" spans="1:16333" s="81" customFormat="1" ht="15.75" x14ac:dyDescent="0.25">
      <c r="A15" s="15" t="s">
        <v>13</v>
      </c>
      <c r="B15" s="78"/>
      <c r="C15" s="78"/>
      <c r="D15" s="79">
        <f>D16+D31+D53+D58+D69+D78+D103+D111+D120+D126+D134+D138+D66</f>
        <v>2562870718.0699997</v>
      </c>
      <c r="E15" s="79">
        <f>E16+E31+E53+E58+E69+E78+E103+E111+E120+E126+E134+E138+E66</f>
        <v>2520674051.1444001</v>
      </c>
      <c r="F15" s="79">
        <f>F16+F31+F53+F58+F69+F78+F103+F111+F120+F126+F134+F138+F66</f>
        <v>2258113969.6658826</v>
      </c>
      <c r="G15" s="80"/>
      <c r="H15" s="100"/>
      <c r="I15" s="100"/>
      <c r="J15" s="100"/>
      <c r="K15" s="100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</row>
    <row r="16" spans="1:16333" ht="25.5" customHeight="1" x14ac:dyDescent="0.25">
      <c r="A16" s="82" t="s">
        <v>95</v>
      </c>
      <c r="B16" s="83" t="s">
        <v>96</v>
      </c>
      <c r="C16" s="84"/>
      <c r="D16" s="85">
        <f>D17+D26</f>
        <v>381582076.81999999</v>
      </c>
      <c r="E16" s="85">
        <f>E17+E26</f>
        <v>648529538.53999996</v>
      </c>
      <c r="F16" s="85">
        <f>F17+F26</f>
        <v>379730765.66508234</v>
      </c>
    </row>
    <row r="17" spans="1:984 1235:2008 2259:3032 3283:4056 4307:5080 5331:6104 6355:7128 7379:8152 8403:9176 9427:10200 10451:11224 11475:12248 12499:13272 13523:14296 14547:15320 15571:16088" s="27" customFormat="1" ht="15.75" x14ac:dyDescent="0.25">
      <c r="A17" s="34" t="s">
        <v>43</v>
      </c>
      <c r="B17" s="86" t="s">
        <v>109</v>
      </c>
      <c r="C17" s="78"/>
      <c r="D17" s="87">
        <f>D18+D20+D22+D24</f>
        <v>107695811.42</v>
      </c>
      <c r="E17" s="87">
        <f t="shared" ref="E17:F17" si="0">E18+E20+E22+E24</f>
        <v>369392214.5</v>
      </c>
      <c r="F17" s="87">
        <f t="shared" si="0"/>
        <v>98272972.030000001</v>
      </c>
      <c r="G17" s="80"/>
      <c r="H17" s="100"/>
      <c r="I17" s="100"/>
      <c r="J17" s="100"/>
      <c r="K17" s="100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HC17" s="81"/>
      <c r="HD17" s="81"/>
      <c r="HE17" s="81"/>
      <c r="HF17" s="81"/>
      <c r="HG17" s="81"/>
      <c r="HH17" s="81"/>
      <c r="QY17" s="81"/>
      <c r="QZ17" s="81"/>
      <c r="RA17" s="81"/>
      <c r="RB17" s="81"/>
      <c r="RC17" s="81"/>
      <c r="RD17" s="81"/>
      <c r="AAU17" s="81"/>
      <c r="AAV17" s="81"/>
      <c r="AAW17" s="81"/>
      <c r="AAX17" s="81"/>
      <c r="AAY17" s="81"/>
      <c r="AAZ17" s="81"/>
      <c r="AKQ17" s="81"/>
      <c r="AKR17" s="81"/>
      <c r="AKS17" s="81"/>
      <c r="AKT17" s="81"/>
      <c r="AKU17" s="81"/>
      <c r="AKV17" s="81"/>
      <c r="AUM17" s="81"/>
      <c r="AUN17" s="81"/>
      <c r="AUO17" s="81"/>
      <c r="AUP17" s="81"/>
      <c r="AUQ17" s="81"/>
      <c r="AUR17" s="81"/>
      <c r="BEI17" s="81"/>
      <c r="BEJ17" s="81"/>
      <c r="BEK17" s="81"/>
      <c r="BEL17" s="81"/>
      <c r="BEM17" s="81"/>
      <c r="BEN17" s="81"/>
      <c r="BOE17" s="81"/>
      <c r="BOF17" s="81"/>
      <c r="BOG17" s="81"/>
      <c r="BOH17" s="81"/>
      <c r="BOI17" s="81"/>
      <c r="BOJ17" s="81"/>
      <c r="BYA17" s="81"/>
      <c r="BYB17" s="81"/>
      <c r="BYC17" s="81"/>
      <c r="BYD17" s="81"/>
      <c r="BYE17" s="81"/>
      <c r="BYF17" s="81"/>
      <c r="CHW17" s="81"/>
      <c r="CHX17" s="81"/>
      <c r="CHY17" s="81"/>
      <c r="CHZ17" s="81"/>
      <c r="CIA17" s="81"/>
      <c r="CIB17" s="81"/>
      <c r="CRS17" s="81"/>
      <c r="CRT17" s="81"/>
      <c r="CRU17" s="81"/>
      <c r="CRV17" s="81"/>
      <c r="CRW17" s="81"/>
      <c r="CRX17" s="81"/>
      <c r="DBO17" s="81"/>
      <c r="DBP17" s="81"/>
      <c r="DBQ17" s="81"/>
      <c r="DBR17" s="81"/>
      <c r="DBS17" s="81"/>
      <c r="DBT17" s="81"/>
      <c r="DLK17" s="81"/>
      <c r="DLL17" s="81"/>
      <c r="DLM17" s="81"/>
      <c r="DLN17" s="81"/>
      <c r="DLO17" s="81"/>
      <c r="DLP17" s="81"/>
      <c r="DVG17" s="81"/>
      <c r="DVH17" s="81"/>
      <c r="DVI17" s="81"/>
      <c r="DVJ17" s="81"/>
      <c r="DVK17" s="81"/>
      <c r="DVL17" s="81"/>
      <c r="EFC17" s="81"/>
      <c r="EFD17" s="81"/>
      <c r="EFE17" s="81"/>
      <c r="EFF17" s="81"/>
      <c r="EFG17" s="81"/>
      <c r="EFH17" s="81"/>
      <c r="EOY17" s="81"/>
      <c r="EOZ17" s="81"/>
      <c r="EPA17" s="81"/>
      <c r="EPB17" s="81"/>
      <c r="EPC17" s="81"/>
      <c r="EPD17" s="81"/>
      <c r="EYU17" s="81"/>
      <c r="EYV17" s="81"/>
      <c r="EYW17" s="81"/>
      <c r="EYX17" s="81"/>
      <c r="EYY17" s="81"/>
      <c r="EYZ17" s="81"/>
      <c r="FIQ17" s="81"/>
      <c r="FIR17" s="81"/>
      <c r="FIS17" s="81"/>
      <c r="FIT17" s="81"/>
      <c r="FIU17" s="81"/>
      <c r="FIV17" s="81"/>
      <c r="FSM17" s="81"/>
      <c r="FSN17" s="81"/>
      <c r="FSO17" s="81"/>
      <c r="FSP17" s="81"/>
      <c r="FSQ17" s="81"/>
      <c r="FSR17" s="81"/>
      <c r="GCI17" s="81"/>
      <c r="GCJ17" s="81"/>
      <c r="GCK17" s="81"/>
      <c r="GCL17" s="81"/>
      <c r="GCM17" s="81"/>
      <c r="GCN17" s="81"/>
      <c r="GME17" s="81"/>
      <c r="GMF17" s="81"/>
      <c r="GMG17" s="81"/>
      <c r="GMH17" s="81"/>
      <c r="GMI17" s="81"/>
      <c r="GMJ17" s="81"/>
      <c r="GWA17" s="81"/>
      <c r="GWB17" s="81"/>
      <c r="GWC17" s="81"/>
      <c r="GWD17" s="81"/>
      <c r="GWE17" s="81"/>
      <c r="GWF17" s="81"/>
      <c r="HFW17" s="81"/>
      <c r="HFX17" s="81"/>
      <c r="HFY17" s="81"/>
      <c r="HFZ17" s="81"/>
      <c r="HGA17" s="81"/>
      <c r="HGB17" s="81"/>
      <c r="HPS17" s="81"/>
      <c r="HPT17" s="81"/>
      <c r="HPU17" s="81"/>
      <c r="HPV17" s="81"/>
      <c r="HPW17" s="81"/>
      <c r="HPX17" s="81"/>
      <c r="HZO17" s="81"/>
      <c r="HZP17" s="81"/>
      <c r="HZQ17" s="81"/>
      <c r="HZR17" s="81"/>
      <c r="HZS17" s="81"/>
      <c r="HZT17" s="81"/>
      <c r="IJK17" s="81"/>
      <c r="IJL17" s="81"/>
      <c r="IJM17" s="81"/>
      <c r="IJN17" s="81"/>
      <c r="IJO17" s="81"/>
      <c r="IJP17" s="81"/>
      <c r="ITG17" s="81"/>
      <c r="ITH17" s="81"/>
      <c r="ITI17" s="81"/>
      <c r="ITJ17" s="81"/>
      <c r="ITK17" s="81"/>
      <c r="ITL17" s="81"/>
      <c r="JDC17" s="81"/>
      <c r="JDD17" s="81"/>
      <c r="JDE17" s="81"/>
      <c r="JDF17" s="81"/>
      <c r="JDG17" s="81"/>
      <c r="JDH17" s="81"/>
      <c r="JMY17" s="81"/>
      <c r="JMZ17" s="81"/>
      <c r="JNA17" s="81"/>
      <c r="JNB17" s="81"/>
      <c r="JNC17" s="81"/>
      <c r="JND17" s="81"/>
      <c r="JWU17" s="81"/>
      <c r="JWV17" s="81"/>
      <c r="JWW17" s="81"/>
      <c r="JWX17" s="81"/>
      <c r="JWY17" s="81"/>
      <c r="JWZ17" s="81"/>
      <c r="KGQ17" s="81"/>
      <c r="KGR17" s="81"/>
      <c r="KGS17" s="81"/>
      <c r="KGT17" s="81"/>
      <c r="KGU17" s="81"/>
      <c r="KGV17" s="81"/>
      <c r="KQM17" s="81"/>
      <c r="KQN17" s="81"/>
      <c r="KQO17" s="81"/>
      <c r="KQP17" s="81"/>
      <c r="KQQ17" s="81"/>
      <c r="KQR17" s="81"/>
      <c r="LAI17" s="81"/>
      <c r="LAJ17" s="81"/>
      <c r="LAK17" s="81"/>
      <c r="LAL17" s="81"/>
      <c r="LAM17" s="81"/>
      <c r="LAN17" s="81"/>
      <c r="LKE17" s="81"/>
      <c r="LKF17" s="81"/>
      <c r="LKG17" s="81"/>
      <c r="LKH17" s="81"/>
      <c r="LKI17" s="81"/>
      <c r="LKJ17" s="81"/>
      <c r="LUA17" s="81"/>
      <c r="LUB17" s="81"/>
      <c r="LUC17" s="81"/>
      <c r="LUD17" s="81"/>
      <c r="LUE17" s="81"/>
      <c r="LUF17" s="81"/>
      <c r="MDW17" s="81"/>
      <c r="MDX17" s="81"/>
      <c r="MDY17" s="81"/>
      <c r="MDZ17" s="81"/>
      <c r="MEA17" s="81"/>
      <c r="MEB17" s="81"/>
      <c r="MNS17" s="81"/>
      <c r="MNT17" s="81"/>
      <c r="MNU17" s="81"/>
      <c r="MNV17" s="81"/>
      <c r="MNW17" s="81"/>
      <c r="MNX17" s="81"/>
      <c r="MXO17" s="81"/>
      <c r="MXP17" s="81"/>
      <c r="MXQ17" s="81"/>
      <c r="MXR17" s="81"/>
      <c r="MXS17" s="81"/>
      <c r="MXT17" s="81"/>
      <c r="NHK17" s="81"/>
      <c r="NHL17" s="81"/>
      <c r="NHM17" s="81"/>
      <c r="NHN17" s="81"/>
      <c r="NHO17" s="81"/>
      <c r="NHP17" s="81"/>
      <c r="NRG17" s="81"/>
      <c r="NRH17" s="81"/>
      <c r="NRI17" s="81"/>
      <c r="NRJ17" s="81"/>
      <c r="NRK17" s="81"/>
      <c r="NRL17" s="81"/>
      <c r="OBC17" s="81"/>
      <c r="OBD17" s="81"/>
      <c r="OBE17" s="81"/>
      <c r="OBF17" s="81"/>
      <c r="OBG17" s="81"/>
      <c r="OBH17" s="81"/>
      <c r="OKY17" s="81"/>
      <c r="OKZ17" s="81"/>
      <c r="OLA17" s="81"/>
      <c r="OLB17" s="81"/>
      <c r="OLC17" s="81"/>
      <c r="OLD17" s="81"/>
      <c r="OUU17" s="81"/>
      <c r="OUV17" s="81"/>
      <c r="OUW17" s="81"/>
      <c r="OUX17" s="81"/>
      <c r="OUY17" s="81"/>
      <c r="OUZ17" s="81"/>
      <c r="PEQ17" s="81"/>
      <c r="PER17" s="81"/>
      <c r="PES17" s="81"/>
      <c r="PET17" s="81"/>
      <c r="PEU17" s="81"/>
      <c r="PEV17" s="81"/>
      <c r="POM17" s="81"/>
      <c r="PON17" s="81"/>
      <c r="POO17" s="81"/>
      <c r="POP17" s="81"/>
      <c r="POQ17" s="81"/>
      <c r="POR17" s="81"/>
      <c r="PYI17" s="81"/>
      <c r="PYJ17" s="81"/>
      <c r="PYK17" s="81"/>
      <c r="PYL17" s="81"/>
      <c r="PYM17" s="81"/>
      <c r="PYN17" s="81"/>
      <c r="QIE17" s="81"/>
      <c r="QIF17" s="81"/>
      <c r="QIG17" s="81"/>
      <c r="QIH17" s="81"/>
      <c r="QII17" s="81"/>
      <c r="QIJ17" s="81"/>
      <c r="QSA17" s="81"/>
      <c r="QSB17" s="81"/>
      <c r="QSC17" s="81"/>
      <c r="QSD17" s="81"/>
      <c r="QSE17" s="81"/>
      <c r="QSF17" s="81"/>
      <c r="RBW17" s="81"/>
      <c r="RBX17" s="81"/>
      <c r="RBY17" s="81"/>
      <c r="RBZ17" s="81"/>
      <c r="RCA17" s="81"/>
      <c r="RCB17" s="81"/>
      <c r="RLS17" s="81"/>
      <c r="RLT17" s="81"/>
      <c r="RLU17" s="81"/>
      <c r="RLV17" s="81"/>
      <c r="RLW17" s="81"/>
      <c r="RLX17" s="81"/>
      <c r="RVO17" s="81"/>
      <c r="RVP17" s="81"/>
      <c r="RVQ17" s="81"/>
      <c r="RVR17" s="81"/>
      <c r="RVS17" s="81"/>
      <c r="RVT17" s="81"/>
      <c r="SFK17" s="81"/>
      <c r="SFL17" s="81"/>
      <c r="SFM17" s="81"/>
      <c r="SFN17" s="81"/>
      <c r="SFO17" s="81"/>
      <c r="SFP17" s="81"/>
      <c r="SPG17" s="81"/>
      <c r="SPH17" s="81"/>
      <c r="SPI17" s="81"/>
      <c r="SPJ17" s="81"/>
      <c r="SPK17" s="81"/>
      <c r="SPL17" s="81"/>
      <c r="SZC17" s="81"/>
      <c r="SZD17" s="81"/>
      <c r="SZE17" s="81"/>
      <c r="SZF17" s="81"/>
      <c r="SZG17" s="81"/>
      <c r="SZH17" s="81"/>
      <c r="TIY17" s="81"/>
      <c r="TIZ17" s="81"/>
      <c r="TJA17" s="81"/>
      <c r="TJB17" s="81"/>
      <c r="TJC17" s="81"/>
      <c r="TJD17" s="81"/>
      <c r="TSU17" s="81"/>
      <c r="TSV17" s="81"/>
      <c r="TSW17" s="81"/>
      <c r="TSX17" s="81"/>
      <c r="TSY17" s="81"/>
      <c r="TSZ17" s="81"/>
      <c r="UCQ17" s="81"/>
      <c r="UCR17" s="81"/>
      <c r="UCS17" s="81"/>
      <c r="UCT17" s="81"/>
      <c r="UCU17" s="81"/>
      <c r="UCV17" s="81"/>
      <c r="UMM17" s="81"/>
      <c r="UMN17" s="81"/>
      <c r="UMO17" s="81"/>
      <c r="UMP17" s="81"/>
      <c r="UMQ17" s="81"/>
      <c r="UMR17" s="81"/>
      <c r="UWI17" s="81"/>
      <c r="UWJ17" s="81"/>
      <c r="UWK17" s="81"/>
      <c r="UWL17" s="81"/>
      <c r="UWM17" s="81"/>
      <c r="UWN17" s="81"/>
      <c r="VGE17" s="81"/>
      <c r="VGF17" s="81"/>
      <c r="VGG17" s="81"/>
      <c r="VGH17" s="81"/>
      <c r="VGI17" s="81"/>
      <c r="VGJ17" s="81"/>
      <c r="VQA17" s="81"/>
      <c r="VQB17" s="81"/>
      <c r="VQC17" s="81"/>
      <c r="VQD17" s="81"/>
      <c r="VQE17" s="81"/>
      <c r="VQF17" s="81"/>
      <c r="VZW17" s="81"/>
      <c r="VZX17" s="81"/>
      <c r="VZY17" s="81"/>
      <c r="VZZ17" s="81"/>
      <c r="WAA17" s="81"/>
      <c r="WAB17" s="81"/>
      <c r="WJS17" s="81"/>
      <c r="WJT17" s="81"/>
      <c r="WJU17" s="81"/>
      <c r="WJV17" s="81"/>
      <c r="WJW17" s="81"/>
      <c r="WJX17" s="81"/>
      <c r="WTO17" s="81"/>
      <c r="WTP17" s="81"/>
      <c r="WTQ17" s="81"/>
      <c r="WTR17" s="81"/>
      <c r="WTS17" s="81"/>
      <c r="WTT17" s="81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32" t="s">
        <v>219</v>
      </c>
      <c r="B18" s="135" t="s">
        <v>109</v>
      </c>
      <c r="C18" s="46"/>
      <c r="D18" s="290">
        <f>D19</f>
        <v>880000</v>
      </c>
      <c r="E18" s="290">
        <f>E19</f>
        <v>909039.99999999988</v>
      </c>
      <c r="F18" s="290">
        <f>F19</f>
        <v>939038.31999999983</v>
      </c>
      <c r="G18" s="80"/>
      <c r="H18" s="100"/>
      <c r="I18" s="100"/>
      <c r="J18" s="100"/>
      <c r="K18" s="100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HC18" s="81"/>
      <c r="HD18" s="81"/>
      <c r="HE18" s="81"/>
      <c r="HF18" s="81"/>
      <c r="HG18" s="81"/>
      <c r="HH18" s="81"/>
      <c r="QY18" s="81"/>
      <c r="QZ18" s="81"/>
      <c r="RA18" s="81"/>
      <c r="RB18" s="81"/>
      <c r="RC18" s="81"/>
      <c r="RD18" s="81"/>
      <c r="AAU18" s="81"/>
      <c r="AAV18" s="81"/>
      <c r="AAW18" s="81"/>
      <c r="AAX18" s="81"/>
      <c r="AAY18" s="81"/>
      <c r="AAZ18" s="81"/>
      <c r="AKQ18" s="81"/>
      <c r="AKR18" s="81"/>
      <c r="AKS18" s="81"/>
      <c r="AKT18" s="81"/>
      <c r="AKU18" s="81"/>
      <c r="AKV18" s="81"/>
      <c r="AUM18" s="81"/>
      <c r="AUN18" s="81"/>
      <c r="AUO18" s="81"/>
      <c r="AUP18" s="81"/>
      <c r="AUQ18" s="81"/>
      <c r="AUR18" s="81"/>
      <c r="BEI18" s="81"/>
      <c r="BEJ18" s="81"/>
      <c r="BEK18" s="81"/>
      <c r="BEL18" s="81"/>
      <c r="BEM18" s="81"/>
      <c r="BEN18" s="81"/>
      <c r="BOE18" s="81"/>
      <c r="BOF18" s="81"/>
      <c r="BOG18" s="81"/>
      <c r="BOH18" s="81"/>
      <c r="BOI18" s="81"/>
      <c r="BOJ18" s="81"/>
      <c r="BYA18" s="81"/>
      <c r="BYB18" s="81"/>
      <c r="BYC18" s="81"/>
      <c r="BYD18" s="81"/>
      <c r="BYE18" s="81"/>
      <c r="BYF18" s="81"/>
      <c r="CHW18" s="81"/>
      <c r="CHX18" s="81"/>
      <c r="CHY18" s="81"/>
      <c r="CHZ18" s="81"/>
      <c r="CIA18" s="81"/>
      <c r="CIB18" s="81"/>
      <c r="CRS18" s="81"/>
      <c r="CRT18" s="81"/>
      <c r="CRU18" s="81"/>
      <c r="CRV18" s="81"/>
      <c r="CRW18" s="81"/>
      <c r="CRX18" s="81"/>
      <c r="DBO18" s="81"/>
      <c r="DBP18" s="81"/>
      <c r="DBQ18" s="81"/>
      <c r="DBR18" s="81"/>
      <c r="DBS18" s="81"/>
      <c r="DBT18" s="81"/>
      <c r="DLK18" s="81"/>
      <c r="DLL18" s="81"/>
      <c r="DLM18" s="81"/>
      <c r="DLN18" s="81"/>
      <c r="DLO18" s="81"/>
      <c r="DLP18" s="81"/>
      <c r="DVG18" s="81"/>
      <c r="DVH18" s="81"/>
      <c r="DVI18" s="81"/>
      <c r="DVJ18" s="81"/>
      <c r="DVK18" s="81"/>
      <c r="DVL18" s="81"/>
      <c r="EFC18" s="81"/>
      <c r="EFD18" s="81"/>
      <c r="EFE18" s="81"/>
      <c r="EFF18" s="81"/>
      <c r="EFG18" s="81"/>
      <c r="EFH18" s="81"/>
      <c r="EOY18" s="81"/>
      <c r="EOZ18" s="81"/>
      <c r="EPA18" s="81"/>
      <c r="EPB18" s="81"/>
      <c r="EPC18" s="81"/>
      <c r="EPD18" s="81"/>
      <c r="EYU18" s="81"/>
      <c r="EYV18" s="81"/>
      <c r="EYW18" s="81"/>
      <c r="EYX18" s="81"/>
      <c r="EYY18" s="81"/>
      <c r="EYZ18" s="81"/>
      <c r="FIQ18" s="81"/>
      <c r="FIR18" s="81"/>
      <c r="FIS18" s="81"/>
      <c r="FIT18" s="81"/>
      <c r="FIU18" s="81"/>
      <c r="FIV18" s="81"/>
      <c r="FSM18" s="81"/>
      <c r="FSN18" s="81"/>
      <c r="FSO18" s="81"/>
      <c r="FSP18" s="81"/>
      <c r="FSQ18" s="81"/>
      <c r="FSR18" s="81"/>
      <c r="GCI18" s="81"/>
      <c r="GCJ18" s="81"/>
      <c r="GCK18" s="81"/>
      <c r="GCL18" s="81"/>
      <c r="GCM18" s="81"/>
      <c r="GCN18" s="81"/>
      <c r="GME18" s="81"/>
      <c r="GMF18" s="81"/>
      <c r="GMG18" s="81"/>
      <c r="GMH18" s="81"/>
      <c r="GMI18" s="81"/>
      <c r="GMJ18" s="81"/>
      <c r="GWA18" s="81"/>
      <c r="GWB18" s="81"/>
      <c r="GWC18" s="81"/>
      <c r="GWD18" s="81"/>
      <c r="GWE18" s="81"/>
      <c r="GWF18" s="81"/>
      <c r="HFW18" s="81"/>
      <c r="HFX18" s="81"/>
      <c r="HFY18" s="81"/>
      <c r="HFZ18" s="81"/>
      <c r="HGA18" s="81"/>
      <c r="HGB18" s="81"/>
      <c r="HPS18" s="81"/>
      <c r="HPT18" s="81"/>
      <c r="HPU18" s="81"/>
      <c r="HPV18" s="81"/>
      <c r="HPW18" s="81"/>
      <c r="HPX18" s="81"/>
      <c r="HZO18" s="81"/>
      <c r="HZP18" s="81"/>
      <c r="HZQ18" s="81"/>
      <c r="HZR18" s="81"/>
      <c r="HZS18" s="81"/>
      <c r="HZT18" s="81"/>
      <c r="IJK18" s="81"/>
      <c r="IJL18" s="81"/>
      <c r="IJM18" s="81"/>
      <c r="IJN18" s="81"/>
      <c r="IJO18" s="81"/>
      <c r="IJP18" s="81"/>
      <c r="ITG18" s="81"/>
      <c r="ITH18" s="81"/>
      <c r="ITI18" s="81"/>
      <c r="ITJ18" s="81"/>
      <c r="ITK18" s="81"/>
      <c r="ITL18" s="81"/>
      <c r="JDC18" s="81"/>
      <c r="JDD18" s="81"/>
      <c r="JDE18" s="81"/>
      <c r="JDF18" s="81"/>
      <c r="JDG18" s="81"/>
      <c r="JDH18" s="81"/>
      <c r="JMY18" s="81"/>
      <c r="JMZ18" s="81"/>
      <c r="JNA18" s="81"/>
      <c r="JNB18" s="81"/>
      <c r="JNC18" s="81"/>
      <c r="JND18" s="81"/>
      <c r="JWU18" s="81"/>
      <c r="JWV18" s="81"/>
      <c r="JWW18" s="81"/>
      <c r="JWX18" s="81"/>
      <c r="JWY18" s="81"/>
      <c r="JWZ18" s="81"/>
      <c r="KGQ18" s="81"/>
      <c r="KGR18" s="81"/>
      <c r="KGS18" s="81"/>
      <c r="KGT18" s="81"/>
      <c r="KGU18" s="81"/>
      <c r="KGV18" s="81"/>
      <c r="KQM18" s="81"/>
      <c r="KQN18" s="81"/>
      <c r="KQO18" s="81"/>
      <c r="KQP18" s="81"/>
      <c r="KQQ18" s="81"/>
      <c r="KQR18" s="81"/>
      <c r="LAI18" s="81"/>
      <c r="LAJ18" s="81"/>
      <c r="LAK18" s="81"/>
      <c r="LAL18" s="81"/>
      <c r="LAM18" s="81"/>
      <c r="LAN18" s="81"/>
      <c r="LKE18" s="81"/>
      <c r="LKF18" s="81"/>
      <c r="LKG18" s="81"/>
      <c r="LKH18" s="81"/>
      <c r="LKI18" s="81"/>
      <c r="LKJ18" s="81"/>
      <c r="LUA18" s="81"/>
      <c r="LUB18" s="81"/>
      <c r="LUC18" s="81"/>
      <c r="LUD18" s="81"/>
      <c r="LUE18" s="81"/>
      <c r="LUF18" s="81"/>
      <c r="MDW18" s="81"/>
      <c r="MDX18" s="81"/>
      <c r="MDY18" s="81"/>
      <c r="MDZ18" s="81"/>
      <c r="MEA18" s="81"/>
      <c r="MEB18" s="81"/>
      <c r="MNS18" s="81"/>
      <c r="MNT18" s="81"/>
      <c r="MNU18" s="81"/>
      <c r="MNV18" s="81"/>
      <c r="MNW18" s="81"/>
      <c r="MNX18" s="81"/>
      <c r="MXO18" s="81"/>
      <c r="MXP18" s="81"/>
      <c r="MXQ18" s="81"/>
      <c r="MXR18" s="81"/>
      <c r="MXS18" s="81"/>
      <c r="MXT18" s="81"/>
      <c r="NHK18" s="81"/>
      <c r="NHL18" s="81"/>
      <c r="NHM18" s="81"/>
      <c r="NHN18" s="81"/>
      <c r="NHO18" s="81"/>
      <c r="NHP18" s="81"/>
      <c r="NRG18" s="81"/>
      <c r="NRH18" s="81"/>
      <c r="NRI18" s="81"/>
      <c r="NRJ18" s="81"/>
      <c r="NRK18" s="81"/>
      <c r="NRL18" s="81"/>
      <c r="OBC18" s="81"/>
      <c r="OBD18" s="81"/>
      <c r="OBE18" s="81"/>
      <c r="OBF18" s="81"/>
      <c r="OBG18" s="81"/>
      <c r="OBH18" s="81"/>
      <c r="OKY18" s="81"/>
      <c r="OKZ18" s="81"/>
      <c r="OLA18" s="81"/>
      <c r="OLB18" s="81"/>
      <c r="OLC18" s="81"/>
      <c r="OLD18" s="81"/>
      <c r="OUU18" s="81"/>
      <c r="OUV18" s="81"/>
      <c r="OUW18" s="81"/>
      <c r="OUX18" s="81"/>
      <c r="OUY18" s="81"/>
      <c r="OUZ18" s="81"/>
      <c r="PEQ18" s="81"/>
      <c r="PER18" s="81"/>
      <c r="PES18" s="81"/>
      <c r="PET18" s="81"/>
      <c r="PEU18" s="81"/>
      <c r="PEV18" s="81"/>
      <c r="POM18" s="81"/>
      <c r="PON18" s="81"/>
      <c r="POO18" s="81"/>
      <c r="POP18" s="81"/>
      <c r="POQ18" s="81"/>
      <c r="POR18" s="81"/>
      <c r="PYI18" s="81"/>
      <c r="PYJ18" s="81"/>
      <c r="PYK18" s="81"/>
      <c r="PYL18" s="81"/>
      <c r="PYM18" s="81"/>
      <c r="PYN18" s="81"/>
      <c r="QIE18" s="81"/>
      <c r="QIF18" s="81"/>
      <c r="QIG18" s="81"/>
      <c r="QIH18" s="81"/>
      <c r="QII18" s="81"/>
      <c r="QIJ18" s="81"/>
      <c r="QSA18" s="81"/>
      <c r="QSB18" s="81"/>
      <c r="QSC18" s="81"/>
      <c r="QSD18" s="81"/>
      <c r="QSE18" s="81"/>
      <c r="QSF18" s="81"/>
      <c r="RBW18" s="81"/>
      <c r="RBX18" s="81"/>
      <c r="RBY18" s="81"/>
      <c r="RBZ18" s="81"/>
      <c r="RCA18" s="81"/>
      <c r="RCB18" s="81"/>
      <c r="RLS18" s="81"/>
      <c r="RLT18" s="81"/>
      <c r="RLU18" s="81"/>
      <c r="RLV18" s="81"/>
      <c r="RLW18" s="81"/>
      <c r="RLX18" s="81"/>
      <c r="RVO18" s="81"/>
      <c r="RVP18" s="81"/>
      <c r="RVQ18" s="81"/>
      <c r="RVR18" s="81"/>
      <c r="RVS18" s="81"/>
      <c r="RVT18" s="81"/>
      <c r="SFK18" s="81"/>
      <c r="SFL18" s="81"/>
      <c r="SFM18" s="81"/>
      <c r="SFN18" s="81"/>
      <c r="SFO18" s="81"/>
      <c r="SFP18" s="81"/>
      <c r="SPG18" s="81"/>
      <c r="SPH18" s="81"/>
      <c r="SPI18" s="81"/>
      <c r="SPJ18" s="81"/>
      <c r="SPK18" s="81"/>
      <c r="SPL18" s="81"/>
      <c r="SZC18" s="81"/>
      <c r="SZD18" s="81"/>
      <c r="SZE18" s="81"/>
      <c r="SZF18" s="81"/>
      <c r="SZG18" s="81"/>
      <c r="SZH18" s="81"/>
      <c r="TIY18" s="81"/>
      <c r="TIZ18" s="81"/>
      <c r="TJA18" s="81"/>
      <c r="TJB18" s="81"/>
      <c r="TJC18" s="81"/>
      <c r="TJD18" s="81"/>
      <c r="TSU18" s="81"/>
      <c r="TSV18" s="81"/>
      <c r="TSW18" s="81"/>
      <c r="TSX18" s="81"/>
      <c r="TSY18" s="81"/>
      <c r="TSZ18" s="81"/>
      <c r="UCQ18" s="81"/>
      <c r="UCR18" s="81"/>
      <c r="UCS18" s="81"/>
      <c r="UCT18" s="81"/>
      <c r="UCU18" s="81"/>
      <c r="UCV18" s="81"/>
      <c r="UMM18" s="81"/>
      <c r="UMN18" s="81"/>
      <c r="UMO18" s="81"/>
      <c r="UMP18" s="81"/>
      <c r="UMQ18" s="81"/>
      <c r="UMR18" s="81"/>
      <c r="UWI18" s="81"/>
      <c r="UWJ18" s="81"/>
      <c r="UWK18" s="81"/>
      <c r="UWL18" s="81"/>
      <c r="UWM18" s="81"/>
      <c r="UWN18" s="81"/>
      <c r="VGE18" s="81"/>
      <c r="VGF18" s="81"/>
      <c r="VGG18" s="81"/>
      <c r="VGH18" s="81"/>
      <c r="VGI18" s="81"/>
      <c r="VGJ18" s="81"/>
      <c r="VQA18" s="81"/>
      <c r="VQB18" s="81"/>
      <c r="VQC18" s="81"/>
      <c r="VQD18" s="81"/>
      <c r="VQE18" s="81"/>
      <c r="VQF18" s="81"/>
      <c r="VZW18" s="81"/>
      <c r="VZX18" s="81"/>
      <c r="VZY18" s="81"/>
      <c r="VZZ18" s="81"/>
      <c r="WAA18" s="81"/>
      <c r="WAB18" s="81"/>
      <c r="WJS18" s="81"/>
      <c r="WJT18" s="81"/>
      <c r="WJU18" s="81"/>
      <c r="WJV18" s="81"/>
      <c r="WJW18" s="81"/>
      <c r="WJX18" s="81"/>
      <c r="WTO18" s="81"/>
      <c r="WTP18" s="81"/>
      <c r="WTQ18" s="81"/>
      <c r="WTR18" s="81"/>
      <c r="WTS18" s="81"/>
      <c r="WTT18" s="81"/>
    </row>
    <row r="19" spans="1:984 1235:2008 2259:3032 3283:4056 4307:5080 5331:6104 6355:7128 7379:8152 8403:9176 9427:10200 10451:11224 11475:12248 12499:13272 13523:14296 14547:15320 15571:16088" s="27" customFormat="1" ht="30.75" x14ac:dyDescent="0.25">
      <c r="A19" s="22" t="s">
        <v>26</v>
      </c>
      <c r="B19" s="135" t="s">
        <v>109</v>
      </c>
      <c r="C19" s="46">
        <v>200</v>
      </c>
      <c r="D19" s="290">
        <f>'Приложение 4'!F171</f>
        <v>880000</v>
      </c>
      <c r="E19" s="290">
        <f>'Приложение 4'!G171</f>
        <v>909039.99999999988</v>
      </c>
      <c r="F19" s="290">
        <f>'Приложение 4'!H171</f>
        <v>939038.31999999983</v>
      </c>
      <c r="G19" s="80"/>
      <c r="H19" s="100"/>
      <c r="I19" s="100"/>
      <c r="J19" s="100"/>
      <c r="K19" s="100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HC19" s="81"/>
      <c r="HD19" s="81"/>
      <c r="HE19" s="81"/>
      <c r="HF19" s="81"/>
      <c r="HG19" s="81"/>
      <c r="HH19" s="81"/>
      <c r="QY19" s="81"/>
      <c r="QZ19" s="81"/>
      <c r="RA19" s="81"/>
      <c r="RB19" s="81"/>
      <c r="RC19" s="81"/>
      <c r="RD19" s="81"/>
      <c r="AAU19" s="81"/>
      <c r="AAV19" s="81"/>
      <c r="AAW19" s="81"/>
      <c r="AAX19" s="81"/>
      <c r="AAY19" s="81"/>
      <c r="AAZ19" s="81"/>
      <c r="AKQ19" s="81"/>
      <c r="AKR19" s="81"/>
      <c r="AKS19" s="81"/>
      <c r="AKT19" s="81"/>
      <c r="AKU19" s="81"/>
      <c r="AKV19" s="81"/>
      <c r="AUM19" s="81"/>
      <c r="AUN19" s="81"/>
      <c r="AUO19" s="81"/>
      <c r="AUP19" s="81"/>
      <c r="AUQ19" s="81"/>
      <c r="AUR19" s="81"/>
      <c r="BEI19" s="81"/>
      <c r="BEJ19" s="81"/>
      <c r="BEK19" s="81"/>
      <c r="BEL19" s="81"/>
      <c r="BEM19" s="81"/>
      <c r="BEN19" s="81"/>
      <c r="BOE19" s="81"/>
      <c r="BOF19" s="81"/>
      <c r="BOG19" s="81"/>
      <c r="BOH19" s="81"/>
      <c r="BOI19" s="81"/>
      <c r="BOJ19" s="81"/>
      <c r="BYA19" s="81"/>
      <c r="BYB19" s="81"/>
      <c r="BYC19" s="81"/>
      <c r="BYD19" s="81"/>
      <c r="BYE19" s="81"/>
      <c r="BYF19" s="81"/>
      <c r="CHW19" s="81"/>
      <c r="CHX19" s="81"/>
      <c r="CHY19" s="81"/>
      <c r="CHZ19" s="81"/>
      <c r="CIA19" s="81"/>
      <c r="CIB19" s="81"/>
      <c r="CRS19" s="81"/>
      <c r="CRT19" s="81"/>
      <c r="CRU19" s="81"/>
      <c r="CRV19" s="81"/>
      <c r="CRW19" s="81"/>
      <c r="CRX19" s="81"/>
      <c r="DBO19" s="81"/>
      <c r="DBP19" s="81"/>
      <c r="DBQ19" s="81"/>
      <c r="DBR19" s="81"/>
      <c r="DBS19" s="81"/>
      <c r="DBT19" s="81"/>
      <c r="DLK19" s="81"/>
      <c r="DLL19" s="81"/>
      <c r="DLM19" s="81"/>
      <c r="DLN19" s="81"/>
      <c r="DLO19" s="81"/>
      <c r="DLP19" s="81"/>
      <c r="DVG19" s="81"/>
      <c r="DVH19" s="81"/>
      <c r="DVI19" s="81"/>
      <c r="DVJ19" s="81"/>
      <c r="DVK19" s="81"/>
      <c r="DVL19" s="81"/>
      <c r="EFC19" s="81"/>
      <c r="EFD19" s="81"/>
      <c r="EFE19" s="81"/>
      <c r="EFF19" s="81"/>
      <c r="EFG19" s="81"/>
      <c r="EFH19" s="81"/>
      <c r="EOY19" s="81"/>
      <c r="EOZ19" s="81"/>
      <c r="EPA19" s="81"/>
      <c r="EPB19" s="81"/>
      <c r="EPC19" s="81"/>
      <c r="EPD19" s="81"/>
      <c r="EYU19" s="81"/>
      <c r="EYV19" s="81"/>
      <c r="EYW19" s="81"/>
      <c r="EYX19" s="81"/>
      <c r="EYY19" s="81"/>
      <c r="EYZ19" s="81"/>
      <c r="FIQ19" s="81"/>
      <c r="FIR19" s="81"/>
      <c r="FIS19" s="81"/>
      <c r="FIT19" s="81"/>
      <c r="FIU19" s="81"/>
      <c r="FIV19" s="81"/>
      <c r="FSM19" s="81"/>
      <c r="FSN19" s="81"/>
      <c r="FSO19" s="81"/>
      <c r="FSP19" s="81"/>
      <c r="FSQ19" s="81"/>
      <c r="FSR19" s="81"/>
      <c r="GCI19" s="81"/>
      <c r="GCJ19" s="81"/>
      <c r="GCK19" s="81"/>
      <c r="GCL19" s="81"/>
      <c r="GCM19" s="81"/>
      <c r="GCN19" s="81"/>
      <c r="GME19" s="81"/>
      <c r="GMF19" s="81"/>
      <c r="GMG19" s="81"/>
      <c r="GMH19" s="81"/>
      <c r="GMI19" s="81"/>
      <c r="GMJ19" s="81"/>
      <c r="GWA19" s="81"/>
      <c r="GWB19" s="81"/>
      <c r="GWC19" s="81"/>
      <c r="GWD19" s="81"/>
      <c r="GWE19" s="81"/>
      <c r="GWF19" s="81"/>
      <c r="HFW19" s="81"/>
      <c r="HFX19" s="81"/>
      <c r="HFY19" s="81"/>
      <c r="HFZ19" s="81"/>
      <c r="HGA19" s="81"/>
      <c r="HGB19" s="81"/>
      <c r="HPS19" s="81"/>
      <c r="HPT19" s="81"/>
      <c r="HPU19" s="81"/>
      <c r="HPV19" s="81"/>
      <c r="HPW19" s="81"/>
      <c r="HPX19" s="81"/>
      <c r="HZO19" s="81"/>
      <c r="HZP19" s="81"/>
      <c r="HZQ19" s="81"/>
      <c r="HZR19" s="81"/>
      <c r="HZS19" s="81"/>
      <c r="HZT19" s="81"/>
      <c r="IJK19" s="81"/>
      <c r="IJL19" s="81"/>
      <c r="IJM19" s="81"/>
      <c r="IJN19" s="81"/>
      <c r="IJO19" s="81"/>
      <c r="IJP19" s="81"/>
      <c r="ITG19" s="81"/>
      <c r="ITH19" s="81"/>
      <c r="ITI19" s="81"/>
      <c r="ITJ19" s="81"/>
      <c r="ITK19" s="81"/>
      <c r="ITL19" s="81"/>
      <c r="JDC19" s="81"/>
      <c r="JDD19" s="81"/>
      <c r="JDE19" s="81"/>
      <c r="JDF19" s="81"/>
      <c r="JDG19" s="81"/>
      <c r="JDH19" s="81"/>
      <c r="JMY19" s="81"/>
      <c r="JMZ19" s="81"/>
      <c r="JNA19" s="81"/>
      <c r="JNB19" s="81"/>
      <c r="JNC19" s="81"/>
      <c r="JND19" s="81"/>
      <c r="JWU19" s="81"/>
      <c r="JWV19" s="81"/>
      <c r="JWW19" s="81"/>
      <c r="JWX19" s="81"/>
      <c r="JWY19" s="81"/>
      <c r="JWZ19" s="81"/>
      <c r="KGQ19" s="81"/>
      <c r="KGR19" s="81"/>
      <c r="KGS19" s="81"/>
      <c r="KGT19" s="81"/>
      <c r="KGU19" s="81"/>
      <c r="KGV19" s="81"/>
      <c r="KQM19" s="81"/>
      <c r="KQN19" s="81"/>
      <c r="KQO19" s="81"/>
      <c r="KQP19" s="81"/>
      <c r="KQQ19" s="81"/>
      <c r="KQR19" s="81"/>
      <c r="LAI19" s="81"/>
      <c r="LAJ19" s="81"/>
      <c r="LAK19" s="81"/>
      <c r="LAL19" s="81"/>
      <c r="LAM19" s="81"/>
      <c r="LAN19" s="81"/>
      <c r="LKE19" s="81"/>
      <c r="LKF19" s="81"/>
      <c r="LKG19" s="81"/>
      <c r="LKH19" s="81"/>
      <c r="LKI19" s="81"/>
      <c r="LKJ19" s="81"/>
      <c r="LUA19" s="81"/>
      <c r="LUB19" s="81"/>
      <c r="LUC19" s="81"/>
      <c r="LUD19" s="81"/>
      <c r="LUE19" s="81"/>
      <c r="LUF19" s="81"/>
      <c r="MDW19" s="81"/>
      <c r="MDX19" s="81"/>
      <c r="MDY19" s="81"/>
      <c r="MDZ19" s="81"/>
      <c r="MEA19" s="81"/>
      <c r="MEB19" s="81"/>
      <c r="MNS19" s="81"/>
      <c r="MNT19" s="81"/>
      <c r="MNU19" s="81"/>
      <c r="MNV19" s="81"/>
      <c r="MNW19" s="81"/>
      <c r="MNX19" s="81"/>
      <c r="MXO19" s="81"/>
      <c r="MXP19" s="81"/>
      <c r="MXQ19" s="81"/>
      <c r="MXR19" s="81"/>
      <c r="MXS19" s="81"/>
      <c r="MXT19" s="81"/>
      <c r="NHK19" s="81"/>
      <c r="NHL19" s="81"/>
      <c r="NHM19" s="81"/>
      <c r="NHN19" s="81"/>
      <c r="NHO19" s="81"/>
      <c r="NHP19" s="81"/>
      <c r="NRG19" s="81"/>
      <c r="NRH19" s="81"/>
      <c r="NRI19" s="81"/>
      <c r="NRJ19" s="81"/>
      <c r="NRK19" s="81"/>
      <c r="NRL19" s="81"/>
      <c r="OBC19" s="81"/>
      <c r="OBD19" s="81"/>
      <c r="OBE19" s="81"/>
      <c r="OBF19" s="81"/>
      <c r="OBG19" s="81"/>
      <c r="OBH19" s="81"/>
      <c r="OKY19" s="81"/>
      <c r="OKZ19" s="81"/>
      <c r="OLA19" s="81"/>
      <c r="OLB19" s="81"/>
      <c r="OLC19" s="81"/>
      <c r="OLD19" s="81"/>
      <c r="OUU19" s="81"/>
      <c r="OUV19" s="81"/>
      <c r="OUW19" s="81"/>
      <c r="OUX19" s="81"/>
      <c r="OUY19" s="81"/>
      <c r="OUZ19" s="81"/>
      <c r="PEQ19" s="81"/>
      <c r="PER19" s="81"/>
      <c r="PES19" s="81"/>
      <c r="PET19" s="81"/>
      <c r="PEU19" s="81"/>
      <c r="PEV19" s="81"/>
      <c r="POM19" s="81"/>
      <c r="PON19" s="81"/>
      <c r="POO19" s="81"/>
      <c r="POP19" s="81"/>
      <c r="POQ19" s="81"/>
      <c r="POR19" s="81"/>
      <c r="PYI19" s="81"/>
      <c r="PYJ19" s="81"/>
      <c r="PYK19" s="81"/>
      <c r="PYL19" s="81"/>
      <c r="PYM19" s="81"/>
      <c r="PYN19" s="81"/>
      <c r="QIE19" s="81"/>
      <c r="QIF19" s="81"/>
      <c r="QIG19" s="81"/>
      <c r="QIH19" s="81"/>
      <c r="QII19" s="81"/>
      <c r="QIJ19" s="81"/>
      <c r="QSA19" s="81"/>
      <c r="QSB19" s="81"/>
      <c r="QSC19" s="81"/>
      <c r="QSD19" s="81"/>
      <c r="QSE19" s="81"/>
      <c r="QSF19" s="81"/>
      <c r="RBW19" s="81"/>
      <c r="RBX19" s="81"/>
      <c r="RBY19" s="81"/>
      <c r="RBZ19" s="81"/>
      <c r="RCA19" s="81"/>
      <c r="RCB19" s="81"/>
      <c r="RLS19" s="81"/>
      <c r="RLT19" s="81"/>
      <c r="RLU19" s="81"/>
      <c r="RLV19" s="81"/>
      <c r="RLW19" s="81"/>
      <c r="RLX19" s="81"/>
      <c r="RVO19" s="81"/>
      <c r="RVP19" s="81"/>
      <c r="RVQ19" s="81"/>
      <c r="RVR19" s="81"/>
      <c r="RVS19" s="81"/>
      <c r="RVT19" s="81"/>
      <c r="SFK19" s="81"/>
      <c r="SFL19" s="81"/>
      <c r="SFM19" s="81"/>
      <c r="SFN19" s="81"/>
      <c r="SFO19" s="81"/>
      <c r="SFP19" s="81"/>
      <c r="SPG19" s="81"/>
      <c r="SPH19" s="81"/>
      <c r="SPI19" s="81"/>
      <c r="SPJ19" s="81"/>
      <c r="SPK19" s="81"/>
      <c r="SPL19" s="81"/>
      <c r="SZC19" s="81"/>
      <c r="SZD19" s="81"/>
      <c r="SZE19" s="81"/>
      <c r="SZF19" s="81"/>
      <c r="SZG19" s="81"/>
      <c r="SZH19" s="81"/>
      <c r="TIY19" s="81"/>
      <c r="TIZ19" s="81"/>
      <c r="TJA19" s="81"/>
      <c r="TJB19" s="81"/>
      <c r="TJC19" s="81"/>
      <c r="TJD19" s="81"/>
      <c r="TSU19" s="81"/>
      <c r="TSV19" s="81"/>
      <c r="TSW19" s="81"/>
      <c r="TSX19" s="81"/>
      <c r="TSY19" s="81"/>
      <c r="TSZ19" s="81"/>
      <c r="UCQ19" s="81"/>
      <c r="UCR19" s="81"/>
      <c r="UCS19" s="81"/>
      <c r="UCT19" s="81"/>
      <c r="UCU19" s="81"/>
      <c r="UCV19" s="81"/>
      <c r="UMM19" s="81"/>
      <c r="UMN19" s="81"/>
      <c r="UMO19" s="81"/>
      <c r="UMP19" s="81"/>
      <c r="UMQ19" s="81"/>
      <c r="UMR19" s="81"/>
      <c r="UWI19" s="81"/>
      <c r="UWJ19" s="81"/>
      <c r="UWK19" s="81"/>
      <c r="UWL19" s="81"/>
      <c r="UWM19" s="81"/>
      <c r="UWN19" s="81"/>
      <c r="VGE19" s="81"/>
      <c r="VGF19" s="81"/>
      <c r="VGG19" s="81"/>
      <c r="VGH19" s="81"/>
      <c r="VGI19" s="81"/>
      <c r="VGJ19" s="81"/>
      <c r="VQA19" s="81"/>
      <c r="VQB19" s="81"/>
      <c r="VQC19" s="81"/>
      <c r="VQD19" s="81"/>
      <c r="VQE19" s="81"/>
      <c r="VQF19" s="81"/>
      <c r="VZW19" s="81"/>
      <c r="VZX19" s="81"/>
      <c r="VZY19" s="81"/>
      <c r="VZZ19" s="81"/>
      <c r="WAA19" s="81"/>
      <c r="WAB19" s="81"/>
      <c r="WJS19" s="81"/>
      <c r="WJT19" s="81"/>
      <c r="WJU19" s="81"/>
      <c r="WJV19" s="81"/>
      <c r="WJW19" s="81"/>
      <c r="WJX19" s="81"/>
      <c r="WTO19" s="81"/>
      <c r="WTP19" s="81"/>
      <c r="WTQ19" s="81"/>
      <c r="WTR19" s="81"/>
      <c r="WTS19" s="81"/>
      <c r="WTT19" s="81"/>
    </row>
    <row r="20" spans="1:984 1235:2008 2259:3032 3283:4056 4307:5080 5331:6104 6355:7128 7379:8152 8403:9176 9427:10200 10451:11224 11475:12248 12499:13272 13523:14296 14547:15320 15571:16088" s="27" customFormat="1" ht="45.75" x14ac:dyDescent="0.25">
      <c r="A20" s="32" t="s">
        <v>220</v>
      </c>
      <c r="B20" s="135" t="s">
        <v>109</v>
      </c>
      <c r="C20" s="46"/>
      <c r="D20" s="290">
        <f>D21</f>
        <v>818000</v>
      </c>
      <c r="E20" s="290">
        <f>E21</f>
        <v>843960.99999999988</v>
      </c>
      <c r="F20" s="290">
        <f>F21</f>
        <v>871811.71</v>
      </c>
      <c r="G20" s="80"/>
      <c r="H20" s="100"/>
      <c r="I20" s="100"/>
      <c r="J20" s="100"/>
      <c r="K20" s="100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HC20" s="81"/>
      <c r="HD20" s="81"/>
      <c r="HE20" s="81"/>
      <c r="HF20" s="81"/>
      <c r="HG20" s="81"/>
      <c r="HH20" s="81"/>
      <c r="QY20" s="81"/>
      <c r="QZ20" s="81"/>
      <c r="RA20" s="81"/>
      <c r="RB20" s="81"/>
      <c r="RC20" s="81"/>
      <c r="RD20" s="81"/>
      <c r="AAU20" s="81"/>
      <c r="AAV20" s="81"/>
      <c r="AAW20" s="81"/>
      <c r="AAX20" s="81"/>
      <c r="AAY20" s="81"/>
      <c r="AAZ20" s="81"/>
      <c r="AKQ20" s="81"/>
      <c r="AKR20" s="81"/>
      <c r="AKS20" s="81"/>
      <c r="AKT20" s="81"/>
      <c r="AKU20" s="81"/>
      <c r="AKV20" s="81"/>
      <c r="AUM20" s="81"/>
      <c r="AUN20" s="81"/>
      <c r="AUO20" s="81"/>
      <c r="AUP20" s="81"/>
      <c r="AUQ20" s="81"/>
      <c r="AUR20" s="81"/>
      <c r="BEI20" s="81"/>
      <c r="BEJ20" s="81"/>
      <c r="BEK20" s="81"/>
      <c r="BEL20" s="81"/>
      <c r="BEM20" s="81"/>
      <c r="BEN20" s="81"/>
      <c r="BOE20" s="81"/>
      <c r="BOF20" s="81"/>
      <c r="BOG20" s="81"/>
      <c r="BOH20" s="81"/>
      <c r="BOI20" s="81"/>
      <c r="BOJ20" s="81"/>
      <c r="BYA20" s="81"/>
      <c r="BYB20" s="81"/>
      <c r="BYC20" s="81"/>
      <c r="BYD20" s="81"/>
      <c r="BYE20" s="81"/>
      <c r="BYF20" s="81"/>
      <c r="CHW20" s="81"/>
      <c r="CHX20" s="81"/>
      <c r="CHY20" s="81"/>
      <c r="CHZ20" s="81"/>
      <c r="CIA20" s="81"/>
      <c r="CIB20" s="81"/>
      <c r="CRS20" s="81"/>
      <c r="CRT20" s="81"/>
      <c r="CRU20" s="81"/>
      <c r="CRV20" s="81"/>
      <c r="CRW20" s="81"/>
      <c r="CRX20" s="81"/>
      <c r="DBO20" s="81"/>
      <c r="DBP20" s="81"/>
      <c r="DBQ20" s="81"/>
      <c r="DBR20" s="81"/>
      <c r="DBS20" s="81"/>
      <c r="DBT20" s="81"/>
      <c r="DLK20" s="81"/>
      <c r="DLL20" s="81"/>
      <c r="DLM20" s="81"/>
      <c r="DLN20" s="81"/>
      <c r="DLO20" s="81"/>
      <c r="DLP20" s="81"/>
      <c r="DVG20" s="81"/>
      <c r="DVH20" s="81"/>
      <c r="DVI20" s="81"/>
      <c r="DVJ20" s="81"/>
      <c r="DVK20" s="81"/>
      <c r="DVL20" s="81"/>
      <c r="EFC20" s="81"/>
      <c r="EFD20" s="81"/>
      <c r="EFE20" s="81"/>
      <c r="EFF20" s="81"/>
      <c r="EFG20" s="81"/>
      <c r="EFH20" s="81"/>
      <c r="EOY20" s="81"/>
      <c r="EOZ20" s="81"/>
      <c r="EPA20" s="81"/>
      <c r="EPB20" s="81"/>
      <c r="EPC20" s="81"/>
      <c r="EPD20" s="81"/>
      <c r="EYU20" s="81"/>
      <c r="EYV20" s="81"/>
      <c r="EYW20" s="81"/>
      <c r="EYX20" s="81"/>
      <c r="EYY20" s="81"/>
      <c r="EYZ20" s="81"/>
      <c r="FIQ20" s="81"/>
      <c r="FIR20" s="81"/>
      <c r="FIS20" s="81"/>
      <c r="FIT20" s="81"/>
      <c r="FIU20" s="81"/>
      <c r="FIV20" s="81"/>
      <c r="FSM20" s="81"/>
      <c r="FSN20" s="81"/>
      <c r="FSO20" s="81"/>
      <c r="FSP20" s="81"/>
      <c r="FSQ20" s="81"/>
      <c r="FSR20" s="81"/>
      <c r="GCI20" s="81"/>
      <c r="GCJ20" s="81"/>
      <c r="GCK20" s="81"/>
      <c r="GCL20" s="81"/>
      <c r="GCM20" s="81"/>
      <c r="GCN20" s="81"/>
      <c r="GME20" s="81"/>
      <c r="GMF20" s="81"/>
      <c r="GMG20" s="81"/>
      <c r="GMH20" s="81"/>
      <c r="GMI20" s="81"/>
      <c r="GMJ20" s="81"/>
      <c r="GWA20" s="81"/>
      <c r="GWB20" s="81"/>
      <c r="GWC20" s="81"/>
      <c r="GWD20" s="81"/>
      <c r="GWE20" s="81"/>
      <c r="GWF20" s="81"/>
      <c r="HFW20" s="81"/>
      <c r="HFX20" s="81"/>
      <c r="HFY20" s="81"/>
      <c r="HFZ20" s="81"/>
      <c r="HGA20" s="81"/>
      <c r="HGB20" s="81"/>
      <c r="HPS20" s="81"/>
      <c r="HPT20" s="81"/>
      <c r="HPU20" s="81"/>
      <c r="HPV20" s="81"/>
      <c r="HPW20" s="81"/>
      <c r="HPX20" s="81"/>
      <c r="HZO20" s="81"/>
      <c r="HZP20" s="81"/>
      <c r="HZQ20" s="81"/>
      <c r="HZR20" s="81"/>
      <c r="HZS20" s="81"/>
      <c r="HZT20" s="81"/>
      <c r="IJK20" s="81"/>
      <c r="IJL20" s="81"/>
      <c r="IJM20" s="81"/>
      <c r="IJN20" s="81"/>
      <c r="IJO20" s="81"/>
      <c r="IJP20" s="81"/>
      <c r="ITG20" s="81"/>
      <c r="ITH20" s="81"/>
      <c r="ITI20" s="81"/>
      <c r="ITJ20" s="81"/>
      <c r="ITK20" s="81"/>
      <c r="ITL20" s="81"/>
      <c r="JDC20" s="81"/>
      <c r="JDD20" s="81"/>
      <c r="JDE20" s="81"/>
      <c r="JDF20" s="81"/>
      <c r="JDG20" s="81"/>
      <c r="JDH20" s="81"/>
      <c r="JMY20" s="81"/>
      <c r="JMZ20" s="81"/>
      <c r="JNA20" s="81"/>
      <c r="JNB20" s="81"/>
      <c r="JNC20" s="81"/>
      <c r="JND20" s="81"/>
      <c r="JWU20" s="81"/>
      <c r="JWV20" s="81"/>
      <c r="JWW20" s="81"/>
      <c r="JWX20" s="81"/>
      <c r="JWY20" s="81"/>
      <c r="JWZ20" s="81"/>
      <c r="KGQ20" s="81"/>
      <c r="KGR20" s="81"/>
      <c r="KGS20" s="81"/>
      <c r="KGT20" s="81"/>
      <c r="KGU20" s="81"/>
      <c r="KGV20" s="81"/>
      <c r="KQM20" s="81"/>
      <c r="KQN20" s="81"/>
      <c r="KQO20" s="81"/>
      <c r="KQP20" s="81"/>
      <c r="KQQ20" s="81"/>
      <c r="KQR20" s="81"/>
      <c r="LAI20" s="81"/>
      <c r="LAJ20" s="81"/>
      <c r="LAK20" s="81"/>
      <c r="LAL20" s="81"/>
      <c r="LAM20" s="81"/>
      <c r="LAN20" s="81"/>
      <c r="LKE20" s="81"/>
      <c r="LKF20" s="81"/>
      <c r="LKG20" s="81"/>
      <c r="LKH20" s="81"/>
      <c r="LKI20" s="81"/>
      <c r="LKJ20" s="81"/>
      <c r="LUA20" s="81"/>
      <c r="LUB20" s="81"/>
      <c r="LUC20" s="81"/>
      <c r="LUD20" s="81"/>
      <c r="LUE20" s="81"/>
      <c r="LUF20" s="81"/>
      <c r="MDW20" s="81"/>
      <c r="MDX20" s="81"/>
      <c r="MDY20" s="81"/>
      <c r="MDZ20" s="81"/>
      <c r="MEA20" s="81"/>
      <c r="MEB20" s="81"/>
      <c r="MNS20" s="81"/>
      <c r="MNT20" s="81"/>
      <c r="MNU20" s="81"/>
      <c r="MNV20" s="81"/>
      <c r="MNW20" s="81"/>
      <c r="MNX20" s="81"/>
      <c r="MXO20" s="81"/>
      <c r="MXP20" s="81"/>
      <c r="MXQ20" s="81"/>
      <c r="MXR20" s="81"/>
      <c r="MXS20" s="81"/>
      <c r="MXT20" s="81"/>
      <c r="NHK20" s="81"/>
      <c r="NHL20" s="81"/>
      <c r="NHM20" s="81"/>
      <c r="NHN20" s="81"/>
      <c r="NHO20" s="81"/>
      <c r="NHP20" s="81"/>
      <c r="NRG20" s="81"/>
      <c r="NRH20" s="81"/>
      <c r="NRI20" s="81"/>
      <c r="NRJ20" s="81"/>
      <c r="NRK20" s="81"/>
      <c r="NRL20" s="81"/>
      <c r="OBC20" s="81"/>
      <c r="OBD20" s="81"/>
      <c r="OBE20" s="81"/>
      <c r="OBF20" s="81"/>
      <c r="OBG20" s="81"/>
      <c r="OBH20" s="81"/>
      <c r="OKY20" s="81"/>
      <c r="OKZ20" s="81"/>
      <c r="OLA20" s="81"/>
      <c r="OLB20" s="81"/>
      <c r="OLC20" s="81"/>
      <c r="OLD20" s="81"/>
      <c r="OUU20" s="81"/>
      <c r="OUV20" s="81"/>
      <c r="OUW20" s="81"/>
      <c r="OUX20" s="81"/>
      <c r="OUY20" s="81"/>
      <c r="OUZ20" s="81"/>
      <c r="PEQ20" s="81"/>
      <c r="PER20" s="81"/>
      <c r="PES20" s="81"/>
      <c r="PET20" s="81"/>
      <c r="PEU20" s="81"/>
      <c r="PEV20" s="81"/>
      <c r="POM20" s="81"/>
      <c r="PON20" s="81"/>
      <c r="POO20" s="81"/>
      <c r="POP20" s="81"/>
      <c r="POQ20" s="81"/>
      <c r="POR20" s="81"/>
      <c r="PYI20" s="81"/>
      <c r="PYJ20" s="81"/>
      <c r="PYK20" s="81"/>
      <c r="PYL20" s="81"/>
      <c r="PYM20" s="81"/>
      <c r="PYN20" s="81"/>
      <c r="QIE20" s="81"/>
      <c r="QIF20" s="81"/>
      <c r="QIG20" s="81"/>
      <c r="QIH20" s="81"/>
      <c r="QII20" s="81"/>
      <c r="QIJ20" s="81"/>
      <c r="QSA20" s="81"/>
      <c r="QSB20" s="81"/>
      <c r="QSC20" s="81"/>
      <c r="QSD20" s="81"/>
      <c r="QSE20" s="81"/>
      <c r="QSF20" s="81"/>
      <c r="RBW20" s="81"/>
      <c r="RBX20" s="81"/>
      <c r="RBY20" s="81"/>
      <c r="RBZ20" s="81"/>
      <c r="RCA20" s="81"/>
      <c r="RCB20" s="81"/>
      <c r="RLS20" s="81"/>
      <c r="RLT20" s="81"/>
      <c r="RLU20" s="81"/>
      <c r="RLV20" s="81"/>
      <c r="RLW20" s="81"/>
      <c r="RLX20" s="81"/>
      <c r="RVO20" s="81"/>
      <c r="RVP20" s="81"/>
      <c r="RVQ20" s="81"/>
      <c r="RVR20" s="81"/>
      <c r="RVS20" s="81"/>
      <c r="RVT20" s="81"/>
      <c r="SFK20" s="81"/>
      <c r="SFL20" s="81"/>
      <c r="SFM20" s="81"/>
      <c r="SFN20" s="81"/>
      <c r="SFO20" s="81"/>
      <c r="SFP20" s="81"/>
      <c r="SPG20" s="81"/>
      <c r="SPH20" s="81"/>
      <c r="SPI20" s="81"/>
      <c r="SPJ20" s="81"/>
      <c r="SPK20" s="81"/>
      <c r="SPL20" s="81"/>
      <c r="SZC20" s="81"/>
      <c r="SZD20" s="81"/>
      <c r="SZE20" s="81"/>
      <c r="SZF20" s="81"/>
      <c r="SZG20" s="81"/>
      <c r="SZH20" s="81"/>
      <c r="TIY20" s="81"/>
      <c r="TIZ20" s="81"/>
      <c r="TJA20" s="81"/>
      <c r="TJB20" s="81"/>
      <c r="TJC20" s="81"/>
      <c r="TJD20" s="81"/>
      <c r="TSU20" s="81"/>
      <c r="TSV20" s="81"/>
      <c r="TSW20" s="81"/>
      <c r="TSX20" s="81"/>
      <c r="TSY20" s="81"/>
      <c r="TSZ20" s="81"/>
      <c r="UCQ20" s="81"/>
      <c r="UCR20" s="81"/>
      <c r="UCS20" s="81"/>
      <c r="UCT20" s="81"/>
      <c r="UCU20" s="81"/>
      <c r="UCV20" s="81"/>
      <c r="UMM20" s="81"/>
      <c r="UMN20" s="81"/>
      <c r="UMO20" s="81"/>
      <c r="UMP20" s="81"/>
      <c r="UMQ20" s="81"/>
      <c r="UMR20" s="81"/>
      <c r="UWI20" s="81"/>
      <c r="UWJ20" s="81"/>
      <c r="UWK20" s="81"/>
      <c r="UWL20" s="81"/>
      <c r="UWM20" s="81"/>
      <c r="UWN20" s="81"/>
      <c r="VGE20" s="81"/>
      <c r="VGF20" s="81"/>
      <c r="VGG20" s="81"/>
      <c r="VGH20" s="81"/>
      <c r="VGI20" s="81"/>
      <c r="VGJ20" s="81"/>
      <c r="VQA20" s="81"/>
      <c r="VQB20" s="81"/>
      <c r="VQC20" s="81"/>
      <c r="VQD20" s="81"/>
      <c r="VQE20" s="81"/>
      <c r="VQF20" s="81"/>
      <c r="VZW20" s="81"/>
      <c r="VZX20" s="81"/>
      <c r="VZY20" s="81"/>
      <c r="VZZ20" s="81"/>
      <c r="WAA20" s="81"/>
      <c r="WAB20" s="81"/>
      <c r="WJS20" s="81"/>
      <c r="WJT20" s="81"/>
      <c r="WJU20" s="81"/>
      <c r="WJV20" s="81"/>
      <c r="WJW20" s="81"/>
      <c r="WJX20" s="81"/>
      <c r="WTO20" s="81"/>
      <c r="WTP20" s="81"/>
      <c r="WTQ20" s="81"/>
      <c r="WTR20" s="81"/>
      <c r="WTS20" s="81"/>
      <c r="WTT20" s="81"/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26</v>
      </c>
      <c r="B21" s="135" t="s">
        <v>109</v>
      </c>
      <c r="C21" s="46">
        <v>200</v>
      </c>
      <c r="D21" s="290">
        <f>'Приложение 4'!F261</f>
        <v>818000</v>
      </c>
      <c r="E21" s="290">
        <f>'Приложение 4'!G261</f>
        <v>843960.99999999988</v>
      </c>
      <c r="F21" s="290">
        <f>'Приложение 4'!H261</f>
        <v>871811.71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222</v>
      </c>
      <c r="B22" s="135" t="s">
        <v>109</v>
      </c>
      <c r="C22" s="46"/>
      <c r="D22" s="291">
        <f>D23</f>
        <v>5639850</v>
      </c>
      <c r="E22" s="291">
        <f t="shared" ref="E22:F22" si="1">E23</f>
        <v>7639213.5</v>
      </c>
      <c r="F22" s="291">
        <f t="shared" si="1"/>
        <v>7953872</v>
      </c>
    </row>
    <row r="23" spans="1:984 1235:2008 2259:3032 3283:4056 4307:5080 5331:6104 6355:7128 7379:8152 8403:9176 9427:10200 10451:11224 11475:12248 12499:13272 13523:14296 14547:15320 15571:16088" ht="30.75" x14ac:dyDescent="0.25">
      <c r="A23" s="22" t="s">
        <v>26</v>
      </c>
      <c r="B23" s="135" t="s">
        <v>109</v>
      </c>
      <c r="C23" s="46">
        <v>200</v>
      </c>
      <c r="D23" s="291">
        <f>'Приложение 4'!F257</f>
        <v>5639850</v>
      </c>
      <c r="E23" s="291">
        <f>'Приложение 4'!G257</f>
        <v>7639213.5</v>
      </c>
      <c r="F23" s="291">
        <f>'Приложение 4'!H257</f>
        <v>7953872</v>
      </c>
    </row>
    <row r="24" spans="1:984 1235:2008 2259:3032 3283:4056 4307:5080 5331:6104 6355:7128 7379:8152 8403:9176 9427:10200 10451:11224 11475:12248 12499:13272 13523:14296 14547:15320 15571:16088" ht="45.75" x14ac:dyDescent="0.25">
      <c r="A24" s="22" t="s">
        <v>692</v>
      </c>
      <c r="B24" s="135" t="s">
        <v>109</v>
      </c>
      <c r="C24" s="46"/>
      <c r="D24" s="291">
        <f>D25</f>
        <v>100357961.42</v>
      </c>
      <c r="E24" s="291">
        <f t="shared" ref="E24:F24" si="2">E25</f>
        <v>360000000</v>
      </c>
      <c r="F24" s="291">
        <f t="shared" si="2"/>
        <v>88508250</v>
      </c>
    </row>
    <row r="25" spans="1:984 1235:2008 2259:3032 3283:4056 4307:5080 5331:6104 6355:7128 7379:8152 8403:9176 9427:10200 10451:11224 11475:12248 12499:13272 13523:14296 14547:15320 15571:16088" ht="30.75" x14ac:dyDescent="0.25">
      <c r="A25" s="22" t="s">
        <v>48</v>
      </c>
      <c r="B25" s="135" t="s">
        <v>109</v>
      </c>
      <c r="C25" s="46">
        <v>400</v>
      </c>
      <c r="D25" s="291">
        <f>'Приложение 4'!F259</f>
        <v>100357961.42</v>
      </c>
      <c r="E25" s="291">
        <f>'Приложение 4'!G259</f>
        <v>360000000</v>
      </c>
      <c r="F25" s="291">
        <f>'Приложение 4'!H259</f>
        <v>88508250</v>
      </c>
    </row>
    <row r="26" spans="1:984 1235:2008 2259:3032 3283:4056 4307:5080 5331:6104 6355:7128 7379:8152 8403:9176 9427:10200 10451:11224 11475:12248 12499:13272 13523:14296 14547:15320 15571:16088" ht="15.75" x14ac:dyDescent="0.25">
      <c r="A26" s="397" t="s">
        <v>50</v>
      </c>
      <c r="B26" s="86" t="s">
        <v>98</v>
      </c>
      <c r="C26" s="78"/>
      <c r="D26" s="87">
        <f>SUBTOTAL(9,D27:D30)</f>
        <v>273886265.39999998</v>
      </c>
      <c r="E26" s="87">
        <f>SUBTOTAL(9,E27:E30)</f>
        <v>279137324.04000002</v>
      </c>
      <c r="F26" s="87">
        <f>SUBTOTAL(9,F27:F30)</f>
        <v>281457793.6350823</v>
      </c>
    </row>
    <row r="27" spans="1:984 1235:2008 2259:3032 3283:4056 4307:5080 5331:6104 6355:7128 7379:8152 8403:9176 9427:10200 10451:11224 11475:12248 12499:13272 13523:14296 14547:15320 15571:16088" ht="60.75" x14ac:dyDescent="0.25">
      <c r="A27" s="32" t="s">
        <v>22</v>
      </c>
      <c r="B27" s="135" t="s">
        <v>98</v>
      </c>
      <c r="C27" s="46">
        <v>100</v>
      </c>
      <c r="D27" s="291">
        <f>'Приложение 4'!F173+'Приложение 4'!F263+'Приложение 4'!F273</f>
        <v>238194035.97</v>
      </c>
      <c r="E27" s="291">
        <f>'Приложение 4'!G173+'Приложение 4'!G263+'Приложение 4'!G273</f>
        <v>238857877.54000002</v>
      </c>
      <c r="F27" s="291">
        <f>'Приложение 4'!H173+'Приложение 4'!H263+'Приложение 4'!H273</f>
        <v>239520029.31672901</v>
      </c>
      <c r="H27" s="115"/>
      <c r="J27" s="115"/>
      <c r="K27" s="115"/>
      <c r="L27" s="116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73"/>
      <c r="AO27" s="73"/>
      <c r="AP27" s="73"/>
      <c r="AQ27" s="73"/>
      <c r="AR27" s="73"/>
      <c r="AS27" s="73"/>
      <c r="AT27" s="73"/>
    </row>
    <row r="28" spans="1:984 1235:2008 2259:3032 3283:4056 4307:5080 5331:6104 6355:7128 7379:8152 8403:9176 9427:10200 10451:11224 11475:12248 12499:13272 13523:14296 14547:15320 15571:16088" ht="30.75" x14ac:dyDescent="0.25">
      <c r="A28" s="22" t="s">
        <v>26</v>
      </c>
      <c r="B28" s="135" t="s">
        <v>98</v>
      </c>
      <c r="C28" s="46">
        <v>200</v>
      </c>
      <c r="D28" s="291">
        <f>'Приложение 4'!F174+'Приложение 4'!F191+'Приложение 4'!F264+'Приложение 4'!F274</f>
        <v>34651943.719999999</v>
      </c>
      <c r="E28" s="291">
        <f>'Приложение 4'!G174+'Приложение 4'!G191+'Приложение 4'!G264+'Приложение 4'!G274</f>
        <v>39361587.380000003</v>
      </c>
      <c r="F28" s="291">
        <f>'Приложение 4'!H174+'Приложение 4'!H191+'Приложение 4'!H264+'Приложение 4'!H274</f>
        <v>41019905.198353291</v>
      </c>
      <c r="H28" s="117"/>
      <c r="I28" s="117"/>
      <c r="K28" s="118"/>
      <c r="L28" s="116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73"/>
      <c r="AO28" s="73"/>
      <c r="AP28" s="73"/>
      <c r="AQ28" s="73"/>
      <c r="AR28" s="73"/>
      <c r="AS28" s="73"/>
      <c r="AT28" s="73"/>
    </row>
    <row r="29" spans="1:984 1235:2008 2259:3032 3283:4056 4307:5080 5331:6104 6355:7128 7379:8152 8403:9176 9427:10200 10451:11224 11475:12248 12499:13272 13523:14296 14547:15320 15571:16088" ht="15.75" hidden="1" x14ac:dyDescent="0.25">
      <c r="A29" s="32" t="s">
        <v>52</v>
      </c>
      <c r="B29" s="135" t="s">
        <v>98</v>
      </c>
      <c r="C29" s="46">
        <v>300</v>
      </c>
      <c r="D29" s="291">
        <v>0</v>
      </c>
      <c r="E29" s="291">
        <v>0</v>
      </c>
      <c r="F29" s="291">
        <v>0</v>
      </c>
      <c r="H29" s="117"/>
      <c r="I29" s="117"/>
      <c r="J29" s="118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73"/>
      <c r="AO29" s="73"/>
      <c r="AP29" s="73"/>
      <c r="AQ29" s="73"/>
      <c r="AR29" s="73"/>
      <c r="AS29" s="73"/>
      <c r="AT29" s="73"/>
    </row>
    <row r="30" spans="1:984 1235:2008 2259:3032 3283:4056 4307:5080 5331:6104 6355:7128 7379:8152 8403:9176 9427:10200 10451:11224 11475:12248 12499:13272 13523:14296 14547:15320 15571:16088" ht="15.75" x14ac:dyDescent="0.25">
      <c r="A30" s="32" t="s">
        <v>28</v>
      </c>
      <c r="B30" s="135" t="s">
        <v>98</v>
      </c>
      <c r="C30" s="46">
        <v>800</v>
      </c>
      <c r="D30" s="291">
        <f>'Приложение 4'!F175+'Приложение 4'!F265</f>
        <v>1040285.7100000001</v>
      </c>
      <c r="E30" s="291">
        <f>'Приложение 4'!G175+'Приложение 4'!G265</f>
        <v>917859.12000000011</v>
      </c>
      <c r="F30" s="291">
        <f>'Приложение 4'!H175+'Приложение 4'!H265</f>
        <v>917859.12000000011</v>
      </c>
      <c r="H30" s="117"/>
      <c r="I30" s="117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73"/>
      <c r="AO30" s="73"/>
      <c r="AP30" s="73"/>
      <c r="AQ30" s="73"/>
      <c r="AR30" s="73"/>
      <c r="AS30" s="73"/>
      <c r="AT30" s="73"/>
    </row>
    <row r="31" spans="1:984 1235:2008 2259:3032 3283:4056 4307:5080 5331:6104 6355:7128 7379:8152 8403:9176 9427:10200 10451:11224 11475:12248 12499:13272 13523:14296 14547:15320 15571:16088" ht="47.25" x14ac:dyDescent="0.25">
      <c r="A31" s="82" t="s">
        <v>100</v>
      </c>
      <c r="B31" s="83" t="s">
        <v>101</v>
      </c>
      <c r="C31" s="84"/>
      <c r="D31" s="398">
        <f>D32+D50</f>
        <v>54225579.5</v>
      </c>
      <c r="E31" s="398">
        <f>E32+E50</f>
        <v>43951508.6844</v>
      </c>
      <c r="F31" s="398">
        <f>F32+F50</f>
        <v>44469014.980800003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73"/>
      <c r="AO31" s="73"/>
      <c r="AP31" s="73"/>
      <c r="AQ31" s="73"/>
      <c r="AR31" s="73"/>
      <c r="AS31" s="73"/>
      <c r="AT31" s="73"/>
    </row>
    <row r="32" spans="1:984 1235:2008 2259:3032 3283:4056 4307:5080 5331:6104 6355:7128 7379:8152 8403:9176 9427:10200 10451:11224 11475:12248 12499:13272 13523:14296 14547:15320 15571:16088" s="27" customFormat="1" ht="15.75" x14ac:dyDescent="0.25">
      <c r="A32" s="34" t="s">
        <v>43</v>
      </c>
      <c r="B32" s="86" t="s">
        <v>102</v>
      </c>
      <c r="C32" s="78"/>
      <c r="D32" s="292">
        <f>D33+D37+D40+D42+D47</f>
        <v>31735685.59</v>
      </c>
      <c r="E32" s="292">
        <f>E33+E37+E40+E42+E47</f>
        <v>24786948.894400001</v>
      </c>
      <c r="F32" s="292">
        <f>F33+F37+F40+F42+F47</f>
        <v>25621768.820799999</v>
      </c>
      <c r="G32" s="8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80"/>
      <c r="AO32" s="80"/>
      <c r="AP32" s="80"/>
      <c r="AQ32" s="80"/>
      <c r="AR32" s="80"/>
      <c r="AS32" s="80"/>
      <c r="AT32" s="80"/>
      <c r="HC32" s="81"/>
      <c r="HD32" s="81"/>
      <c r="HE32" s="81"/>
      <c r="HF32" s="81"/>
      <c r="HG32" s="81"/>
      <c r="HH32" s="81"/>
      <c r="QY32" s="81"/>
      <c r="QZ32" s="81"/>
      <c r="RA32" s="81"/>
      <c r="RB32" s="81"/>
      <c r="RC32" s="81"/>
      <c r="RD32" s="81"/>
      <c r="AAU32" s="81"/>
      <c r="AAV32" s="81"/>
      <c r="AAW32" s="81"/>
      <c r="AAX32" s="81"/>
      <c r="AAY32" s="81"/>
      <c r="AAZ32" s="81"/>
      <c r="AKQ32" s="81"/>
      <c r="AKR32" s="81"/>
      <c r="AKS32" s="81"/>
      <c r="AKT32" s="81"/>
      <c r="AKU32" s="81"/>
      <c r="AKV32" s="81"/>
      <c r="AUM32" s="81"/>
      <c r="AUN32" s="81"/>
      <c r="AUO32" s="81"/>
      <c r="AUP32" s="81"/>
      <c r="AUQ32" s="81"/>
      <c r="AUR32" s="81"/>
      <c r="BEI32" s="81"/>
      <c r="BEJ32" s="81"/>
      <c r="BEK32" s="81"/>
      <c r="BEL32" s="81"/>
      <c r="BEM32" s="81"/>
      <c r="BEN32" s="81"/>
      <c r="BOE32" s="81"/>
      <c r="BOF32" s="81"/>
      <c r="BOG32" s="81"/>
      <c r="BOH32" s="81"/>
      <c r="BOI32" s="81"/>
      <c r="BOJ32" s="81"/>
      <c r="BYA32" s="81"/>
      <c r="BYB32" s="81"/>
      <c r="BYC32" s="81"/>
      <c r="BYD32" s="81"/>
      <c r="BYE32" s="81"/>
      <c r="BYF32" s="81"/>
      <c r="CHW32" s="81"/>
      <c r="CHX32" s="81"/>
      <c r="CHY32" s="81"/>
      <c r="CHZ32" s="81"/>
      <c r="CIA32" s="81"/>
      <c r="CIB32" s="81"/>
      <c r="CRS32" s="81"/>
      <c r="CRT32" s="81"/>
      <c r="CRU32" s="81"/>
      <c r="CRV32" s="81"/>
      <c r="CRW32" s="81"/>
      <c r="CRX32" s="81"/>
      <c r="DBO32" s="81"/>
      <c r="DBP32" s="81"/>
      <c r="DBQ32" s="81"/>
      <c r="DBR32" s="81"/>
      <c r="DBS32" s="81"/>
      <c r="DBT32" s="81"/>
      <c r="DLK32" s="81"/>
      <c r="DLL32" s="81"/>
      <c r="DLM32" s="81"/>
      <c r="DLN32" s="81"/>
      <c r="DLO32" s="81"/>
      <c r="DLP32" s="81"/>
      <c r="DVG32" s="81"/>
      <c r="DVH32" s="81"/>
      <c r="DVI32" s="81"/>
      <c r="DVJ32" s="81"/>
      <c r="DVK32" s="81"/>
      <c r="DVL32" s="81"/>
      <c r="EFC32" s="81"/>
      <c r="EFD32" s="81"/>
      <c r="EFE32" s="81"/>
      <c r="EFF32" s="81"/>
      <c r="EFG32" s="81"/>
      <c r="EFH32" s="81"/>
      <c r="EOY32" s="81"/>
      <c r="EOZ32" s="81"/>
      <c r="EPA32" s="81"/>
      <c r="EPB32" s="81"/>
      <c r="EPC32" s="81"/>
      <c r="EPD32" s="81"/>
      <c r="EYU32" s="81"/>
      <c r="EYV32" s="81"/>
      <c r="EYW32" s="81"/>
      <c r="EYX32" s="81"/>
      <c r="EYY32" s="81"/>
      <c r="EYZ32" s="81"/>
      <c r="FIQ32" s="81"/>
      <c r="FIR32" s="81"/>
      <c r="FIS32" s="81"/>
      <c r="FIT32" s="81"/>
      <c r="FIU32" s="81"/>
      <c r="FIV32" s="81"/>
      <c r="FSM32" s="81"/>
      <c r="FSN32" s="81"/>
      <c r="FSO32" s="81"/>
      <c r="FSP32" s="81"/>
      <c r="FSQ32" s="81"/>
      <c r="FSR32" s="81"/>
      <c r="GCI32" s="81"/>
      <c r="GCJ32" s="81"/>
      <c r="GCK32" s="81"/>
      <c r="GCL32" s="81"/>
      <c r="GCM32" s="81"/>
      <c r="GCN32" s="81"/>
      <c r="GME32" s="81"/>
      <c r="GMF32" s="81"/>
      <c r="GMG32" s="81"/>
      <c r="GMH32" s="81"/>
      <c r="GMI32" s="81"/>
      <c r="GMJ32" s="81"/>
      <c r="GWA32" s="81"/>
      <c r="GWB32" s="81"/>
      <c r="GWC32" s="81"/>
      <c r="GWD32" s="81"/>
      <c r="GWE32" s="81"/>
      <c r="GWF32" s="81"/>
      <c r="HFW32" s="81"/>
      <c r="HFX32" s="81"/>
      <c r="HFY32" s="81"/>
      <c r="HFZ32" s="81"/>
      <c r="HGA32" s="81"/>
      <c r="HGB32" s="81"/>
      <c r="HPS32" s="81"/>
      <c r="HPT32" s="81"/>
      <c r="HPU32" s="81"/>
      <c r="HPV32" s="81"/>
      <c r="HPW32" s="81"/>
      <c r="HPX32" s="81"/>
      <c r="HZO32" s="81"/>
      <c r="HZP32" s="81"/>
      <c r="HZQ32" s="81"/>
      <c r="HZR32" s="81"/>
      <c r="HZS32" s="81"/>
      <c r="HZT32" s="81"/>
      <c r="IJK32" s="81"/>
      <c r="IJL32" s="81"/>
      <c r="IJM32" s="81"/>
      <c r="IJN32" s="81"/>
      <c r="IJO32" s="81"/>
      <c r="IJP32" s="81"/>
      <c r="ITG32" s="81"/>
      <c r="ITH32" s="81"/>
      <c r="ITI32" s="81"/>
      <c r="ITJ32" s="81"/>
      <c r="ITK32" s="81"/>
      <c r="ITL32" s="81"/>
      <c r="JDC32" s="81"/>
      <c r="JDD32" s="81"/>
      <c r="JDE32" s="81"/>
      <c r="JDF32" s="81"/>
      <c r="JDG32" s="81"/>
      <c r="JDH32" s="81"/>
      <c r="JMY32" s="81"/>
      <c r="JMZ32" s="81"/>
      <c r="JNA32" s="81"/>
      <c r="JNB32" s="81"/>
      <c r="JNC32" s="81"/>
      <c r="JND32" s="81"/>
      <c r="JWU32" s="81"/>
      <c r="JWV32" s="81"/>
      <c r="JWW32" s="81"/>
      <c r="JWX32" s="81"/>
      <c r="JWY32" s="81"/>
      <c r="JWZ32" s="81"/>
      <c r="KGQ32" s="81"/>
      <c r="KGR32" s="81"/>
      <c r="KGS32" s="81"/>
      <c r="KGT32" s="81"/>
      <c r="KGU32" s="81"/>
      <c r="KGV32" s="81"/>
      <c r="KQM32" s="81"/>
      <c r="KQN32" s="81"/>
      <c r="KQO32" s="81"/>
      <c r="KQP32" s="81"/>
      <c r="KQQ32" s="81"/>
      <c r="KQR32" s="81"/>
      <c r="LAI32" s="81"/>
      <c r="LAJ32" s="81"/>
      <c r="LAK32" s="81"/>
      <c r="LAL32" s="81"/>
      <c r="LAM32" s="81"/>
      <c r="LAN32" s="81"/>
      <c r="LKE32" s="81"/>
      <c r="LKF32" s="81"/>
      <c r="LKG32" s="81"/>
      <c r="LKH32" s="81"/>
      <c r="LKI32" s="81"/>
      <c r="LKJ32" s="81"/>
      <c r="LUA32" s="81"/>
      <c r="LUB32" s="81"/>
      <c r="LUC32" s="81"/>
      <c r="LUD32" s="81"/>
      <c r="LUE32" s="81"/>
      <c r="LUF32" s="81"/>
      <c r="MDW32" s="81"/>
      <c r="MDX32" s="81"/>
      <c r="MDY32" s="81"/>
      <c r="MDZ32" s="81"/>
      <c r="MEA32" s="81"/>
      <c r="MEB32" s="81"/>
      <c r="MNS32" s="81"/>
      <c r="MNT32" s="81"/>
      <c r="MNU32" s="81"/>
      <c r="MNV32" s="81"/>
      <c r="MNW32" s="81"/>
      <c r="MNX32" s="81"/>
      <c r="MXO32" s="81"/>
      <c r="MXP32" s="81"/>
      <c r="MXQ32" s="81"/>
      <c r="MXR32" s="81"/>
      <c r="MXS32" s="81"/>
      <c r="MXT32" s="81"/>
      <c r="NHK32" s="81"/>
      <c r="NHL32" s="81"/>
      <c r="NHM32" s="81"/>
      <c r="NHN32" s="81"/>
      <c r="NHO32" s="81"/>
      <c r="NHP32" s="81"/>
      <c r="NRG32" s="81"/>
      <c r="NRH32" s="81"/>
      <c r="NRI32" s="81"/>
      <c r="NRJ32" s="81"/>
      <c r="NRK32" s="81"/>
      <c r="NRL32" s="81"/>
      <c r="OBC32" s="81"/>
      <c r="OBD32" s="81"/>
      <c r="OBE32" s="81"/>
      <c r="OBF32" s="81"/>
      <c r="OBG32" s="81"/>
      <c r="OBH32" s="81"/>
      <c r="OKY32" s="81"/>
      <c r="OKZ32" s="81"/>
      <c r="OLA32" s="81"/>
      <c r="OLB32" s="81"/>
      <c r="OLC32" s="81"/>
      <c r="OLD32" s="81"/>
      <c r="OUU32" s="81"/>
      <c r="OUV32" s="81"/>
      <c r="OUW32" s="81"/>
      <c r="OUX32" s="81"/>
      <c r="OUY32" s="81"/>
      <c r="OUZ32" s="81"/>
      <c r="PEQ32" s="81"/>
      <c r="PER32" s="81"/>
      <c r="PES32" s="81"/>
      <c r="PET32" s="81"/>
      <c r="PEU32" s="81"/>
      <c r="PEV32" s="81"/>
      <c r="POM32" s="81"/>
      <c r="PON32" s="81"/>
      <c r="POO32" s="81"/>
      <c r="POP32" s="81"/>
      <c r="POQ32" s="81"/>
      <c r="POR32" s="81"/>
      <c r="PYI32" s="81"/>
      <c r="PYJ32" s="81"/>
      <c r="PYK32" s="81"/>
      <c r="PYL32" s="81"/>
      <c r="PYM32" s="81"/>
      <c r="PYN32" s="81"/>
      <c r="QIE32" s="81"/>
      <c r="QIF32" s="81"/>
      <c r="QIG32" s="81"/>
      <c r="QIH32" s="81"/>
      <c r="QII32" s="81"/>
      <c r="QIJ32" s="81"/>
      <c r="QSA32" s="81"/>
      <c r="QSB32" s="81"/>
      <c r="QSC32" s="81"/>
      <c r="QSD32" s="81"/>
      <c r="QSE32" s="81"/>
      <c r="QSF32" s="81"/>
      <c r="RBW32" s="81"/>
      <c r="RBX32" s="81"/>
      <c r="RBY32" s="81"/>
      <c r="RBZ32" s="81"/>
      <c r="RCA32" s="81"/>
      <c r="RCB32" s="81"/>
      <c r="RLS32" s="81"/>
      <c r="RLT32" s="81"/>
      <c r="RLU32" s="81"/>
      <c r="RLV32" s="81"/>
      <c r="RLW32" s="81"/>
      <c r="RLX32" s="81"/>
      <c r="RVO32" s="81"/>
      <c r="RVP32" s="81"/>
      <c r="RVQ32" s="81"/>
      <c r="RVR32" s="81"/>
      <c r="RVS32" s="81"/>
      <c r="RVT32" s="81"/>
      <c r="SFK32" s="81"/>
      <c r="SFL32" s="81"/>
      <c r="SFM32" s="81"/>
      <c r="SFN32" s="81"/>
      <c r="SFO32" s="81"/>
      <c r="SFP32" s="81"/>
      <c r="SPG32" s="81"/>
      <c r="SPH32" s="81"/>
      <c r="SPI32" s="81"/>
      <c r="SPJ32" s="81"/>
      <c r="SPK32" s="81"/>
      <c r="SPL32" s="81"/>
      <c r="SZC32" s="81"/>
      <c r="SZD32" s="81"/>
      <c r="SZE32" s="81"/>
      <c r="SZF32" s="81"/>
      <c r="SZG32" s="81"/>
      <c r="SZH32" s="81"/>
      <c r="TIY32" s="81"/>
      <c r="TIZ32" s="81"/>
      <c r="TJA32" s="81"/>
      <c r="TJB32" s="81"/>
      <c r="TJC32" s="81"/>
      <c r="TJD32" s="81"/>
      <c r="TSU32" s="81"/>
      <c r="TSV32" s="81"/>
      <c r="TSW32" s="81"/>
      <c r="TSX32" s="81"/>
      <c r="TSY32" s="81"/>
      <c r="TSZ32" s="81"/>
      <c r="UCQ32" s="81"/>
      <c r="UCR32" s="81"/>
      <c r="UCS32" s="81"/>
      <c r="UCT32" s="81"/>
      <c r="UCU32" s="81"/>
      <c r="UCV32" s="81"/>
      <c r="UMM32" s="81"/>
      <c r="UMN32" s="81"/>
      <c r="UMO32" s="81"/>
      <c r="UMP32" s="81"/>
      <c r="UMQ32" s="81"/>
      <c r="UMR32" s="81"/>
      <c r="UWI32" s="81"/>
      <c r="UWJ32" s="81"/>
      <c r="UWK32" s="81"/>
      <c r="UWL32" s="81"/>
      <c r="UWM32" s="81"/>
      <c r="UWN32" s="81"/>
      <c r="VGE32" s="81"/>
      <c r="VGF32" s="81"/>
      <c r="VGG32" s="81"/>
      <c r="VGH32" s="81"/>
      <c r="VGI32" s="81"/>
      <c r="VGJ32" s="81"/>
      <c r="VQA32" s="81"/>
      <c r="VQB32" s="81"/>
      <c r="VQC32" s="81"/>
      <c r="VQD32" s="81"/>
      <c r="VQE32" s="81"/>
      <c r="VQF32" s="81"/>
      <c r="VZW32" s="81"/>
      <c r="VZX32" s="81"/>
      <c r="VZY32" s="81"/>
      <c r="VZZ32" s="81"/>
      <c r="WAA32" s="81"/>
      <c r="WAB32" s="81"/>
      <c r="WJS32" s="81"/>
      <c r="WJT32" s="81"/>
      <c r="WJU32" s="81"/>
      <c r="WJV32" s="81"/>
      <c r="WJW32" s="81"/>
      <c r="WJX32" s="81"/>
      <c r="WTO32" s="81"/>
      <c r="WTP32" s="81"/>
      <c r="WTQ32" s="81"/>
      <c r="WTR32" s="81"/>
      <c r="WTS32" s="81"/>
      <c r="WTT32" s="81"/>
    </row>
    <row r="33" spans="1:984 1235:2008 2259:3032 3283:4056 4307:5080 5331:6104 6355:7128 7379:8152 8403:9176 9427:10200 10451:11224 11475:12248 12499:13272 13523:14296 14547:15320 15571:16088" s="27" customFormat="1" ht="30.75" x14ac:dyDescent="0.25">
      <c r="A33" s="32" t="s">
        <v>148</v>
      </c>
      <c r="B33" s="36" t="s">
        <v>102</v>
      </c>
      <c r="C33" s="399"/>
      <c r="D33" s="290">
        <f>SUM(D34:D36)</f>
        <v>18308961.460000001</v>
      </c>
      <c r="E33" s="290">
        <f>SUM(E34:E36)</f>
        <v>13604144.274400001</v>
      </c>
      <c r="F33" s="291">
        <f>SUM(F34:F36)</f>
        <v>14276640.52</v>
      </c>
      <c r="G33" s="8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80"/>
      <c r="AO33" s="80"/>
      <c r="AP33" s="80"/>
      <c r="AQ33" s="80"/>
      <c r="AR33" s="80"/>
      <c r="AS33" s="80"/>
      <c r="AT33" s="80"/>
      <c r="HC33" s="81"/>
      <c r="HD33" s="81"/>
      <c r="HE33" s="81"/>
      <c r="HF33" s="81"/>
      <c r="HG33" s="81"/>
      <c r="HH33" s="81"/>
      <c r="QY33" s="81"/>
      <c r="QZ33" s="81"/>
      <c r="RA33" s="81"/>
      <c r="RB33" s="81"/>
      <c r="RC33" s="81"/>
      <c r="RD33" s="81"/>
      <c r="AAU33" s="81"/>
      <c r="AAV33" s="81"/>
      <c r="AAW33" s="81"/>
      <c r="AAX33" s="81"/>
      <c r="AAY33" s="81"/>
      <c r="AAZ33" s="81"/>
      <c r="AKQ33" s="81"/>
      <c r="AKR33" s="81"/>
      <c r="AKS33" s="81"/>
      <c r="AKT33" s="81"/>
      <c r="AKU33" s="81"/>
      <c r="AKV33" s="81"/>
      <c r="AUM33" s="81"/>
      <c r="AUN33" s="81"/>
      <c r="AUO33" s="81"/>
      <c r="AUP33" s="81"/>
      <c r="AUQ33" s="81"/>
      <c r="AUR33" s="81"/>
      <c r="BEI33" s="81"/>
      <c r="BEJ33" s="81"/>
      <c r="BEK33" s="81"/>
      <c r="BEL33" s="81"/>
      <c r="BEM33" s="81"/>
      <c r="BEN33" s="81"/>
      <c r="BOE33" s="81"/>
      <c r="BOF33" s="81"/>
      <c r="BOG33" s="81"/>
      <c r="BOH33" s="81"/>
      <c r="BOI33" s="81"/>
      <c r="BOJ33" s="81"/>
      <c r="BYA33" s="81"/>
      <c r="BYB33" s="81"/>
      <c r="BYC33" s="81"/>
      <c r="BYD33" s="81"/>
      <c r="BYE33" s="81"/>
      <c r="BYF33" s="81"/>
      <c r="CHW33" s="81"/>
      <c r="CHX33" s="81"/>
      <c r="CHY33" s="81"/>
      <c r="CHZ33" s="81"/>
      <c r="CIA33" s="81"/>
      <c r="CIB33" s="81"/>
      <c r="CRS33" s="81"/>
      <c r="CRT33" s="81"/>
      <c r="CRU33" s="81"/>
      <c r="CRV33" s="81"/>
      <c r="CRW33" s="81"/>
      <c r="CRX33" s="81"/>
      <c r="DBO33" s="81"/>
      <c r="DBP33" s="81"/>
      <c r="DBQ33" s="81"/>
      <c r="DBR33" s="81"/>
      <c r="DBS33" s="81"/>
      <c r="DBT33" s="81"/>
      <c r="DLK33" s="81"/>
      <c r="DLL33" s="81"/>
      <c r="DLM33" s="81"/>
      <c r="DLN33" s="81"/>
      <c r="DLO33" s="81"/>
      <c r="DLP33" s="81"/>
      <c r="DVG33" s="81"/>
      <c r="DVH33" s="81"/>
      <c r="DVI33" s="81"/>
      <c r="DVJ33" s="81"/>
      <c r="DVK33" s="81"/>
      <c r="DVL33" s="81"/>
      <c r="EFC33" s="81"/>
      <c r="EFD33" s="81"/>
      <c r="EFE33" s="81"/>
      <c r="EFF33" s="81"/>
      <c r="EFG33" s="81"/>
      <c r="EFH33" s="81"/>
      <c r="EOY33" s="81"/>
      <c r="EOZ33" s="81"/>
      <c r="EPA33" s="81"/>
      <c r="EPB33" s="81"/>
      <c r="EPC33" s="81"/>
      <c r="EPD33" s="81"/>
      <c r="EYU33" s="81"/>
      <c r="EYV33" s="81"/>
      <c r="EYW33" s="81"/>
      <c r="EYX33" s="81"/>
      <c r="EYY33" s="81"/>
      <c r="EYZ33" s="81"/>
      <c r="FIQ33" s="81"/>
      <c r="FIR33" s="81"/>
      <c r="FIS33" s="81"/>
      <c r="FIT33" s="81"/>
      <c r="FIU33" s="81"/>
      <c r="FIV33" s="81"/>
      <c r="FSM33" s="81"/>
      <c r="FSN33" s="81"/>
      <c r="FSO33" s="81"/>
      <c r="FSP33" s="81"/>
      <c r="FSQ33" s="81"/>
      <c r="FSR33" s="81"/>
      <c r="GCI33" s="81"/>
      <c r="GCJ33" s="81"/>
      <c r="GCK33" s="81"/>
      <c r="GCL33" s="81"/>
      <c r="GCM33" s="81"/>
      <c r="GCN33" s="81"/>
      <c r="GME33" s="81"/>
      <c r="GMF33" s="81"/>
      <c r="GMG33" s="81"/>
      <c r="GMH33" s="81"/>
      <c r="GMI33" s="81"/>
      <c r="GMJ33" s="81"/>
      <c r="GWA33" s="81"/>
      <c r="GWB33" s="81"/>
      <c r="GWC33" s="81"/>
      <c r="GWD33" s="81"/>
      <c r="GWE33" s="81"/>
      <c r="GWF33" s="81"/>
      <c r="HFW33" s="81"/>
      <c r="HFX33" s="81"/>
      <c r="HFY33" s="81"/>
      <c r="HFZ33" s="81"/>
      <c r="HGA33" s="81"/>
      <c r="HGB33" s="81"/>
      <c r="HPS33" s="81"/>
      <c r="HPT33" s="81"/>
      <c r="HPU33" s="81"/>
      <c r="HPV33" s="81"/>
      <c r="HPW33" s="81"/>
      <c r="HPX33" s="81"/>
      <c r="HZO33" s="81"/>
      <c r="HZP33" s="81"/>
      <c r="HZQ33" s="81"/>
      <c r="HZR33" s="81"/>
      <c r="HZS33" s="81"/>
      <c r="HZT33" s="81"/>
      <c r="IJK33" s="81"/>
      <c r="IJL33" s="81"/>
      <c r="IJM33" s="81"/>
      <c r="IJN33" s="81"/>
      <c r="IJO33" s="81"/>
      <c r="IJP33" s="81"/>
      <c r="ITG33" s="81"/>
      <c r="ITH33" s="81"/>
      <c r="ITI33" s="81"/>
      <c r="ITJ33" s="81"/>
      <c r="ITK33" s="81"/>
      <c r="ITL33" s="81"/>
      <c r="JDC33" s="81"/>
      <c r="JDD33" s="81"/>
      <c r="JDE33" s="81"/>
      <c r="JDF33" s="81"/>
      <c r="JDG33" s="81"/>
      <c r="JDH33" s="81"/>
      <c r="JMY33" s="81"/>
      <c r="JMZ33" s="81"/>
      <c r="JNA33" s="81"/>
      <c r="JNB33" s="81"/>
      <c r="JNC33" s="81"/>
      <c r="JND33" s="81"/>
      <c r="JWU33" s="81"/>
      <c r="JWV33" s="81"/>
      <c r="JWW33" s="81"/>
      <c r="JWX33" s="81"/>
      <c r="JWY33" s="81"/>
      <c r="JWZ33" s="81"/>
      <c r="KGQ33" s="81"/>
      <c r="KGR33" s="81"/>
      <c r="KGS33" s="81"/>
      <c r="KGT33" s="81"/>
      <c r="KGU33" s="81"/>
      <c r="KGV33" s="81"/>
      <c r="KQM33" s="81"/>
      <c r="KQN33" s="81"/>
      <c r="KQO33" s="81"/>
      <c r="KQP33" s="81"/>
      <c r="KQQ33" s="81"/>
      <c r="KQR33" s="81"/>
      <c r="LAI33" s="81"/>
      <c r="LAJ33" s="81"/>
      <c r="LAK33" s="81"/>
      <c r="LAL33" s="81"/>
      <c r="LAM33" s="81"/>
      <c r="LAN33" s="81"/>
      <c r="LKE33" s="81"/>
      <c r="LKF33" s="81"/>
      <c r="LKG33" s="81"/>
      <c r="LKH33" s="81"/>
      <c r="LKI33" s="81"/>
      <c r="LKJ33" s="81"/>
      <c r="LUA33" s="81"/>
      <c r="LUB33" s="81"/>
      <c r="LUC33" s="81"/>
      <c r="LUD33" s="81"/>
      <c r="LUE33" s="81"/>
      <c r="LUF33" s="81"/>
      <c r="MDW33" s="81"/>
      <c r="MDX33" s="81"/>
      <c r="MDY33" s="81"/>
      <c r="MDZ33" s="81"/>
      <c r="MEA33" s="81"/>
      <c r="MEB33" s="81"/>
      <c r="MNS33" s="81"/>
      <c r="MNT33" s="81"/>
      <c r="MNU33" s="81"/>
      <c r="MNV33" s="81"/>
      <c r="MNW33" s="81"/>
      <c r="MNX33" s="81"/>
      <c r="MXO33" s="81"/>
      <c r="MXP33" s="81"/>
      <c r="MXQ33" s="81"/>
      <c r="MXR33" s="81"/>
      <c r="MXS33" s="81"/>
      <c r="MXT33" s="81"/>
      <c r="NHK33" s="81"/>
      <c r="NHL33" s="81"/>
      <c r="NHM33" s="81"/>
      <c r="NHN33" s="81"/>
      <c r="NHO33" s="81"/>
      <c r="NHP33" s="81"/>
      <c r="NRG33" s="81"/>
      <c r="NRH33" s="81"/>
      <c r="NRI33" s="81"/>
      <c r="NRJ33" s="81"/>
      <c r="NRK33" s="81"/>
      <c r="NRL33" s="81"/>
      <c r="OBC33" s="81"/>
      <c r="OBD33" s="81"/>
      <c r="OBE33" s="81"/>
      <c r="OBF33" s="81"/>
      <c r="OBG33" s="81"/>
      <c r="OBH33" s="81"/>
      <c r="OKY33" s="81"/>
      <c r="OKZ33" s="81"/>
      <c r="OLA33" s="81"/>
      <c r="OLB33" s="81"/>
      <c r="OLC33" s="81"/>
      <c r="OLD33" s="81"/>
      <c r="OUU33" s="81"/>
      <c r="OUV33" s="81"/>
      <c r="OUW33" s="81"/>
      <c r="OUX33" s="81"/>
      <c r="OUY33" s="81"/>
      <c r="OUZ33" s="81"/>
      <c r="PEQ33" s="81"/>
      <c r="PER33" s="81"/>
      <c r="PES33" s="81"/>
      <c r="PET33" s="81"/>
      <c r="PEU33" s="81"/>
      <c r="PEV33" s="81"/>
      <c r="POM33" s="81"/>
      <c r="PON33" s="81"/>
      <c r="POO33" s="81"/>
      <c r="POP33" s="81"/>
      <c r="POQ33" s="81"/>
      <c r="POR33" s="81"/>
      <c r="PYI33" s="81"/>
      <c r="PYJ33" s="81"/>
      <c r="PYK33" s="81"/>
      <c r="PYL33" s="81"/>
      <c r="PYM33" s="81"/>
      <c r="PYN33" s="81"/>
      <c r="QIE33" s="81"/>
      <c r="QIF33" s="81"/>
      <c r="QIG33" s="81"/>
      <c r="QIH33" s="81"/>
      <c r="QII33" s="81"/>
      <c r="QIJ33" s="81"/>
      <c r="QSA33" s="81"/>
      <c r="QSB33" s="81"/>
      <c r="QSC33" s="81"/>
      <c r="QSD33" s="81"/>
      <c r="QSE33" s="81"/>
      <c r="QSF33" s="81"/>
      <c r="RBW33" s="81"/>
      <c r="RBX33" s="81"/>
      <c r="RBY33" s="81"/>
      <c r="RBZ33" s="81"/>
      <c r="RCA33" s="81"/>
      <c r="RCB33" s="81"/>
      <c r="RLS33" s="81"/>
      <c r="RLT33" s="81"/>
      <c r="RLU33" s="81"/>
      <c r="RLV33" s="81"/>
      <c r="RLW33" s="81"/>
      <c r="RLX33" s="81"/>
      <c r="RVO33" s="81"/>
      <c r="RVP33" s="81"/>
      <c r="RVQ33" s="81"/>
      <c r="RVR33" s="81"/>
      <c r="RVS33" s="81"/>
      <c r="RVT33" s="81"/>
      <c r="SFK33" s="81"/>
      <c r="SFL33" s="81"/>
      <c r="SFM33" s="81"/>
      <c r="SFN33" s="81"/>
      <c r="SFO33" s="81"/>
      <c r="SFP33" s="81"/>
      <c r="SPG33" s="81"/>
      <c r="SPH33" s="81"/>
      <c r="SPI33" s="81"/>
      <c r="SPJ33" s="81"/>
      <c r="SPK33" s="81"/>
      <c r="SPL33" s="81"/>
      <c r="SZC33" s="81"/>
      <c r="SZD33" s="81"/>
      <c r="SZE33" s="81"/>
      <c r="SZF33" s="81"/>
      <c r="SZG33" s="81"/>
      <c r="SZH33" s="81"/>
      <c r="TIY33" s="81"/>
      <c r="TIZ33" s="81"/>
      <c r="TJA33" s="81"/>
      <c r="TJB33" s="81"/>
      <c r="TJC33" s="81"/>
      <c r="TJD33" s="81"/>
      <c r="TSU33" s="81"/>
      <c r="TSV33" s="81"/>
      <c r="TSW33" s="81"/>
      <c r="TSX33" s="81"/>
      <c r="TSY33" s="81"/>
      <c r="TSZ33" s="81"/>
      <c r="UCQ33" s="81"/>
      <c r="UCR33" s="81"/>
      <c r="UCS33" s="81"/>
      <c r="UCT33" s="81"/>
      <c r="UCU33" s="81"/>
      <c r="UCV33" s="81"/>
      <c r="UMM33" s="81"/>
      <c r="UMN33" s="81"/>
      <c r="UMO33" s="81"/>
      <c r="UMP33" s="81"/>
      <c r="UMQ33" s="81"/>
      <c r="UMR33" s="81"/>
      <c r="UWI33" s="81"/>
      <c r="UWJ33" s="81"/>
      <c r="UWK33" s="81"/>
      <c r="UWL33" s="81"/>
      <c r="UWM33" s="81"/>
      <c r="UWN33" s="81"/>
      <c r="VGE33" s="81"/>
      <c r="VGF33" s="81"/>
      <c r="VGG33" s="81"/>
      <c r="VGH33" s="81"/>
      <c r="VGI33" s="81"/>
      <c r="VGJ33" s="81"/>
      <c r="VQA33" s="81"/>
      <c r="VQB33" s="81"/>
      <c r="VQC33" s="81"/>
      <c r="VQD33" s="81"/>
      <c r="VQE33" s="81"/>
      <c r="VQF33" s="81"/>
      <c r="VZW33" s="81"/>
      <c r="VZX33" s="81"/>
      <c r="VZY33" s="81"/>
      <c r="VZZ33" s="81"/>
      <c r="WAA33" s="81"/>
      <c r="WAB33" s="81"/>
      <c r="WJS33" s="81"/>
      <c r="WJT33" s="81"/>
      <c r="WJU33" s="81"/>
      <c r="WJV33" s="81"/>
      <c r="WJW33" s="81"/>
      <c r="WJX33" s="81"/>
      <c r="WTO33" s="81"/>
      <c r="WTP33" s="81"/>
      <c r="WTQ33" s="81"/>
      <c r="WTR33" s="81"/>
      <c r="WTS33" s="81"/>
      <c r="WTT33" s="81"/>
    </row>
    <row r="34" spans="1:984 1235:2008 2259:3032 3283:4056 4307:5080 5331:6104 6355:7128 7379:8152 8403:9176 9427:10200 10451:11224 11475:12248 12499:13272 13523:14296 14547:15320 15571:16088" s="27" customFormat="1" ht="60.75" x14ac:dyDescent="0.25">
      <c r="A34" s="32" t="s">
        <v>22</v>
      </c>
      <c r="B34" s="36" t="s">
        <v>102</v>
      </c>
      <c r="C34" s="31">
        <v>100</v>
      </c>
      <c r="D34" s="290">
        <f>'Приложение 4'!F215</f>
        <v>1082761</v>
      </c>
      <c r="E34" s="290">
        <f>'Приложение 4'!G215</f>
        <v>1126071.44</v>
      </c>
      <c r="F34" s="290">
        <f>'Приложение 4'!H215</f>
        <v>1171114.3</v>
      </c>
      <c r="G34" s="8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80"/>
      <c r="AO34" s="80"/>
      <c r="AP34" s="80"/>
      <c r="AQ34" s="80"/>
      <c r="AR34" s="80"/>
      <c r="AS34" s="80"/>
      <c r="AT34" s="80"/>
      <c r="HC34" s="81"/>
      <c r="HD34" s="81"/>
      <c r="HE34" s="81"/>
      <c r="HF34" s="81"/>
      <c r="HG34" s="81"/>
      <c r="HH34" s="81"/>
      <c r="QY34" s="81"/>
      <c r="QZ34" s="81"/>
      <c r="RA34" s="81"/>
      <c r="RB34" s="81"/>
      <c r="RC34" s="81"/>
      <c r="RD34" s="81"/>
      <c r="AAU34" s="81"/>
      <c r="AAV34" s="81"/>
      <c r="AAW34" s="81"/>
      <c r="AAX34" s="81"/>
      <c r="AAY34" s="81"/>
      <c r="AAZ34" s="81"/>
      <c r="AKQ34" s="81"/>
      <c r="AKR34" s="81"/>
      <c r="AKS34" s="81"/>
      <c r="AKT34" s="81"/>
      <c r="AKU34" s="81"/>
      <c r="AKV34" s="81"/>
      <c r="AUM34" s="81"/>
      <c r="AUN34" s="81"/>
      <c r="AUO34" s="81"/>
      <c r="AUP34" s="81"/>
      <c r="AUQ34" s="81"/>
      <c r="AUR34" s="81"/>
      <c r="BEI34" s="81"/>
      <c r="BEJ34" s="81"/>
      <c r="BEK34" s="81"/>
      <c r="BEL34" s="81"/>
      <c r="BEM34" s="81"/>
      <c r="BEN34" s="81"/>
      <c r="BOE34" s="81"/>
      <c r="BOF34" s="81"/>
      <c r="BOG34" s="81"/>
      <c r="BOH34" s="81"/>
      <c r="BOI34" s="81"/>
      <c r="BOJ34" s="81"/>
      <c r="BYA34" s="81"/>
      <c r="BYB34" s="81"/>
      <c r="BYC34" s="81"/>
      <c r="BYD34" s="81"/>
      <c r="BYE34" s="81"/>
      <c r="BYF34" s="81"/>
      <c r="CHW34" s="81"/>
      <c r="CHX34" s="81"/>
      <c r="CHY34" s="81"/>
      <c r="CHZ34" s="81"/>
      <c r="CIA34" s="81"/>
      <c r="CIB34" s="81"/>
      <c r="CRS34" s="81"/>
      <c r="CRT34" s="81"/>
      <c r="CRU34" s="81"/>
      <c r="CRV34" s="81"/>
      <c r="CRW34" s="81"/>
      <c r="CRX34" s="81"/>
      <c r="DBO34" s="81"/>
      <c r="DBP34" s="81"/>
      <c r="DBQ34" s="81"/>
      <c r="DBR34" s="81"/>
      <c r="DBS34" s="81"/>
      <c r="DBT34" s="81"/>
      <c r="DLK34" s="81"/>
      <c r="DLL34" s="81"/>
      <c r="DLM34" s="81"/>
      <c r="DLN34" s="81"/>
      <c r="DLO34" s="81"/>
      <c r="DLP34" s="81"/>
      <c r="DVG34" s="81"/>
      <c r="DVH34" s="81"/>
      <c r="DVI34" s="81"/>
      <c r="DVJ34" s="81"/>
      <c r="DVK34" s="81"/>
      <c r="DVL34" s="81"/>
      <c r="EFC34" s="81"/>
      <c r="EFD34" s="81"/>
      <c r="EFE34" s="81"/>
      <c r="EFF34" s="81"/>
      <c r="EFG34" s="81"/>
      <c r="EFH34" s="81"/>
      <c r="EOY34" s="81"/>
      <c r="EOZ34" s="81"/>
      <c r="EPA34" s="81"/>
      <c r="EPB34" s="81"/>
      <c r="EPC34" s="81"/>
      <c r="EPD34" s="81"/>
      <c r="EYU34" s="81"/>
      <c r="EYV34" s="81"/>
      <c r="EYW34" s="81"/>
      <c r="EYX34" s="81"/>
      <c r="EYY34" s="81"/>
      <c r="EYZ34" s="81"/>
      <c r="FIQ34" s="81"/>
      <c r="FIR34" s="81"/>
      <c r="FIS34" s="81"/>
      <c r="FIT34" s="81"/>
      <c r="FIU34" s="81"/>
      <c r="FIV34" s="81"/>
      <c r="FSM34" s="81"/>
      <c r="FSN34" s="81"/>
      <c r="FSO34" s="81"/>
      <c r="FSP34" s="81"/>
      <c r="FSQ34" s="81"/>
      <c r="FSR34" s="81"/>
      <c r="GCI34" s="81"/>
      <c r="GCJ34" s="81"/>
      <c r="GCK34" s="81"/>
      <c r="GCL34" s="81"/>
      <c r="GCM34" s="81"/>
      <c r="GCN34" s="81"/>
      <c r="GME34" s="81"/>
      <c r="GMF34" s="81"/>
      <c r="GMG34" s="81"/>
      <c r="GMH34" s="81"/>
      <c r="GMI34" s="81"/>
      <c r="GMJ34" s="81"/>
      <c r="GWA34" s="81"/>
      <c r="GWB34" s="81"/>
      <c r="GWC34" s="81"/>
      <c r="GWD34" s="81"/>
      <c r="GWE34" s="81"/>
      <c r="GWF34" s="81"/>
      <c r="HFW34" s="81"/>
      <c r="HFX34" s="81"/>
      <c r="HFY34" s="81"/>
      <c r="HFZ34" s="81"/>
      <c r="HGA34" s="81"/>
      <c r="HGB34" s="81"/>
      <c r="HPS34" s="81"/>
      <c r="HPT34" s="81"/>
      <c r="HPU34" s="81"/>
      <c r="HPV34" s="81"/>
      <c r="HPW34" s="81"/>
      <c r="HPX34" s="81"/>
      <c r="HZO34" s="81"/>
      <c r="HZP34" s="81"/>
      <c r="HZQ34" s="81"/>
      <c r="HZR34" s="81"/>
      <c r="HZS34" s="81"/>
      <c r="HZT34" s="81"/>
      <c r="IJK34" s="81"/>
      <c r="IJL34" s="81"/>
      <c r="IJM34" s="81"/>
      <c r="IJN34" s="81"/>
      <c r="IJO34" s="81"/>
      <c r="IJP34" s="81"/>
      <c r="ITG34" s="81"/>
      <c r="ITH34" s="81"/>
      <c r="ITI34" s="81"/>
      <c r="ITJ34" s="81"/>
      <c r="ITK34" s="81"/>
      <c r="ITL34" s="81"/>
      <c r="JDC34" s="81"/>
      <c r="JDD34" s="81"/>
      <c r="JDE34" s="81"/>
      <c r="JDF34" s="81"/>
      <c r="JDG34" s="81"/>
      <c r="JDH34" s="81"/>
      <c r="JMY34" s="81"/>
      <c r="JMZ34" s="81"/>
      <c r="JNA34" s="81"/>
      <c r="JNB34" s="81"/>
      <c r="JNC34" s="81"/>
      <c r="JND34" s="81"/>
      <c r="JWU34" s="81"/>
      <c r="JWV34" s="81"/>
      <c r="JWW34" s="81"/>
      <c r="JWX34" s="81"/>
      <c r="JWY34" s="81"/>
      <c r="JWZ34" s="81"/>
      <c r="KGQ34" s="81"/>
      <c r="KGR34" s="81"/>
      <c r="KGS34" s="81"/>
      <c r="KGT34" s="81"/>
      <c r="KGU34" s="81"/>
      <c r="KGV34" s="81"/>
      <c r="KQM34" s="81"/>
      <c r="KQN34" s="81"/>
      <c r="KQO34" s="81"/>
      <c r="KQP34" s="81"/>
      <c r="KQQ34" s="81"/>
      <c r="KQR34" s="81"/>
      <c r="LAI34" s="81"/>
      <c r="LAJ34" s="81"/>
      <c r="LAK34" s="81"/>
      <c r="LAL34" s="81"/>
      <c r="LAM34" s="81"/>
      <c r="LAN34" s="81"/>
      <c r="LKE34" s="81"/>
      <c r="LKF34" s="81"/>
      <c r="LKG34" s="81"/>
      <c r="LKH34" s="81"/>
      <c r="LKI34" s="81"/>
      <c r="LKJ34" s="81"/>
      <c r="LUA34" s="81"/>
      <c r="LUB34" s="81"/>
      <c r="LUC34" s="81"/>
      <c r="LUD34" s="81"/>
      <c r="LUE34" s="81"/>
      <c r="LUF34" s="81"/>
      <c r="MDW34" s="81"/>
      <c r="MDX34" s="81"/>
      <c r="MDY34" s="81"/>
      <c r="MDZ34" s="81"/>
      <c r="MEA34" s="81"/>
      <c r="MEB34" s="81"/>
      <c r="MNS34" s="81"/>
      <c r="MNT34" s="81"/>
      <c r="MNU34" s="81"/>
      <c r="MNV34" s="81"/>
      <c r="MNW34" s="81"/>
      <c r="MNX34" s="81"/>
      <c r="MXO34" s="81"/>
      <c r="MXP34" s="81"/>
      <c r="MXQ34" s="81"/>
      <c r="MXR34" s="81"/>
      <c r="MXS34" s="81"/>
      <c r="MXT34" s="81"/>
      <c r="NHK34" s="81"/>
      <c r="NHL34" s="81"/>
      <c r="NHM34" s="81"/>
      <c r="NHN34" s="81"/>
      <c r="NHO34" s="81"/>
      <c r="NHP34" s="81"/>
      <c r="NRG34" s="81"/>
      <c r="NRH34" s="81"/>
      <c r="NRI34" s="81"/>
      <c r="NRJ34" s="81"/>
      <c r="NRK34" s="81"/>
      <c r="NRL34" s="81"/>
      <c r="OBC34" s="81"/>
      <c r="OBD34" s="81"/>
      <c r="OBE34" s="81"/>
      <c r="OBF34" s="81"/>
      <c r="OBG34" s="81"/>
      <c r="OBH34" s="81"/>
      <c r="OKY34" s="81"/>
      <c r="OKZ34" s="81"/>
      <c r="OLA34" s="81"/>
      <c r="OLB34" s="81"/>
      <c r="OLC34" s="81"/>
      <c r="OLD34" s="81"/>
      <c r="OUU34" s="81"/>
      <c r="OUV34" s="81"/>
      <c r="OUW34" s="81"/>
      <c r="OUX34" s="81"/>
      <c r="OUY34" s="81"/>
      <c r="OUZ34" s="81"/>
      <c r="PEQ34" s="81"/>
      <c r="PER34" s="81"/>
      <c r="PES34" s="81"/>
      <c r="PET34" s="81"/>
      <c r="PEU34" s="81"/>
      <c r="PEV34" s="81"/>
      <c r="POM34" s="81"/>
      <c r="PON34" s="81"/>
      <c r="POO34" s="81"/>
      <c r="POP34" s="81"/>
      <c r="POQ34" s="81"/>
      <c r="POR34" s="81"/>
      <c r="PYI34" s="81"/>
      <c r="PYJ34" s="81"/>
      <c r="PYK34" s="81"/>
      <c r="PYL34" s="81"/>
      <c r="PYM34" s="81"/>
      <c r="PYN34" s="81"/>
      <c r="QIE34" s="81"/>
      <c r="QIF34" s="81"/>
      <c r="QIG34" s="81"/>
      <c r="QIH34" s="81"/>
      <c r="QII34" s="81"/>
      <c r="QIJ34" s="81"/>
      <c r="QSA34" s="81"/>
      <c r="QSB34" s="81"/>
      <c r="QSC34" s="81"/>
      <c r="QSD34" s="81"/>
      <c r="QSE34" s="81"/>
      <c r="QSF34" s="81"/>
      <c r="RBW34" s="81"/>
      <c r="RBX34" s="81"/>
      <c r="RBY34" s="81"/>
      <c r="RBZ34" s="81"/>
      <c r="RCA34" s="81"/>
      <c r="RCB34" s="81"/>
      <c r="RLS34" s="81"/>
      <c r="RLT34" s="81"/>
      <c r="RLU34" s="81"/>
      <c r="RLV34" s="81"/>
      <c r="RLW34" s="81"/>
      <c r="RLX34" s="81"/>
      <c r="RVO34" s="81"/>
      <c r="RVP34" s="81"/>
      <c r="RVQ34" s="81"/>
      <c r="RVR34" s="81"/>
      <c r="RVS34" s="81"/>
      <c r="RVT34" s="81"/>
      <c r="SFK34" s="81"/>
      <c r="SFL34" s="81"/>
      <c r="SFM34" s="81"/>
      <c r="SFN34" s="81"/>
      <c r="SFO34" s="81"/>
      <c r="SFP34" s="81"/>
      <c r="SPG34" s="81"/>
      <c r="SPH34" s="81"/>
      <c r="SPI34" s="81"/>
      <c r="SPJ34" s="81"/>
      <c r="SPK34" s="81"/>
      <c r="SPL34" s="81"/>
      <c r="SZC34" s="81"/>
      <c r="SZD34" s="81"/>
      <c r="SZE34" s="81"/>
      <c r="SZF34" s="81"/>
      <c r="SZG34" s="81"/>
      <c r="SZH34" s="81"/>
      <c r="TIY34" s="81"/>
      <c r="TIZ34" s="81"/>
      <c r="TJA34" s="81"/>
      <c r="TJB34" s="81"/>
      <c r="TJC34" s="81"/>
      <c r="TJD34" s="81"/>
      <c r="TSU34" s="81"/>
      <c r="TSV34" s="81"/>
      <c r="TSW34" s="81"/>
      <c r="TSX34" s="81"/>
      <c r="TSY34" s="81"/>
      <c r="TSZ34" s="81"/>
      <c r="UCQ34" s="81"/>
      <c r="UCR34" s="81"/>
      <c r="UCS34" s="81"/>
      <c r="UCT34" s="81"/>
      <c r="UCU34" s="81"/>
      <c r="UCV34" s="81"/>
      <c r="UMM34" s="81"/>
      <c r="UMN34" s="81"/>
      <c r="UMO34" s="81"/>
      <c r="UMP34" s="81"/>
      <c r="UMQ34" s="81"/>
      <c r="UMR34" s="81"/>
      <c r="UWI34" s="81"/>
      <c r="UWJ34" s="81"/>
      <c r="UWK34" s="81"/>
      <c r="UWL34" s="81"/>
      <c r="UWM34" s="81"/>
      <c r="UWN34" s="81"/>
      <c r="VGE34" s="81"/>
      <c r="VGF34" s="81"/>
      <c r="VGG34" s="81"/>
      <c r="VGH34" s="81"/>
      <c r="VGI34" s="81"/>
      <c r="VGJ34" s="81"/>
      <c r="VQA34" s="81"/>
      <c r="VQB34" s="81"/>
      <c r="VQC34" s="81"/>
      <c r="VQD34" s="81"/>
      <c r="VQE34" s="81"/>
      <c r="VQF34" s="81"/>
      <c r="VZW34" s="81"/>
      <c r="VZX34" s="81"/>
      <c r="VZY34" s="81"/>
      <c r="VZZ34" s="81"/>
      <c r="WAA34" s="81"/>
      <c r="WAB34" s="81"/>
      <c r="WJS34" s="81"/>
      <c r="WJT34" s="81"/>
      <c r="WJU34" s="81"/>
      <c r="WJV34" s="81"/>
      <c r="WJW34" s="81"/>
      <c r="WJX34" s="81"/>
      <c r="WTO34" s="81"/>
      <c r="WTP34" s="81"/>
      <c r="WTQ34" s="81"/>
      <c r="WTR34" s="81"/>
      <c r="WTS34" s="81"/>
      <c r="WTT34" s="81"/>
    </row>
    <row r="35" spans="1:984 1235:2008 2259:3032 3283:4056 4307:5080 5331:6104 6355:7128 7379:8152 8403:9176 9427:10200 10451:11224 11475:12248 12499:13272 13523:14296 14547:15320 15571:16088" s="27" customFormat="1" ht="30.75" x14ac:dyDescent="0.25">
      <c r="A35" s="22" t="s">
        <v>26</v>
      </c>
      <c r="B35" s="36" t="s">
        <v>102</v>
      </c>
      <c r="C35" s="31">
        <v>200</v>
      </c>
      <c r="D35" s="290">
        <f>'Приложение 4'!F216</f>
        <v>3699188.83</v>
      </c>
      <c r="E35" s="290">
        <f>'Приложение 4'!G216</f>
        <v>3700099.3744000001</v>
      </c>
      <c r="F35" s="290">
        <f>'Приложение 4'!H216</f>
        <v>4138272.95</v>
      </c>
      <c r="G35" s="8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80"/>
      <c r="AO35" s="80"/>
      <c r="AP35" s="80"/>
      <c r="AQ35" s="80"/>
      <c r="AR35" s="80"/>
      <c r="AS35" s="80"/>
      <c r="AT35" s="80"/>
      <c r="HC35" s="81"/>
      <c r="HD35" s="81"/>
      <c r="HE35" s="81"/>
      <c r="HF35" s="81"/>
      <c r="HG35" s="81"/>
      <c r="HH35" s="81"/>
      <c r="QY35" s="81"/>
      <c r="QZ35" s="81"/>
      <c r="RA35" s="81"/>
      <c r="RB35" s="81"/>
      <c r="RC35" s="81"/>
      <c r="RD35" s="81"/>
      <c r="AAU35" s="81"/>
      <c r="AAV35" s="81"/>
      <c r="AAW35" s="81"/>
      <c r="AAX35" s="81"/>
      <c r="AAY35" s="81"/>
      <c r="AAZ35" s="81"/>
      <c r="AKQ35" s="81"/>
      <c r="AKR35" s="81"/>
      <c r="AKS35" s="81"/>
      <c r="AKT35" s="81"/>
      <c r="AKU35" s="81"/>
      <c r="AKV35" s="81"/>
      <c r="AUM35" s="81"/>
      <c r="AUN35" s="81"/>
      <c r="AUO35" s="81"/>
      <c r="AUP35" s="81"/>
      <c r="AUQ35" s="81"/>
      <c r="AUR35" s="81"/>
      <c r="BEI35" s="81"/>
      <c r="BEJ35" s="81"/>
      <c r="BEK35" s="81"/>
      <c r="BEL35" s="81"/>
      <c r="BEM35" s="81"/>
      <c r="BEN35" s="81"/>
      <c r="BOE35" s="81"/>
      <c r="BOF35" s="81"/>
      <c r="BOG35" s="81"/>
      <c r="BOH35" s="81"/>
      <c r="BOI35" s="81"/>
      <c r="BOJ35" s="81"/>
      <c r="BYA35" s="81"/>
      <c r="BYB35" s="81"/>
      <c r="BYC35" s="81"/>
      <c r="BYD35" s="81"/>
      <c r="BYE35" s="81"/>
      <c r="BYF35" s="81"/>
      <c r="CHW35" s="81"/>
      <c r="CHX35" s="81"/>
      <c r="CHY35" s="81"/>
      <c r="CHZ35" s="81"/>
      <c r="CIA35" s="81"/>
      <c r="CIB35" s="81"/>
      <c r="CRS35" s="81"/>
      <c r="CRT35" s="81"/>
      <c r="CRU35" s="81"/>
      <c r="CRV35" s="81"/>
      <c r="CRW35" s="81"/>
      <c r="CRX35" s="81"/>
      <c r="DBO35" s="81"/>
      <c r="DBP35" s="81"/>
      <c r="DBQ35" s="81"/>
      <c r="DBR35" s="81"/>
      <c r="DBS35" s="81"/>
      <c r="DBT35" s="81"/>
      <c r="DLK35" s="81"/>
      <c r="DLL35" s="81"/>
      <c r="DLM35" s="81"/>
      <c r="DLN35" s="81"/>
      <c r="DLO35" s="81"/>
      <c r="DLP35" s="81"/>
      <c r="DVG35" s="81"/>
      <c r="DVH35" s="81"/>
      <c r="DVI35" s="81"/>
      <c r="DVJ35" s="81"/>
      <c r="DVK35" s="81"/>
      <c r="DVL35" s="81"/>
      <c r="EFC35" s="81"/>
      <c r="EFD35" s="81"/>
      <c r="EFE35" s="81"/>
      <c r="EFF35" s="81"/>
      <c r="EFG35" s="81"/>
      <c r="EFH35" s="81"/>
      <c r="EOY35" s="81"/>
      <c r="EOZ35" s="81"/>
      <c r="EPA35" s="81"/>
      <c r="EPB35" s="81"/>
      <c r="EPC35" s="81"/>
      <c r="EPD35" s="81"/>
      <c r="EYU35" s="81"/>
      <c r="EYV35" s="81"/>
      <c r="EYW35" s="81"/>
      <c r="EYX35" s="81"/>
      <c r="EYY35" s="81"/>
      <c r="EYZ35" s="81"/>
      <c r="FIQ35" s="81"/>
      <c r="FIR35" s="81"/>
      <c r="FIS35" s="81"/>
      <c r="FIT35" s="81"/>
      <c r="FIU35" s="81"/>
      <c r="FIV35" s="81"/>
      <c r="FSM35" s="81"/>
      <c r="FSN35" s="81"/>
      <c r="FSO35" s="81"/>
      <c r="FSP35" s="81"/>
      <c r="FSQ35" s="81"/>
      <c r="FSR35" s="81"/>
      <c r="GCI35" s="81"/>
      <c r="GCJ35" s="81"/>
      <c r="GCK35" s="81"/>
      <c r="GCL35" s="81"/>
      <c r="GCM35" s="81"/>
      <c r="GCN35" s="81"/>
      <c r="GME35" s="81"/>
      <c r="GMF35" s="81"/>
      <c r="GMG35" s="81"/>
      <c r="GMH35" s="81"/>
      <c r="GMI35" s="81"/>
      <c r="GMJ35" s="81"/>
      <c r="GWA35" s="81"/>
      <c r="GWB35" s="81"/>
      <c r="GWC35" s="81"/>
      <c r="GWD35" s="81"/>
      <c r="GWE35" s="81"/>
      <c r="GWF35" s="81"/>
      <c r="HFW35" s="81"/>
      <c r="HFX35" s="81"/>
      <c r="HFY35" s="81"/>
      <c r="HFZ35" s="81"/>
      <c r="HGA35" s="81"/>
      <c r="HGB35" s="81"/>
      <c r="HPS35" s="81"/>
      <c r="HPT35" s="81"/>
      <c r="HPU35" s="81"/>
      <c r="HPV35" s="81"/>
      <c r="HPW35" s="81"/>
      <c r="HPX35" s="81"/>
      <c r="HZO35" s="81"/>
      <c r="HZP35" s="81"/>
      <c r="HZQ35" s="81"/>
      <c r="HZR35" s="81"/>
      <c r="HZS35" s="81"/>
      <c r="HZT35" s="81"/>
      <c r="IJK35" s="81"/>
      <c r="IJL35" s="81"/>
      <c r="IJM35" s="81"/>
      <c r="IJN35" s="81"/>
      <c r="IJO35" s="81"/>
      <c r="IJP35" s="81"/>
      <c r="ITG35" s="81"/>
      <c r="ITH35" s="81"/>
      <c r="ITI35" s="81"/>
      <c r="ITJ35" s="81"/>
      <c r="ITK35" s="81"/>
      <c r="ITL35" s="81"/>
      <c r="JDC35" s="81"/>
      <c r="JDD35" s="81"/>
      <c r="JDE35" s="81"/>
      <c r="JDF35" s="81"/>
      <c r="JDG35" s="81"/>
      <c r="JDH35" s="81"/>
      <c r="JMY35" s="81"/>
      <c r="JMZ35" s="81"/>
      <c r="JNA35" s="81"/>
      <c r="JNB35" s="81"/>
      <c r="JNC35" s="81"/>
      <c r="JND35" s="81"/>
      <c r="JWU35" s="81"/>
      <c r="JWV35" s="81"/>
      <c r="JWW35" s="81"/>
      <c r="JWX35" s="81"/>
      <c r="JWY35" s="81"/>
      <c r="JWZ35" s="81"/>
      <c r="KGQ35" s="81"/>
      <c r="KGR35" s="81"/>
      <c r="KGS35" s="81"/>
      <c r="KGT35" s="81"/>
      <c r="KGU35" s="81"/>
      <c r="KGV35" s="81"/>
      <c r="KQM35" s="81"/>
      <c r="KQN35" s="81"/>
      <c r="KQO35" s="81"/>
      <c r="KQP35" s="81"/>
      <c r="KQQ35" s="81"/>
      <c r="KQR35" s="81"/>
      <c r="LAI35" s="81"/>
      <c r="LAJ35" s="81"/>
      <c r="LAK35" s="81"/>
      <c r="LAL35" s="81"/>
      <c r="LAM35" s="81"/>
      <c r="LAN35" s="81"/>
      <c r="LKE35" s="81"/>
      <c r="LKF35" s="81"/>
      <c r="LKG35" s="81"/>
      <c r="LKH35" s="81"/>
      <c r="LKI35" s="81"/>
      <c r="LKJ35" s="81"/>
      <c r="LUA35" s="81"/>
      <c r="LUB35" s="81"/>
      <c r="LUC35" s="81"/>
      <c r="LUD35" s="81"/>
      <c r="LUE35" s="81"/>
      <c r="LUF35" s="81"/>
      <c r="MDW35" s="81"/>
      <c r="MDX35" s="81"/>
      <c r="MDY35" s="81"/>
      <c r="MDZ35" s="81"/>
      <c r="MEA35" s="81"/>
      <c r="MEB35" s="81"/>
      <c r="MNS35" s="81"/>
      <c r="MNT35" s="81"/>
      <c r="MNU35" s="81"/>
      <c r="MNV35" s="81"/>
      <c r="MNW35" s="81"/>
      <c r="MNX35" s="81"/>
      <c r="MXO35" s="81"/>
      <c r="MXP35" s="81"/>
      <c r="MXQ35" s="81"/>
      <c r="MXR35" s="81"/>
      <c r="MXS35" s="81"/>
      <c r="MXT35" s="81"/>
      <c r="NHK35" s="81"/>
      <c r="NHL35" s="81"/>
      <c r="NHM35" s="81"/>
      <c r="NHN35" s="81"/>
      <c r="NHO35" s="81"/>
      <c r="NHP35" s="81"/>
      <c r="NRG35" s="81"/>
      <c r="NRH35" s="81"/>
      <c r="NRI35" s="81"/>
      <c r="NRJ35" s="81"/>
      <c r="NRK35" s="81"/>
      <c r="NRL35" s="81"/>
      <c r="OBC35" s="81"/>
      <c r="OBD35" s="81"/>
      <c r="OBE35" s="81"/>
      <c r="OBF35" s="81"/>
      <c r="OBG35" s="81"/>
      <c r="OBH35" s="81"/>
      <c r="OKY35" s="81"/>
      <c r="OKZ35" s="81"/>
      <c r="OLA35" s="81"/>
      <c r="OLB35" s="81"/>
      <c r="OLC35" s="81"/>
      <c r="OLD35" s="81"/>
      <c r="OUU35" s="81"/>
      <c r="OUV35" s="81"/>
      <c r="OUW35" s="81"/>
      <c r="OUX35" s="81"/>
      <c r="OUY35" s="81"/>
      <c r="OUZ35" s="81"/>
      <c r="PEQ35" s="81"/>
      <c r="PER35" s="81"/>
      <c r="PES35" s="81"/>
      <c r="PET35" s="81"/>
      <c r="PEU35" s="81"/>
      <c r="PEV35" s="81"/>
      <c r="POM35" s="81"/>
      <c r="PON35" s="81"/>
      <c r="POO35" s="81"/>
      <c r="POP35" s="81"/>
      <c r="POQ35" s="81"/>
      <c r="POR35" s="81"/>
      <c r="PYI35" s="81"/>
      <c r="PYJ35" s="81"/>
      <c r="PYK35" s="81"/>
      <c r="PYL35" s="81"/>
      <c r="PYM35" s="81"/>
      <c r="PYN35" s="81"/>
      <c r="QIE35" s="81"/>
      <c r="QIF35" s="81"/>
      <c r="QIG35" s="81"/>
      <c r="QIH35" s="81"/>
      <c r="QII35" s="81"/>
      <c r="QIJ35" s="81"/>
      <c r="QSA35" s="81"/>
      <c r="QSB35" s="81"/>
      <c r="QSC35" s="81"/>
      <c r="QSD35" s="81"/>
      <c r="QSE35" s="81"/>
      <c r="QSF35" s="81"/>
      <c r="RBW35" s="81"/>
      <c r="RBX35" s="81"/>
      <c r="RBY35" s="81"/>
      <c r="RBZ35" s="81"/>
      <c r="RCA35" s="81"/>
      <c r="RCB35" s="81"/>
      <c r="RLS35" s="81"/>
      <c r="RLT35" s="81"/>
      <c r="RLU35" s="81"/>
      <c r="RLV35" s="81"/>
      <c r="RLW35" s="81"/>
      <c r="RLX35" s="81"/>
      <c r="RVO35" s="81"/>
      <c r="RVP35" s="81"/>
      <c r="RVQ35" s="81"/>
      <c r="RVR35" s="81"/>
      <c r="RVS35" s="81"/>
      <c r="RVT35" s="81"/>
      <c r="SFK35" s="81"/>
      <c r="SFL35" s="81"/>
      <c r="SFM35" s="81"/>
      <c r="SFN35" s="81"/>
      <c r="SFO35" s="81"/>
      <c r="SFP35" s="81"/>
      <c r="SPG35" s="81"/>
      <c r="SPH35" s="81"/>
      <c r="SPI35" s="81"/>
      <c r="SPJ35" s="81"/>
      <c r="SPK35" s="81"/>
      <c r="SPL35" s="81"/>
      <c r="SZC35" s="81"/>
      <c r="SZD35" s="81"/>
      <c r="SZE35" s="81"/>
      <c r="SZF35" s="81"/>
      <c r="SZG35" s="81"/>
      <c r="SZH35" s="81"/>
      <c r="TIY35" s="81"/>
      <c r="TIZ35" s="81"/>
      <c r="TJA35" s="81"/>
      <c r="TJB35" s="81"/>
      <c r="TJC35" s="81"/>
      <c r="TJD35" s="81"/>
      <c r="TSU35" s="81"/>
      <c r="TSV35" s="81"/>
      <c r="TSW35" s="81"/>
      <c r="TSX35" s="81"/>
      <c r="TSY35" s="81"/>
      <c r="TSZ35" s="81"/>
      <c r="UCQ35" s="81"/>
      <c r="UCR35" s="81"/>
      <c r="UCS35" s="81"/>
      <c r="UCT35" s="81"/>
      <c r="UCU35" s="81"/>
      <c r="UCV35" s="81"/>
      <c r="UMM35" s="81"/>
      <c r="UMN35" s="81"/>
      <c r="UMO35" s="81"/>
      <c r="UMP35" s="81"/>
      <c r="UMQ35" s="81"/>
      <c r="UMR35" s="81"/>
      <c r="UWI35" s="81"/>
      <c r="UWJ35" s="81"/>
      <c r="UWK35" s="81"/>
      <c r="UWL35" s="81"/>
      <c r="UWM35" s="81"/>
      <c r="UWN35" s="81"/>
      <c r="VGE35" s="81"/>
      <c r="VGF35" s="81"/>
      <c r="VGG35" s="81"/>
      <c r="VGH35" s="81"/>
      <c r="VGI35" s="81"/>
      <c r="VGJ35" s="81"/>
      <c r="VQA35" s="81"/>
      <c r="VQB35" s="81"/>
      <c r="VQC35" s="81"/>
      <c r="VQD35" s="81"/>
      <c r="VQE35" s="81"/>
      <c r="VQF35" s="81"/>
      <c r="VZW35" s="81"/>
      <c r="VZX35" s="81"/>
      <c r="VZY35" s="81"/>
      <c r="VZZ35" s="81"/>
      <c r="WAA35" s="81"/>
      <c r="WAB35" s="81"/>
      <c r="WJS35" s="81"/>
      <c r="WJT35" s="81"/>
      <c r="WJU35" s="81"/>
      <c r="WJV35" s="81"/>
      <c r="WJW35" s="81"/>
      <c r="WJX35" s="81"/>
      <c r="WTO35" s="81"/>
      <c r="WTP35" s="81"/>
      <c r="WTQ35" s="81"/>
      <c r="WTR35" s="81"/>
      <c r="WTS35" s="81"/>
      <c r="WTT35" s="81"/>
    </row>
    <row r="36" spans="1:984 1235:2008 2259:3032 3283:4056 4307:5080 5331:6104 6355:7128 7379:8152 8403:9176 9427:10200 10451:11224 11475:12248 12499:13272 13523:14296 14547:15320 15571:16088" s="27" customFormat="1" ht="15.75" x14ac:dyDescent="0.25">
      <c r="A36" s="32" t="s">
        <v>52</v>
      </c>
      <c r="B36" s="36" t="s">
        <v>102</v>
      </c>
      <c r="C36" s="31">
        <v>300</v>
      </c>
      <c r="D36" s="290">
        <f>'Приложение 4'!F217</f>
        <v>13527011.629999999</v>
      </c>
      <c r="E36" s="290">
        <f>'Приложение 4'!G217</f>
        <v>8777973.4600000009</v>
      </c>
      <c r="F36" s="290">
        <f>'Приложение 4'!H217</f>
        <v>8967253.2699999996</v>
      </c>
      <c r="G36" s="8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80"/>
      <c r="AO36" s="80"/>
      <c r="AP36" s="80"/>
      <c r="AQ36" s="80"/>
      <c r="AR36" s="80"/>
      <c r="AS36" s="80"/>
      <c r="AT36" s="80"/>
      <c r="HC36" s="81"/>
      <c r="HD36" s="81"/>
      <c r="HE36" s="81"/>
      <c r="HF36" s="81"/>
      <c r="HG36" s="81"/>
      <c r="HH36" s="81"/>
      <c r="QY36" s="81"/>
      <c r="QZ36" s="81"/>
      <c r="RA36" s="81"/>
      <c r="RB36" s="81"/>
      <c r="RC36" s="81"/>
      <c r="RD36" s="81"/>
      <c r="AAU36" s="81"/>
      <c r="AAV36" s="81"/>
      <c r="AAW36" s="81"/>
      <c r="AAX36" s="81"/>
      <c r="AAY36" s="81"/>
      <c r="AAZ36" s="81"/>
      <c r="AKQ36" s="81"/>
      <c r="AKR36" s="81"/>
      <c r="AKS36" s="81"/>
      <c r="AKT36" s="81"/>
      <c r="AKU36" s="81"/>
      <c r="AKV36" s="81"/>
      <c r="AUM36" s="81"/>
      <c r="AUN36" s="81"/>
      <c r="AUO36" s="81"/>
      <c r="AUP36" s="81"/>
      <c r="AUQ36" s="81"/>
      <c r="AUR36" s="81"/>
      <c r="BEI36" s="81"/>
      <c r="BEJ36" s="81"/>
      <c r="BEK36" s="81"/>
      <c r="BEL36" s="81"/>
      <c r="BEM36" s="81"/>
      <c r="BEN36" s="81"/>
      <c r="BOE36" s="81"/>
      <c r="BOF36" s="81"/>
      <c r="BOG36" s="81"/>
      <c r="BOH36" s="81"/>
      <c r="BOI36" s="81"/>
      <c r="BOJ36" s="81"/>
      <c r="BYA36" s="81"/>
      <c r="BYB36" s="81"/>
      <c r="BYC36" s="81"/>
      <c r="BYD36" s="81"/>
      <c r="BYE36" s="81"/>
      <c r="BYF36" s="81"/>
      <c r="CHW36" s="81"/>
      <c r="CHX36" s="81"/>
      <c r="CHY36" s="81"/>
      <c r="CHZ36" s="81"/>
      <c r="CIA36" s="81"/>
      <c r="CIB36" s="81"/>
      <c r="CRS36" s="81"/>
      <c r="CRT36" s="81"/>
      <c r="CRU36" s="81"/>
      <c r="CRV36" s="81"/>
      <c r="CRW36" s="81"/>
      <c r="CRX36" s="81"/>
      <c r="DBO36" s="81"/>
      <c r="DBP36" s="81"/>
      <c r="DBQ36" s="81"/>
      <c r="DBR36" s="81"/>
      <c r="DBS36" s="81"/>
      <c r="DBT36" s="81"/>
      <c r="DLK36" s="81"/>
      <c r="DLL36" s="81"/>
      <c r="DLM36" s="81"/>
      <c r="DLN36" s="81"/>
      <c r="DLO36" s="81"/>
      <c r="DLP36" s="81"/>
      <c r="DVG36" s="81"/>
      <c r="DVH36" s="81"/>
      <c r="DVI36" s="81"/>
      <c r="DVJ36" s="81"/>
      <c r="DVK36" s="81"/>
      <c r="DVL36" s="81"/>
      <c r="EFC36" s="81"/>
      <c r="EFD36" s="81"/>
      <c r="EFE36" s="81"/>
      <c r="EFF36" s="81"/>
      <c r="EFG36" s="81"/>
      <c r="EFH36" s="81"/>
      <c r="EOY36" s="81"/>
      <c r="EOZ36" s="81"/>
      <c r="EPA36" s="81"/>
      <c r="EPB36" s="81"/>
      <c r="EPC36" s="81"/>
      <c r="EPD36" s="81"/>
      <c r="EYU36" s="81"/>
      <c r="EYV36" s="81"/>
      <c r="EYW36" s="81"/>
      <c r="EYX36" s="81"/>
      <c r="EYY36" s="81"/>
      <c r="EYZ36" s="81"/>
      <c r="FIQ36" s="81"/>
      <c r="FIR36" s="81"/>
      <c r="FIS36" s="81"/>
      <c r="FIT36" s="81"/>
      <c r="FIU36" s="81"/>
      <c r="FIV36" s="81"/>
      <c r="FSM36" s="81"/>
      <c r="FSN36" s="81"/>
      <c r="FSO36" s="81"/>
      <c r="FSP36" s="81"/>
      <c r="FSQ36" s="81"/>
      <c r="FSR36" s="81"/>
      <c r="GCI36" s="81"/>
      <c r="GCJ36" s="81"/>
      <c r="GCK36" s="81"/>
      <c r="GCL36" s="81"/>
      <c r="GCM36" s="81"/>
      <c r="GCN36" s="81"/>
      <c r="GME36" s="81"/>
      <c r="GMF36" s="81"/>
      <c r="GMG36" s="81"/>
      <c r="GMH36" s="81"/>
      <c r="GMI36" s="81"/>
      <c r="GMJ36" s="81"/>
      <c r="GWA36" s="81"/>
      <c r="GWB36" s="81"/>
      <c r="GWC36" s="81"/>
      <c r="GWD36" s="81"/>
      <c r="GWE36" s="81"/>
      <c r="GWF36" s="81"/>
      <c r="HFW36" s="81"/>
      <c r="HFX36" s="81"/>
      <c r="HFY36" s="81"/>
      <c r="HFZ36" s="81"/>
      <c r="HGA36" s="81"/>
      <c r="HGB36" s="81"/>
      <c r="HPS36" s="81"/>
      <c r="HPT36" s="81"/>
      <c r="HPU36" s="81"/>
      <c r="HPV36" s="81"/>
      <c r="HPW36" s="81"/>
      <c r="HPX36" s="81"/>
      <c r="HZO36" s="81"/>
      <c r="HZP36" s="81"/>
      <c r="HZQ36" s="81"/>
      <c r="HZR36" s="81"/>
      <c r="HZS36" s="81"/>
      <c r="HZT36" s="81"/>
      <c r="IJK36" s="81"/>
      <c r="IJL36" s="81"/>
      <c r="IJM36" s="81"/>
      <c r="IJN36" s="81"/>
      <c r="IJO36" s="81"/>
      <c r="IJP36" s="81"/>
      <c r="ITG36" s="81"/>
      <c r="ITH36" s="81"/>
      <c r="ITI36" s="81"/>
      <c r="ITJ36" s="81"/>
      <c r="ITK36" s="81"/>
      <c r="ITL36" s="81"/>
      <c r="JDC36" s="81"/>
      <c r="JDD36" s="81"/>
      <c r="JDE36" s="81"/>
      <c r="JDF36" s="81"/>
      <c r="JDG36" s="81"/>
      <c r="JDH36" s="81"/>
      <c r="JMY36" s="81"/>
      <c r="JMZ36" s="81"/>
      <c r="JNA36" s="81"/>
      <c r="JNB36" s="81"/>
      <c r="JNC36" s="81"/>
      <c r="JND36" s="81"/>
      <c r="JWU36" s="81"/>
      <c r="JWV36" s="81"/>
      <c r="JWW36" s="81"/>
      <c r="JWX36" s="81"/>
      <c r="JWY36" s="81"/>
      <c r="JWZ36" s="81"/>
      <c r="KGQ36" s="81"/>
      <c r="KGR36" s="81"/>
      <c r="KGS36" s="81"/>
      <c r="KGT36" s="81"/>
      <c r="KGU36" s="81"/>
      <c r="KGV36" s="81"/>
      <c r="KQM36" s="81"/>
      <c r="KQN36" s="81"/>
      <c r="KQO36" s="81"/>
      <c r="KQP36" s="81"/>
      <c r="KQQ36" s="81"/>
      <c r="KQR36" s="81"/>
      <c r="LAI36" s="81"/>
      <c r="LAJ36" s="81"/>
      <c r="LAK36" s="81"/>
      <c r="LAL36" s="81"/>
      <c r="LAM36" s="81"/>
      <c r="LAN36" s="81"/>
      <c r="LKE36" s="81"/>
      <c r="LKF36" s="81"/>
      <c r="LKG36" s="81"/>
      <c r="LKH36" s="81"/>
      <c r="LKI36" s="81"/>
      <c r="LKJ36" s="81"/>
      <c r="LUA36" s="81"/>
      <c r="LUB36" s="81"/>
      <c r="LUC36" s="81"/>
      <c r="LUD36" s="81"/>
      <c r="LUE36" s="81"/>
      <c r="LUF36" s="81"/>
      <c r="MDW36" s="81"/>
      <c r="MDX36" s="81"/>
      <c r="MDY36" s="81"/>
      <c r="MDZ36" s="81"/>
      <c r="MEA36" s="81"/>
      <c r="MEB36" s="81"/>
      <c r="MNS36" s="81"/>
      <c r="MNT36" s="81"/>
      <c r="MNU36" s="81"/>
      <c r="MNV36" s="81"/>
      <c r="MNW36" s="81"/>
      <c r="MNX36" s="81"/>
      <c r="MXO36" s="81"/>
      <c r="MXP36" s="81"/>
      <c r="MXQ36" s="81"/>
      <c r="MXR36" s="81"/>
      <c r="MXS36" s="81"/>
      <c r="MXT36" s="81"/>
      <c r="NHK36" s="81"/>
      <c r="NHL36" s="81"/>
      <c r="NHM36" s="81"/>
      <c r="NHN36" s="81"/>
      <c r="NHO36" s="81"/>
      <c r="NHP36" s="81"/>
      <c r="NRG36" s="81"/>
      <c r="NRH36" s="81"/>
      <c r="NRI36" s="81"/>
      <c r="NRJ36" s="81"/>
      <c r="NRK36" s="81"/>
      <c r="NRL36" s="81"/>
      <c r="OBC36" s="81"/>
      <c r="OBD36" s="81"/>
      <c r="OBE36" s="81"/>
      <c r="OBF36" s="81"/>
      <c r="OBG36" s="81"/>
      <c r="OBH36" s="81"/>
      <c r="OKY36" s="81"/>
      <c r="OKZ36" s="81"/>
      <c r="OLA36" s="81"/>
      <c r="OLB36" s="81"/>
      <c r="OLC36" s="81"/>
      <c r="OLD36" s="81"/>
      <c r="OUU36" s="81"/>
      <c r="OUV36" s="81"/>
      <c r="OUW36" s="81"/>
      <c r="OUX36" s="81"/>
      <c r="OUY36" s="81"/>
      <c r="OUZ36" s="81"/>
      <c r="PEQ36" s="81"/>
      <c r="PER36" s="81"/>
      <c r="PES36" s="81"/>
      <c r="PET36" s="81"/>
      <c r="PEU36" s="81"/>
      <c r="PEV36" s="81"/>
      <c r="POM36" s="81"/>
      <c r="PON36" s="81"/>
      <c r="POO36" s="81"/>
      <c r="POP36" s="81"/>
      <c r="POQ36" s="81"/>
      <c r="POR36" s="81"/>
      <c r="PYI36" s="81"/>
      <c r="PYJ36" s="81"/>
      <c r="PYK36" s="81"/>
      <c r="PYL36" s="81"/>
      <c r="PYM36" s="81"/>
      <c r="PYN36" s="81"/>
      <c r="QIE36" s="81"/>
      <c r="QIF36" s="81"/>
      <c r="QIG36" s="81"/>
      <c r="QIH36" s="81"/>
      <c r="QII36" s="81"/>
      <c r="QIJ36" s="81"/>
      <c r="QSA36" s="81"/>
      <c r="QSB36" s="81"/>
      <c r="QSC36" s="81"/>
      <c r="QSD36" s="81"/>
      <c r="QSE36" s="81"/>
      <c r="QSF36" s="81"/>
      <c r="RBW36" s="81"/>
      <c r="RBX36" s="81"/>
      <c r="RBY36" s="81"/>
      <c r="RBZ36" s="81"/>
      <c r="RCA36" s="81"/>
      <c r="RCB36" s="81"/>
      <c r="RLS36" s="81"/>
      <c r="RLT36" s="81"/>
      <c r="RLU36" s="81"/>
      <c r="RLV36" s="81"/>
      <c r="RLW36" s="81"/>
      <c r="RLX36" s="81"/>
      <c r="RVO36" s="81"/>
      <c r="RVP36" s="81"/>
      <c r="RVQ36" s="81"/>
      <c r="RVR36" s="81"/>
      <c r="RVS36" s="81"/>
      <c r="RVT36" s="81"/>
      <c r="SFK36" s="81"/>
      <c r="SFL36" s="81"/>
      <c r="SFM36" s="81"/>
      <c r="SFN36" s="81"/>
      <c r="SFO36" s="81"/>
      <c r="SFP36" s="81"/>
      <c r="SPG36" s="81"/>
      <c r="SPH36" s="81"/>
      <c r="SPI36" s="81"/>
      <c r="SPJ36" s="81"/>
      <c r="SPK36" s="81"/>
      <c r="SPL36" s="81"/>
      <c r="SZC36" s="81"/>
      <c r="SZD36" s="81"/>
      <c r="SZE36" s="81"/>
      <c r="SZF36" s="81"/>
      <c r="SZG36" s="81"/>
      <c r="SZH36" s="81"/>
      <c r="TIY36" s="81"/>
      <c r="TIZ36" s="81"/>
      <c r="TJA36" s="81"/>
      <c r="TJB36" s="81"/>
      <c r="TJC36" s="81"/>
      <c r="TJD36" s="81"/>
      <c r="TSU36" s="81"/>
      <c r="TSV36" s="81"/>
      <c r="TSW36" s="81"/>
      <c r="TSX36" s="81"/>
      <c r="TSY36" s="81"/>
      <c r="TSZ36" s="81"/>
      <c r="UCQ36" s="81"/>
      <c r="UCR36" s="81"/>
      <c r="UCS36" s="81"/>
      <c r="UCT36" s="81"/>
      <c r="UCU36" s="81"/>
      <c r="UCV36" s="81"/>
      <c r="UMM36" s="81"/>
      <c r="UMN36" s="81"/>
      <c r="UMO36" s="81"/>
      <c r="UMP36" s="81"/>
      <c r="UMQ36" s="81"/>
      <c r="UMR36" s="81"/>
      <c r="UWI36" s="81"/>
      <c r="UWJ36" s="81"/>
      <c r="UWK36" s="81"/>
      <c r="UWL36" s="81"/>
      <c r="UWM36" s="81"/>
      <c r="UWN36" s="81"/>
      <c r="VGE36" s="81"/>
      <c r="VGF36" s="81"/>
      <c r="VGG36" s="81"/>
      <c r="VGH36" s="81"/>
      <c r="VGI36" s="81"/>
      <c r="VGJ36" s="81"/>
      <c r="VQA36" s="81"/>
      <c r="VQB36" s="81"/>
      <c r="VQC36" s="81"/>
      <c r="VQD36" s="81"/>
      <c r="VQE36" s="81"/>
      <c r="VQF36" s="81"/>
      <c r="VZW36" s="81"/>
      <c r="VZX36" s="81"/>
      <c r="VZY36" s="81"/>
      <c r="VZZ36" s="81"/>
      <c r="WAA36" s="81"/>
      <c r="WAB36" s="81"/>
      <c r="WJS36" s="81"/>
      <c r="WJT36" s="81"/>
      <c r="WJU36" s="81"/>
      <c r="WJV36" s="81"/>
      <c r="WJW36" s="81"/>
      <c r="WJX36" s="81"/>
      <c r="WTO36" s="81"/>
      <c r="WTP36" s="81"/>
      <c r="WTQ36" s="81"/>
      <c r="WTR36" s="81"/>
      <c r="WTS36" s="81"/>
      <c r="WTT36" s="81"/>
    </row>
    <row r="37" spans="1:984 1235:2008 2259:3032 3283:4056 4307:5080 5331:6104 6355:7128 7379:8152 8403:9176 9427:10200 10451:11224 11475:12248 12499:13272 13523:14296 14547:15320 15571:16088" s="27" customFormat="1" ht="30.75" x14ac:dyDescent="0.25">
      <c r="A37" s="32" t="s">
        <v>147</v>
      </c>
      <c r="B37" s="36" t="s">
        <v>102</v>
      </c>
      <c r="C37" s="399"/>
      <c r="D37" s="290">
        <f>SUM(D38:D39)</f>
        <v>864013</v>
      </c>
      <c r="E37" s="290">
        <f>SUM(E38:E39)</f>
        <v>898573.52</v>
      </c>
      <c r="F37" s="291">
        <f>SUM(F38:F39)</f>
        <v>934516.4608</v>
      </c>
      <c r="G37" s="8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80"/>
      <c r="AO37" s="80"/>
      <c r="AP37" s="80"/>
      <c r="AQ37" s="80"/>
      <c r="AR37" s="80"/>
      <c r="AS37" s="80"/>
      <c r="AT37" s="80"/>
      <c r="HC37" s="81"/>
      <c r="HD37" s="81"/>
      <c r="HE37" s="81"/>
      <c r="HF37" s="81"/>
      <c r="HG37" s="81"/>
      <c r="HH37" s="81"/>
      <c r="QY37" s="81"/>
      <c r="QZ37" s="81"/>
      <c r="RA37" s="81"/>
      <c r="RB37" s="81"/>
      <c r="RC37" s="81"/>
      <c r="RD37" s="81"/>
      <c r="AAU37" s="81"/>
      <c r="AAV37" s="81"/>
      <c r="AAW37" s="81"/>
      <c r="AAX37" s="81"/>
      <c r="AAY37" s="81"/>
      <c r="AAZ37" s="81"/>
      <c r="AKQ37" s="81"/>
      <c r="AKR37" s="81"/>
      <c r="AKS37" s="81"/>
      <c r="AKT37" s="81"/>
      <c r="AKU37" s="81"/>
      <c r="AKV37" s="81"/>
      <c r="AUM37" s="81"/>
      <c r="AUN37" s="81"/>
      <c r="AUO37" s="81"/>
      <c r="AUP37" s="81"/>
      <c r="AUQ37" s="81"/>
      <c r="AUR37" s="81"/>
      <c r="BEI37" s="81"/>
      <c r="BEJ37" s="81"/>
      <c r="BEK37" s="81"/>
      <c r="BEL37" s="81"/>
      <c r="BEM37" s="81"/>
      <c r="BEN37" s="81"/>
      <c r="BOE37" s="81"/>
      <c r="BOF37" s="81"/>
      <c r="BOG37" s="81"/>
      <c r="BOH37" s="81"/>
      <c r="BOI37" s="81"/>
      <c r="BOJ37" s="81"/>
      <c r="BYA37" s="81"/>
      <c r="BYB37" s="81"/>
      <c r="BYC37" s="81"/>
      <c r="BYD37" s="81"/>
      <c r="BYE37" s="81"/>
      <c r="BYF37" s="81"/>
      <c r="CHW37" s="81"/>
      <c r="CHX37" s="81"/>
      <c r="CHY37" s="81"/>
      <c r="CHZ37" s="81"/>
      <c r="CIA37" s="81"/>
      <c r="CIB37" s="81"/>
      <c r="CRS37" s="81"/>
      <c r="CRT37" s="81"/>
      <c r="CRU37" s="81"/>
      <c r="CRV37" s="81"/>
      <c r="CRW37" s="81"/>
      <c r="CRX37" s="81"/>
      <c r="DBO37" s="81"/>
      <c r="DBP37" s="81"/>
      <c r="DBQ37" s="81"/>
      <c r="DBR37" s="81"/>
      <c r="DBS37" s="81"/>
      <c r="DBT37" s="81"/>
      <c r="DLK37" s="81"/>
      <c r="DLL37" s="81"/>
      <c r="DLM37" s="81"/>
      <c r="DLN37" s="81"/>
      <c r="DLO37" s="81"/>
      <c r="DLP37" s="81"/>
      <c r="DVG37" s="81"/>
      <c r="DVH37" s="81"/>
      <c r="DVI37" s="81"/>
      <c r="DVJ37" s="81"/>
      <c r="DVK37" s="81"/>
      <c r="DVL37" s="81"/>
      <c r="EFC37" s="81"/>
      <c r="EFD37" s="81"/>
      <c r="EFE37" s="81"/>
      <c r="EFF37" s="81"/>
      <c r="EFG37" s="81"/>
      <c r="EFH37" s="81"/>
      <c r="EOY37" s="81"/>
      <c r="EOZ37" s="81"/>
      <c r="EPA37" s="81"/>
      <c r="EPB37" s="81"/>
      <c r="EPC37" s="81"/>
      <c r="EPD37" s="81"/>
      <c r="EYU37" s="81"/>
      <c r="EYV37" s="81"/>
      <c r="EYW37" s="81"/>
      <c r="EYX37" s="81"/>
      <c r="EYY37" s="81"/>
      <c r="EYZ37" s="81"/>
      <c r="FIQ37" s="81"/>
      <c r="FIR37" s="81"/>
      <c r="FIS37" s="81"/>
      <c r="FIT37" s="81"/>
      <c r="FIU37" s="81"/>
      <c r="FIV37" s="81"/>
      <c r="FSM37" s="81"/>
      <c r="FSN37" s="81"/>
      <c r="FSO37" s="81"/>
      <c r="FSP37" s="81"/>
      <c r="FSQ37" s="81"/>
      <c r="FSR37" s="81"/>
      <c r="GCI37" s="81"/>
      <c r="GCJ37" s="81"/>
      <c r="GCK37" s="81"/>
      <c r="GCL37" s="81"/>
      <c r="GCM37" s="81"/>
      <c r="GCN37" s="81"/>
      <c r="GME37" s="81"/>
      <c r="GMF37" s="81"/>
      <c r="GMG37" s="81"/>
      <c r="GMH37" s="81"/>
      <c r="GMI37" s="81"/>
      <c r="GMJ37" s="81"/>
      <c r="GWA37" s="81"/>
      <c r="GWB37" s="81"/>
      <c r="GWC37" s="81"/>
      <c r="GWD37" s="81"/>
      <c r="GWE37" s="81"/>
      <c r="GWF37" s="81"/>
      <c r="HFW37" s="81"/>
      <c r="HFX37" s="81"/>
      <c r="HFY37" s="81"/>
      <c r="HFZ37" s="81"/>
      <c r="HGA37" s="81"/>
      <c r="HGB37" s="81"/>
      <c r="HPS37" s="81"/>
      <c r="HPT37" s="81"/>
      <c r="HPU37" s="81"/>
      <c r="HPV37" s="81"/>
      <c r="HPW37" s="81"/>
      <c r="HPX37" s="81"/>
      <c r="HZO37" s="81"/>
      <c r="HZP37" s="81"/>
      <c r="HZQ37" s="81"/>
      <c r="HZR37" s="81"/>
      <c r="HZS37" s="81"/>
      <c r="HZT37" s="81"/>
      <c r="IJK37" s="81"/>
      <c r="IJL37" s="81"/>
      <c r="IJM37" s="81"/>
      <c r="IJN37" s="81"/>
      <c r="IJO37" s="81"/>
      <c r="IJP37" s="81"/>
      <c r="ITG37" s="81"/>
      <c r="ITH37" s="81"/>
      <c r="ITI37" s="81"/>
      <c r="ITJ37" s="81"/>
      <c r="ITK37" s="81"/>
      <c r="ITL37" s="81"/>
      <c r="JDC37" s="81"/>
      <c r="JDD37" s="81"/>
      <c r="JDE37" s="81"/>
      <c r="JDF37" s="81"/>
      <c r="JDG37" s="81"/>
      <c r="JDH37" s="81"/>
      <c r="JMY37" s="81"/>
      <c r="JMZ37" s="81"/>
      <c r="JNA37" s="81"/>
      <c r="JNB37" s="81"/>
      <c r="JNC37" s="81"/>
      <c r="JND37" s="81"/>
      <c r="JWU37" s="81"/>
      <c r="JWV37" s="81"/>
      <c r="JWW37" s="81"/>
      <c r="JWX37" s="81"/>
      <c r="JWY37" s="81"/>
      <c r="JWZ37" s="81"/>
      <c r="KGQ37" s="81"/>
      <c r="KGR37" s="81"/>
      <c r="KGS37" s="81"/>
      <c r="KGT37" s="81"/>
      <c r="KGU37" s="81"/>
      <c r="KGV37" s="81"/>
      <c r="KQM37" s="81"/>
      <c r="KQN37" s="81"/>
      <c r="KQO37" s="81"/>
      <c r="KQP37" s="81"/>
      <c r="KQQ37" s="81"/>
      <c r="KQR37" s="81"/>
      <c r="LAI37" s="81"/>
      <c r="LAJ37" s="81"/>
      <c r="LAK37" s="81"/>
      <c r="LAL37" s="81"/>
      <c r="LAM37" s="81"/>
      <c r="LAN37" s="81"/>
      <c r="LKE37" s="81"/>
      <c r="LKF37" s="81"/>
      <c r="LKG37" s="81"/>
      <c r="LKH37" s="81"/>
      <c r="LKI37" s="81"/>
      <c r="LKJ37" s="81"/>
      <c r="LUA37" s="81"/>
      <c r="LUB37" s="81"/>
      <c r="LUC37" s="81"/>
      <c r="LUD37" s="81"/>
      <c r="LUE37" s="81"/>
      <c r="LUF37" s="81"/>
      <c r="MDW37" s="81"/>
      <c r="MDX37" s="81"/>
      <c r="MDY37" s="81"/>
      <c r="MDZ37" s="81"/>
      <c r="MEA37" s="81"/>
      <c r="MEB37" s="81"/>
      <c r="MNS37" s="81"/>
      <c r="MNT37" s="81"/>
      <c r="MNU37" s="81"/>
      <c r="MNV37" s="81"/>
      <c r="MNW37" s="81"/>
      <c r="MNX37" s="81"/>
      <c r="MXO37" s="81"/>
      <c r="MXP37" s="81"/>
      <c r="MXQ37" s="81"/>
      <c r="MXR37" s="81"/>
      <c r="MXS37" s="81"/>
      <c r="MXT37" s="81"/>
      <c r="NHK37" s="81"/>
      <c r="NHL37" s="81"/>
      <c r="NHM37" s="81"/>
      <c r="NHN37" s="81"/>
      <c r="NHO37" s="81"/>
      <c r="NHP37" s="81"/>
      <c r="NRG37" s="81"/>
      <c r="NRH37" s="81"/>
      <c r="NRI37" s="81"/>
      <c r="NRJ37" s="81"/>
      <c r="NRK37" s="81"/>
      <c r="NRL37" s="81"/>
      <c r="OBC37" s="81"/>
      <c r="OBD37" s="81"/>
      <c r="OBE37" s="81"/>
      <c r="OBF37" s="81"/>
      <c r="OBG37" s="81"/>
      <c r="OBH37" s="81"/>
      <c r="OKY37" s="81"/>
      <c r="OKZ37" s="81"/>
      <c r="OLA37" s="81"/>
      <c r="OLB37" s="81"/>
      <c r="OLC37" s="81"/>
      <c r="OLD37" s="81"/>
      <c r="OUU37" s="81"/>
      <c r="OUV37" s="81"/>
      <c r="OUW37" s="81"/>
      <c r="OUX37" s="81"/>
      <c r="OUY37" s="81"/>
      <c r="OUZ37" s="81"/>
      <c r="PEQ37" s="81"/>
      <c r="PER37" s="81"/>
      <c r="PES37" s="81"/>
      <c r="PET37" s="81"/>
      <c r="PEU37" s="81"/>
      <c r="PEV37" s="81"/>
      <c r="POM37" s="81"/>
      <c r="PON37" s="81"/>
      <c r="POO37" s="81"/>
      <c r="POP37" s="81"/>
      <c r="POQ37" s="81"/>
      <c r="POR37" s="81"/>
      <c r="PYI37" s="81"/>
      <c r="PYJ37" s="81"/>
      <c r="PYK37" s="81"/>
      <c r="PYL37" s="81"/>
      <c r="PYM37" s="81"/>
      <c r="PYN37" s="81"/>
      <c r="QIE37" s="81"/>
      <c r="QIF37" s="81"/>
      <c r="QIG37" s="81"/>
      <c r="QIH37" s="81"/>
      <c r="QII37" s="81"/>
      <c r="QIJ37" s="81"/>
      <c r="QSA37" s="81"/>
      <c r="QSB37" s="81"/>
      <c r="QSC37" s="81"/>
      <c r="QSD37" s="81"/>
      <c r="QSE37" s="81"/>
      <c r="QSF37" s="81"/>
      <c r="RBW37" s="81"/>
      <c r="RBX37" s="81"/>
      <c r="RBY37" s="81"/>
      <c r="RBZ37" s="81"/>
      <c r="RCA37" s="81"/>
      <c r="RCB37" s="81"/>
      <c r="RLS37" s="81"/>
      <c r="RLT37" s="81"/>
      <c r="RLU37" s="81"/>
      <c r="RLV37" s="81"/>
      <c r="RLW37" s="81"/>
      <c r="RLX37" s="81"/>
      <c r="RVO37" s="81"/>
      <c r="RVP37" s="81"/>
      <c r="RVQ37" s="81"/>
      <c r="RVR37" s="81"/>
      <c r="RVS37" s="81"/>
      <c r="RVT37" s="81"/>
      <c r="SFK37" s="81"/>
      <c r="SFL37" s="81"/>
      <c r="SFM37" s="81"/>
      <c r="SFN37" s="81"/>
      <c r="SFO37" s="81"/>
      <c r="SFP37" s="81"/>
      <c r="SPG37" s="81"/>
      <c r="SPH37" s="81"/>
      <c r="SPI37" s="81"/>
      <c r="SPJ37" s="81"/>
      <c r="SPK37" s="81"/>
      <c r="SPL37" s="81"/>
      <c r="SZC37" s="81"/>
      <c r="SZD37" s="81"/>
      <c r="SZE37" s="81"/>
      <c r="SZF37" s="81"/>
      <c r="SZG37" s="81"/>
      <c r="SZH37" s="81"/>
      <c r="TIY37" s="81"/>
      <c r="TIZ37" s="81"/>
      <c r="TJA37" s="81"/>
      <c r="TJB37" s="81"/>
      <c r="TJC37" s="81"/>
      <c r="TJD37" s="81"/>
      <c r="TSU37" s="81"/>
      <c r="TSV37" s="81"/>
      <c r="TSW37" s="81"/>
      <c r="TSX37" s="81"/>
      <c r="TSY37" s="81"/>
      <c r="TSZ37" s="81"/>
      <c r="UCQ37" s="81"/>
      <c r="UCR37" s="81"/>
      <c r="UCS37" s="81"/>
      <c r="UCT37" s="81"/>
      <c r="UCU37" s="81"/>
      <c r="UCV37" s="81"/>
      <c r="UMM37" s="81"/>
      <c r="UMN37" s="81"/>
      <c r="UMO37" s="81"/>
      <c r="UMP37" s="81"/>
      <c r="UMQ37" s="81"/>
      <c r="UMR37" s="81"/>
      <c r="UWI37" s="81"/>
      <c r="UWJ37" s="81"/>
      <c r="UWK37" s="81"/>
      <c r="UWL37" s="81"/>
      <c r="UWM37" s="81"/>
      <c r="UWN37" s="81"/>
      <c r="VGE37" s="81"/>
      <c r="VGF37" s="81"/>
      <c r="VGG37" s="81"/>
      <c r="VGH37" s="81"/>
      <c r="VGI37" s="81"/>
      <c r="VGJ37" s="81"/>
      <c r="VQA37" s="81"/>
      <c r="VQB37" s="81"/>
      <c r="VQC37" s="81"/>
      <c r="VQD37" s="81"/>
      <c r="VQE37" s="81"/>
      <c r="VQF37" s="81"/>
      <c r="VZW37" s="81"/>
      <c r="VZX37" s="81"/>
      <c r="VZY37" s="81"/>
      <c r="VZZ37" s="81"/>
      <c r="WAA37" s="81"/>
      <c r="WAB37" s="81"/>
      <c r="WJS37" s="81"/>
      <c r="WJT37" s="81"/>
      <c r="WJU37" s="81"/>
      <c r="WJV37" s="81"/>
      <c r="WJW37" s="81"/>
      <c r="WJX37" s="81"/>
      <c r="WTO37" s="81"/>
      <c r="WTP37" s="81"/>
      <c r="WTQ37" s="81"/>
      <c r="WTR37" s="81"/>
      <c r="WTS37" s="81"/>
      <c r="WTT37" s="81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22" t="s">
        <v>26</v>
      </c>
      <c r="B38" s="36" t="s">
        <v>102</v>
      </c>
      <c r="C38" s="31">
        <v>200</v>
      </c>
      <c r="D38" s="290">
        <f>'Приложение 4'!F219</f>
        <v>283295</v>
      </c>
      <c r="E38" s="290">
        <f>'Приложение 4'!G219</f>
        <v>294626.8</v>
      </c>
      <c r="F38" s="290">
        <f>'Приложение 4'!H219</f>
        <v>306411.87199999997</v>
      </c>
      <c r="G38" s="8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80"/>
      <c r="AO38" s="80"/>
      <c r="AP38" s="80"/>
      <c r="AQ38" s="80"/>
      <c r="AR38" s="80"/>
      <c r="AS38" s="80"/>
      <c r="AT38" s="80"/>
      <c r="HC38" s="81"/>
      <c r="HD38" s="81"/>
      <c r="HE38" s="81"/>
      <c r="HF38" s="81"/>
      <c r="HG38" s="81"/>
      <c r="HH38" s="81"/>
      <c r="QY38" s="81"/>
      <c r="QZ38" s="81"/>
      <c r="RA38" s="81"/>
      <c r="RB38" s="81"/>
      <c r="RC38" s="81"/>
      <c r="RD38" s="81"/>
      <c r="AAU38" s="81"/>
      <c r="AAV38" s="81"/>
      <c r="AAW38" s="81"/>
      <c r="AAX38" s="81"/>
      <c r="AAY38" s="81"/>
      <c r="AAZ38" s="81"/>
      <c r="AKQ38" s="81"/>
      <c r="AKR38" s="81"/>
      <c r="AKS38" s="81"/>
      <c r="AKT38" s="81"/>
      <c r="AKU38" s="81"/>
      <c r="AKV38" s="81"/>
      <c r="AUM38" s="81"/>
      <c r="AUN38" s="81"/>
      <c r="AUO38" s="81"/>
      <c r="AUP38" s="81"/>
      <c r="AUQ38" s="81"/>
      <c r="AUR38" s="81"/>
      <c r="BEI38" s="81"/>
      <c r="BEJ38" s="81"/>
      <c r="BEK38" s="81"/>
      <c r="BEL38" s="81"/>
      <c r="BEM38" s="81"/>
      <c r="BEN38" s="81"/>
      <c r="BOE38" s="81"/>
      <c r="BOF38" s="81"/>
      <c r="BOG38" s="81"/>
      <c r="BOH38" s="81"/>
      <c r="BOI38" s="81"/>
      <c r="BOJ38" s="81"/>
      <c r="BYA38" s="81"/>
      <c r="BYB38" s="81"/>
      <c r="BYC38" s="81"/>
      <c r="BYD38" s="81"/>
      <c r="BYE38" s="81"/>
      <c r="BYF38" s="81"/>
      <c r="CHW38" s="81"/>
      <c r="CHX38" s="81"/>
      <c r="CHY38" s="81"/>
      <c r="CHZ38" s="81"/>
      <c r="CIA38" s="81"/>
      <c r="CIB38" s="81"/>
      <c r="CRS38" s="81"/>
      <c r="CRT38" s="81"/>
      <c r="CRU38" s="81"/>
      <c r="CRV38" s="81"/>
      <c r="CRW38" s="81"/>
      <c r="CRX38" s="81"/>
      <c r="DBO38" s="81"/>
      <c r="DBP38" s="81"/>
      <c r="DBQ38" s="81"/>
      <c r="DBR38" s="81"/>
      <c r="DBS38" s="81"/>
      <c r="DBT38" s="81"/>
      <c r="DLK38" s="81"/>
      <c r="DLL38" s="81"/>
      <c r="DLM38" s="81"/>
      <c r="DLN38" s="81"/>
      <c r="DLO38" s="81"/>
      <c r="DLP38" s="81"/>
      <c r="DVG38" s="81"/>
      <c r="DVH38" s="81"/>
      <c r="DVI38" s="81"/>
      <c r="DVJ38" s="81"/>
      <c r="DVK38" s="81"/>
      <c r="DVL38" s="81"/>
      <c r="EFC38" s="81"/>
      <c r="EFD38" s="81"/>
      <c r="EFE38" s="81"/>
      <c r="EFF38" s="81"/>
      <c r="EFG38" s="81"/>
      <c r="EFH38" s="81"/>
      <c r="EOY38" s="81"/>
      <c r="EOZ38" s="81"/>
      <c r="EPA38" s="81"/>
      <c r="EPB38" s="81"/>
      <c r="EPC38" s="81"/>
      <c r="EPD38" s="81"/>
      <c r="EYU38" s="81"/>
      <c r="EYV38" s="81"/>
      <c r="EYW38" s="81"/>
      <c r="EYX38" s="81"/>
      <c r="EYY38" s="81"/>
      <c r="EYZ38" s="81"/>
      <c r="FIQ38" s="81"/>
      <c r="FIR38" s="81"/>
      <c r="FIS38" s="81"/>
      <c r="FIT38" s="81"/>
      <c r="FIU38" s="81"/>
      <c r="FIV38" s="81"/>
      <c r="FSM38" s="81"/>
      <c r="FSN38" s="81"/>
      <c r="FSO38" s="81"/>
      <c r="FSP38" s="81"/>
      <c r="FSQ38" s="81"/>
      <c r="FSR38" s="81"/>
      <c r="GCI38" s="81"/>
      <c r="GCJ38" s="81"/>
      <c r="GCK38" s="81"/>
      <c r="GCL38" s="81"/>
      <c r="GCM38" s="81"/>
      <c r="GCN38" s="81"/>
      <c r="GME38" s="81"/>
      <c r="GMF38" s="81"/>
      <c r="GMG38" s="81"/>
      <c r="GMH38" s="81"/>
      <c r="GMI38" s="81"/>
      <c r="GMJ38" s="81"/>
      <c r="GWA38" s="81"/>
      <c r="GWB38" s="81"/>
      <c r="GWC38" s="81"/>
      <c r="GWD38" s="81"/>
      <c r="GWE38" s="81"/>
      <c r="GWF38" s="81"/>
      <c r="HFW38" s="81"/>
      <c r="HFX38" s="81"/>
      <c r="HFY38" s="81"/>
      <c r="HFZ38" s="81"/>
      <c r="HGA38" s="81"/>
      <c r="HGB38" s="81"/>
      <c r="HPS38" s="81"/>
      <c r="HPT38" s="81"/>
      <c r="HPU38" s="81"/>
      <c r="HPV38" s="81"/>
      <c r="HPW38" s="81"/>
      <c r="HPX38" s="81"/>
      <c r="HZO38" s="81"/>
      <c r="HZP38" s="81"/>
      <c r="HZQ38" s="81"/>
      <c r="HZR38" s="81"/>
      <c r="HZS38" s="81"/>
      <c r="HZT38" s="81"/>
      <c r="IJK38" s="81"/>
      <c r="IJL38" s="81"/>
      <c r="IJM38" s="81"/>
      <c r="IJN38" s="81"/>
      <c r="IJO38" s="81"/>
      <c r="IJP38" s="81"/>
      <c r="ITG38" s="81"/>
      <c r="ITH38" s="81"/>
      <c r="ITI38" s="81"/>
      <c r="ITJ38" s="81"/>
      <c r="ITK38" s="81"/>
      <c r="ITL38" s="81"/>
      <c r="JDC38" s="81"/>
      <c r="JDD38" s="81"/>
      <c r="JDE38" s="81"/>
      <c r="JDF38" s="81"/>
      <c r="JDG38" s="81"/>
      <c r="JDH38" s="81"/>
      <c r="JMY38" s="81"/>
      <c r="JMZ38" s="81"/>
      <c r="JNA38" s="81"/>
      <c r="JNB38" s="81"/>
      <c r="JNC38" s="81"/>
      <c r="JND38" s="81"/>
      <c r="JWU38" s="81"/>
      <c r="JWV38" s="81"/>
      <c r="JWW38" s="81"/>
      <c r="JWX38" s="81"/>
      <c r="JWY38" s="81"/>
      <c r="JWZ38" s="81"/>
      <c r="KGQ38" s="81"/>
      <c r="KGR38" s="81"/>
      <c r="KGS38" s="81"/>
      <c r="KGT38" s="81"/>
      <c r="KGU38" s="81"/>
      <c r="KGV38" s="81"/>
      <c r="KQM38" s="81"/>
      <c r="KQN38" s="81"/>
      <c r="KQO38" s="81"/>
      <c r="KQP38" s="81"/>
      <c r="KQQ38" s="81"/>
      <c r="KQR38" s="81"/>
      <c r="LAI38" s="81"/>
      <c r="LAJ38" s="81"/>
      <c r="LAK38" s="81"/>
      <c r="LAL38" s="81"/>
      <c r="LAM38" s="81"/>
      <c r="LAN38" s="81"/>
      <c r="LKE38" s="81"/>
      <c r="LKF38" s="81"/>
      <c r="LKG38" s="81"/>
      <c r="LKH38" s="81"/>
      <c r="LKI38" s="81"/>
      <c r="LKJ38" s="81"/>
      <c r="LUA38" s="81"/>
      <c r="LUB38" s="81"/>
      <c r="LUC38" s="81"/>
      <c r="LUD38" s="81"/>
      <c r="LUE38" s="81"/>
      <c r="LUF38" s="81"/>
      <c r="MDW38" s="81"/>
      <c r="MDX38" s="81"/>
      <c r="MDY38" s="81"/>
      <c r="MDZ38" s="81"/>
      <c r="MEA38" s="81"/>
      <c r="MEB38" s="81"/>
      <c r="MNS38" s="81"/>
      <c r="MNT38" s="81"/>
      <c r="MNU38" s="81"/>
      <c r="MNV38" s="81"/>
      <c r="MNW38" s="81"/>
      <c r="MNX38" s="81"/>
      <c r="MXO38" s="81"/>
      <c r="MXP38" s="81"/>
      <c r="MXQ38" s="81"/>
      <c r="MXR38" s="81"/>
      <c r="MXS38" s="81"/>
      <c r="MXT38" s="81"/>
      <c r="NHK38" s="81"/>
      <c r="NHL38" s="81"/>
      <c r="NHM38" s="81"/>
      <c r="NHN38" s="81"/>
      <c r="NHO38" s="81"/>
      <c r="NHP38" s="81"/>
      <c r="NRG38" s="81"/>
      <c r="NRH38" s="81"/>
      <c r="NRI38" s="81"/>
      <c r="NRJ38" s="81"/>
      <c r="NRK38" s="81"/>
      <c r="NRL38" s="81"/>
      <c r="OBC38" s="81"/>
      <c r="OBD38" s="81"/>
      <c r="OBE38" s="81"/>
      <c r="OBF38" s="81"/>
      <c r="OBG38" s="81"/>
      <c r="OBH38" s="81"/>
      <c r="OKY38" s="81"/>
      <c r="OKZ38" s="81"/>
      <c r="OLA38" s="81"/>
      <c r="OLB38" s="81"/>
      <c r="OLC38" s="81"/>
      <c r="OLD38" s="81"/>
      <c r="OUU38" s="81"/>
      <c r="OUV38" s="81"/>
      <c r="OUW38" s="81"/>
      <c r="OUX38" s="81"/>
      <c r="OUY38" s="81"/>
      <c r="OUZ38" s="81"/>
      <c r="PEQ38" s="81"/>
      <c r="PER38" s="81"/>
      <c r="PES38" s="81"/>
      <c r="PET38" s="81"/>
      <c r="PEU38" s="81"/>
      <c r="PEV38" s="81"/>
      <c r="POM38" s="81"/>
      <c r="PON38" s="81"/>
      <c r="POO38" s="81"/>
      <c r="POP38" s="81"/>
      <c r="POQ38" s="81"/>
      <c r="POR38" s="81"/>
      <c r="PYI38" s="81"/>
      <c r="PYJ38" s="81"/>
      <c r="PYK38" s="81"/>
      <c r="PYL38" s="81"/>
      <c r="PYM38" s="81"/>
      <c r="PYN38" s="81"/>
      <c r="QIE38" s="81"/>
      <c r="QIF38" s="81"/>
      <c r="QIG38" s="81"/>
      <c r="QIH38" s="81"/>
      <c r="QII38" s="81"/>
      <c r="QIJ38" s="81"/>
      <c r="QSA38" s="81"/>
      <c r="QSB38" s="81"/>
      <c r="QSC38" s="81"/>
      <c r="QSD38" s="81"/>
      <c r="QSE38" s="81"/>
      <c r="QSF38" s="81"/>
      <c r="RBW38" s="81"/>
      <c r="RBX38" s="81"/>
      <c r="RBY38" s="81"/>
      <c r="RBZ38" s="81"/>
      <c r="RCA38" s="81"/>
      <c r="RCB38" s="81"/>
      <c r="RLS38" s="81"/>
      <c r="RLT38" s="81"/>
      <c r="RLU38" s="81"/>
      <c r="RLV38" s="81"/>
      <c r="RLW38" s="81"/>
      <c r="RLX38" s="81"/>
      <c r="RVO38" s="81"/>
      <c r="RVP38" s="81"/>
      <c r="RVQ38" s="81"/>
      <c r="RVR38" s="81"/>
      <c r="RVS38" s="81"/>
      <c r="RVT38" s="81"/>
      <c r="SFK38" s="81"/>
      <c r="SFL38" s="81"/>
      <c r="SFM38" s="81"/>
      <c r="SFN38" s="81"/>
      <c r="SFO38" s="81"/>
      <c r="SFP38" s="81"/>
      <c r="SPG38" s="81"/>
      <c r="SPH38" s="81"/>
      <c r="SPI38" s="81"/>
      <c r="SPJ38" s="81"/>
      <c r="SPK38" s="81"/>
      <c r="SPL38" s="81"/>
      <c r="SZC38" s="81"/>
      <c r="SZD38" s="81"/>
      <c r="SZE38" s="81"/>
      <c r="SZF38" s="81"/>
      <c r="SZG38" s="81"/>
      <c r="SZH38" s="81"/>
      <c r="TIY38" s="81"/>
      <c r="TIZ38" s="81"/>
      <c r="TJA38" s="81"/>
      <c r="TJB38" s="81"/>
      <c r="TJC38" s="81"/>
      <c r="TJD38" s="81"/>
      <c r="TSU38" s="81"/>
      <c r="TSV38" s="81"/>
      <c r="TSW38" s="81"/>
      <c r="TSX38" s="81"/>
      <c r="TSY38" s="81"/>
      <c r="TSZ38" s="81"/>
      <c r="UCQ38" s="81"/>
      <c r="UCR38" s="81"/>
      <c r="UCS38" s="81"/>
      <c r="UCT38" s="81"/>
      <c r="UCU38" s="81"/>
      <c r="UCV38" s="81"/>
      <c r="UMM38" s="81"/>
      <c r="UMN38" s="81"/>
      <c r="UMO38" s="81"/>
      <c r="UMP38" s="81"/>
      <c r="UMQ38" s="81"/>
      <c r="UMR38" s="81"/>
      <c r="UWI38" s="81"/>
      <c r="UWJ38" s="81"/>
      <c r="UWK38" s="81"/>
      <c r="UWL38" s="81"/>
      <c r="UWM38" s="81"/>
      <c r="UWN38" s="81"/>
      <c r="VGE38" s="81"/>
      <c r="VGF38" s="81"/>
      <c r="VGG38" s="81"/>
      <c r="VGH38" s="81"/>
      <c r="VGI38" s="81"/>
      <c r="VGJ38" s="81"/>
      <c r="VQA38" s="81"/>
      <c r="VQB38" s="81"/>
      <c r="VQC38" s="81"/>
      <c r="VQD38" s="81"/>
      <c r="VQE38" s="81"/>
      <c r="VQF38" s="81"/>
      <c r="VZW38" s="81"/>
      <c r="VZX38" s="81"/>
      <c r="VZY38" s="81"/>
      <c r="VZZ38" s="81"/>
      <c r="WAA38" s="81"/>
      <c r="WAB38" s="81"/>
      <c r="WJS38" s="81"/>
      <c r="WJT38" s="81"/>
      <c r="WJU38" s="81"/>
      <c r="WJV38" s="81"/>
      <c r="WJW38" s="81"/>
      <c r="WJX38" s="81"/>
      <c r="WTO38" s="81"/>
      <c r="WTP38" s="81"/>
      <c r="WTQ38" s="81"/>
      <c r="WTR38" s="81"/>
      <c r="WTS38" s="81"/>
      <c r="WTT38" s="81"/>
    </row>
    <row r="39" spans="1:984 1235:2008 2259:3032 3283:4056 4307:5080 5331:6104 6355:7128 7379:8152 8403:9176 9427:10200 10451:11224 11475:12248 12499:13272 13523:14296 14547:15320 15571:16088" s="27" customFormat="1" ht="15.75" x14ac:dyDescent="0.25">
      <c r="A39" s="32" t="s">
        <v>52</v>
      </c>
      <c r="B39" s="36" t="s">
        <v>102</v>
      </c>
      <c r="C39" s="31">
        <v>300</v>
      </c>
      <c r="D39" s="290">
        <f>'Приложение 4'!F220</f>
        <v>580718</v>
      </c>
      <c r="E39" s="290">
        <f>'Приложение 4'!G220</f>
        <v>603946.72</v>
      </c>
      <c r="F39" s="290">
        <f>'Приложение 4'!H220</f>
        <v>628104.58880000003</v>
      </c>
      <c r="G39" s="8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80"/>
      <c r="AO39" s="80"/>
      <c r="AP39" s="80"/>
      <c r="AQ39" s="80"/>
      <c r="AR39" s="80"/>
      <c r="AS39" s="80"/>
      <c r="AT39" s="80"/>
      <c r="HC39" s="81"/>
      <c r="HD39" s="81"/>
      <c r="HE39" s="81"/>
      <c r="HF39" s="81"/>
      <c r="HG39" s="81"/>
      <c r="HH39" s="81"/>
      <c r="QY39" s="81"/>
      <c r="QZ39" s="81"/>
      <c r="RA39" s="81"/>
      <c r="RB39" s="81"/>
      <c r="RC39" s="81"/>
      <c r="RD39" s="81"/>
      <c r="AAU39" s="81"/>
      <c r="AAV39" s="81"/>
      <c r="AAW39" s="81"/>
      <c r="AAX39" s="81"/>
      <c r="AAY39" s="81"/>
      <c r="AAZ39" s="81"/>
      <c r="AKQ39" s="81"/>
      <c r="AKR39" s="81"/>
      <c r="AKS39" s="81"/>
      <c r="AKT39" s="81"/>
      <c r="AKU39" s="81"/>
      <c r="AKV39" s="81"/>
      <c r="AUM39" s="81"/>
      <c r="AUN39" s="81"/>
      <c r="AUO39" s="81"/>
      <c r="AUP39" s="81"/>
      <c r="AUQ39" s="81"/>
      <c r="AUR39" s="81"/>
      <c r="BEI39" s="81"/>
      <c r="BEJ39" s="81"/>
      <c r="BEK39" s="81"/>
      <c r="BEL39" s="81"/>
      <c r="BEM39" s="81"/>
      <c r="BEN39" s="81"/>
      <c r="BOE39" s="81"/>
      <c r="BOF39" s="81"/>
      <c r="BOG39" s="81"/>
      <c r="BOH39" s="81"/>
      <c r="BOI39" s="81"/>
      <c r="BOJ39" s="81"/>
      <c r="BYA39" s="81"/>
      <c r="BYB39" s="81"/>
      <c r="BYC39" s="81"/>
      <c r="BYD39" s="81"/>
      <c r="BYE39" s="81"/>
      <c r="BYF39" s="81"/>
      <c r="CHW39" s="81"/>
      <c r="CHX39" s="81"/>
      <c r="CHY39" s="81"/>
      <c r="CHZ39" s="81"/>
      <c r="CIA39" s="81"/>
      <c r="CIB39" s="81"/>
      <c r="CRS39" s="81"/>
      <c r="CRT39" s="81"/>
      <c r="CRU39" s="81"/>
      <c r="CRV39" s="81"/>
      <c r="CRW39" s="81"/>
      <c r="CRX39" s="81"/>
      <c r="DBO39" s="81"/>
      <c r="DBP39" s="81"/>
      <c r="DBQ39" s="81"/>
      <c r="DBR39" s="81"/>
      <c r="DBS39" s="81"/>
      <c r="DBT39" s="81"/>
      <c r="DLK39" s="81"/>
      <c r="DLL39" s="81"/>
      <c r="DLM39" s="81"/>
      <c r="DLN39" s="81"/>
      <c r="DLO39" s="81"/>
      <c r="DLP39" s="81"/>
      <c r="DVG39" s="81"/>
      <c r="DVH39" s="81"/>
      <c r="DVI39" s="81"/>
      <c r="DVJ39" s="81"/>
      <c r="DVK39" s="81"/>
      <c r="DVL39" s="81"/>
      <c r="EFC39" s="81"/>
      <c r="EFD39" s="81"/>
      <c r="EFE39" s="81"/>
      <c r="EFF39" s="81"/>
      <c r="EFG39" s="81"/>
      <c r="EFH39" s="81"/>
      <c r="EOY39" s="81"/>
      <c r="EOZ39" s="81"/>
      <c r="EPA39" s="81"/>
      <c r="EPB39" s="81"/>
      <c r="EPC39" s="81"/>
      <c r="EPD39" s="81"/>
      <c r="EYU39" s="81"/>
      <c r="EYV39" s="81"/>
      <c r="EYW39" s="81"/>
      <c r="EYX39" s="81"/>
      <c r="EYY39" s="81"/>
      <c r="EYZ39" s="81"/>
      <c r="FIQ39" s="81"/>
      <c r="FIR39" s="81"/>
      <c r="FIS39" s="81"/>
      <c r="FIT39" s="81"/>
      <c r="FIU39" s="81"/>
      <c r="FIV39" s="81"/>
      <c r="FSM39" s="81"/>
      <c r="FSN39" s="81"/>
      <c r="FSO39" s="81"/>
      <c r="FSP39" s="81"/>
      <c r="FSQ39" s="81"/>
      <c r="FSR39" s="81"/>
      <c r="GCI39" s="81"/>
      <c r="GCJ39" s="81"/>
      <c r="GCK39" s="81"/>
      <c r="GCL39" s="81"/>
      <c r="GCM39" s="81"/>
      <c r="GCN39" s="81"/>
      <c r="GME39" s="81"/>
      <c r="GMF39" s="81"/>
      <c r="GMG39" s="81"/>
      <c r="GMH39" s="81"/>
      <c r="GMI39" s="81"/>
      <c r="GMJ39" s="81"/>
      <c r="GWA39" s="81"/>
      <c r="GWB39" s="81"/>
      <c r="GWC39" s="81"/>
      <c r="GWD39" s="81"/>
      <c r="GWE39" s="81"/>
      <c r="GWF39" s="81"/>
      <c r="HFW39" s="81"/>
      <c r="HFX39" s="81"/>
      <c r="HFY39" s="81"/>
      <c r="HFZ39" s="81"/>
      <c r="HGA39" s="81"/>
      <c r="HGB39" s="81"/>
      <c r="HPS39" s="81"/>
      <c r="HPT39" s="81"/>
      <c r="HPU39" s="81"/>
      <c r="HPV39" s="81"/>
      <c r="HPW39" s="81"/>
      <c r="HPX39" s="81"/>
      <c r="HZO39" s="81"/>
      <c r="HZP39" s="81"/>
      <c r="HZQ39" s="81"/>
      <c r="HZR39" s="81"/>
      <c r="HZS39" s="81"/>
      <c r="HZT39" s="81"/>
      <c r="IJK39" s="81"/>
      <c r="IJL39" s="81"/>
      <c r="IJM39" s="81"/>
      <c r="IJN39" s="81"/>
      <c r="IJO39" s="81"/>
      <c r="IJP39" s="81"/>
      <c r="ITG39" s="81"/>
      <c r="ITH39" s="81"/>
      <c r="ITI39" s="81"/>
      <c r="ITJ39" s="81"/>
      <c r="ITK39" s="81"/>
      <c r="ITL39" s="81"/>
      <c r="JDC39" s="81"/>
      <c r="JDD39" s="81"/>
      <c r="JDE39" s="81"/>
      <c r="JDF39" s="81"/>
      <c r="JDG39" s="81"/>
      <c r="JDH39" s="81"/>
      <c r="JMY39" s="81"/>
      <c r="JMZ39" s="81"/>
      <c r="JNA39" s="81"/>
      <c r="JNB39" s="81"/>
      <c r="JNC39" s="81"/>
      <c r="JND39" s="81"/>
      <c r="JWU39" s="81"/>
      <c r="JWV39" s="81"/>
      <c r="JWW39" s="81"/>
      <c r="JWX39" s="81"/>
      <c r="JWY39" s="81"/>
      <c r="JWZ39" s="81"/>
      <c r="KGQ39" s="81"/>
      <c r="KGR39" s="81"/>
      <c r="KGS39" s="81"/>
      <c r="KGT39" s="81"/>
      <c r="KGU39" s="81"/>
      <c r="KGV39" s="81"/>
      <c r="KQM39" s="81"/>
      <c r="KQN39" s="81"/>
      <c r="KQO39" s="81"/>
      <c r="KQP39" s="81"/>
      <c r="KQQ39" s="81"/>
      <c r="KQR39" s="81"/>
      <c r="LAI39" s="81"/>
      <c r="LAJ39" s="81"/>
      <c r="LAK39" s="81"/>
      <c r="LAL39" s="81"/>
      <c r="LAM39" s="81"/>
      <c r="LAN39" s="81"/>
      <c r="LKE39" s="81"/>
      <c r="LKF39" s="81"/>
      <c r="LKG39" s="81"/>
      <c r="LKH39" s="81"/>
      <c r="LKI39" s="81"/>
      <c r="LKJ39" s="81"/>
      <c r="LUA39" s="81"/>
      <c r="LUB39" s="81"/>
      <c r="LUC39" s="81"/>
      <c r="LUD39" s="81"/>
      <c r="LUE39" s="81"/>
      <c r="LUF39" s="81"/>
      <c r="MDW39" s="81"/>
      <c r="MDX39" s="81"/>
      <c r="MDY39" s="81"/>
      <c r="MDZ39" s="81"/>
      <c r="MEA39" s="81"/>
      <c r="MEB39" s="81"/>
      <c r="MNS39" s="81"/>
      <c r="MNT39" s="81"/>
      <c r="MNU39" s="81"/>
      <c r="MNV39" s="81"/>
      <c r="MNW39" s="81"/>
      <c r="MNX39" s="81"/>
      <c r="MXO39" s="81"/>
      <c r="MXP39" s="81"/>
      <c r="MXQ39" s="81"/>
      <c r="MXR39" s="81"/>
      <c r="MXS39" s="81"/>
      <c r="MXT39" s="81"/>
      <c r="NHK39" s="81"/>
      <c r="NHL39" s="81"/>
      <c r="NHM39" s="81"/>
      <c r="NHN39" s="81"/>
      <c r="NHO39" s="81"/>
      <c r="NHP39" s="81"/>
      <c r="NRG39" s="81"/>
      <c r="NRH39" s="81"/>
      <c r="NRI39" s="81"/>
      <c r="NRJ39" s="81"/>
      <c r="NRK39" s="81"/>
      <c r="NRL39" s="81"/>
      <c r="OBC39" s="81"/>
      <c r="OBD39" s="81"/>
      <c r="OBE39" s="81"/>
      <c r="OBF39" s="81"/>
      <c r="OBG39" s="81"/>
      <c r="OBH39" s="81"/>
      <c r="OKY39" s="81"/>
      <c r="OKZ39" s="81"/>
      <c r="OLA39" s="81"/>
      <c r="OLB39" s="81"/>
      <c r="OLC39" s="81"/>
      <c r="OLD39" s="81"/>
      <c r="OUU39" s="81"/>
      <c r="OUV39" s="81"/>
      <c r="OUW39" s="81"/>
      <c r="OUX39" s="81"/>
      <c r="OUY39" s="81"/>
      <c r="OUZ39" s="81"/>
      <c r="PEQ39" s="81"/>
      <c r="PER39" s="81"/>
      <c r="PES39" s="81"/>
      <c r="PET39" s="81"/>
      <c r="PEU39" s="81"/>
      <c r="PEV39" s="81"/>
      <c r="POM39" s="81"/>
      <c r="PON39" s="81"/>
      <c r="POO39" s="81"/>
      <c r="POP39" s="81"/>
      <c r="POQ39" s="81"/>
      <c r="POR39" s="81"/>
      <c r="PYI39" s="81"/>
      <c r="PYJ39" s="81"/>
      <c r="PYK39" s="81"/>
      <c r="PYL39" s="81"/>
      <c r="PYM39" s="81"/>
      <c r="PYN39" s="81"/>
      <c r="QIE39" s="81"/>
      <c r="QIF39" s="81"/>
      <c r="QIG39" s="81"/>
      <c r="QIH39" s="81"/>
      <c r="QII39" s="81"/>
      <c r="QIJ39" s="81"/>
      <c r="QSA39" s="81"/>
      <c r="QSB39" s="81"/>
      <c r="QSC39" s="81"/>
      <c r="QSD39" s="81"/>
      <c r="QSE39" s="81"/>
      <c r="QSF39" s="81"/>
      <c r="RBW39" s="81"/>
      <c r="RBX39" s="81"/>
      <c r="RBY39" s="81"/>
      <c r="RBZ39" s="81"/>
      <c r="RCA39" s="81"/>
      <c r="RCB39" s="81"/>
      <c r="RLS39" s="81"/>
      <c r="RLT39" s="81"/>
      <c r="RLU39" s="81"/>
      <c r="RLV39" s="81"/>
      <c r="RLW39" s="81"/>
      <c r="RLX39" s="81"/>
      <c r="RVO39" s="81"/>
      <c r="RVP39" s="81"/>
      <c r="RVQ39" s="81"/>
      <c r="RVR39" s="81"/>
      <c r="RVS39" s="81"/>
      <c r="RVT39" s="81"/>
      <c r="SFK39" s="81"/>
      <c r="SFL39" s="81"/>
      <c r="SFM39" s="81"/>
      <c r="SFN39" s="81"/>
      <c r="SFO39" s="81"/>
      <c r="SFP39" s="81"/>
      <c r="SPG39" s="81"/>
      <c r="SPH39" s="81"/>
      <c r="SPI39" s="81"/>
      <c r="SPJ39" s="81"/>
      <c r="SPK39" s="81"/>
      <c r="SPL39" s="81"/>
      <c r="SZC39" s="81"/>
      <c r="SZD39" s="81"/>
      <c r="SZE39" s="81"/>
      <c r="SZF39" s="81"/>
      <c r="SZG39" s="81"/>
      <c r="SZH39" s="81"/>
      <c r="TIY39" s="81"/>
      <c r="TIZ39" s="81"/>
      <c r="TJA39" s="81"/>
      <c r="TJB39" s="81"/>
      <c r="TJC39" s="81"/>
      <c r="TJD39" s="81"/>
      <c r="TSU39" s="81"/>
      <c r="TSV39" s="81"/>
      <c r="TSW39" s="81"/>
      <c r="TSX39" s="81"/>
      <c r="TSY39" s="81"/>
      <c r="TSZ39" s="81"/>
      <c r="UCQ39" s="81"/>
      <c r="UCR39" s="81"/>
      <c r="UCS39" s="81"/>
      <c r="UCT39" s="81"/>
      <c r="UCU39" s="81"/>
      <c r="UCV39" s="81"/>
      <c r="UMM39" s="81"/>
      <c r="UMN39" s="81"/>
      <c r="UMO39" s="81"/>
      <c r="UMP39" s="81"/>
      <c r="UMQ39" s="81"/>
      <c r="UMR39" s="81"/>
      <c r="UWI39" s="81"/>
      <c r="UWJ39" s="81"/>
      <c r="UWK39" s="81"/>
      <c r="UWL39" s="81"/>
      <c r="UWM39" s="81"/>
      <c r="UWN39" s="81"/>
      <c r="VGE39" s="81"/>
      <c r="VGF39" s="81"/>
      <c r="VGG39" s="81"/>
      <c r="VGH39" s="81"/>
      <c r="VGI39" s="81"/>
      <c r="VGJ39" s="81"/>
      <c r="VQA39" s="81"/>
      <c r="VQB39" s="81"/>
      <c r="VQC39" s="81"/>
      <c r="VQD39" s="81"/>
      <c r="VQE39" s="81"/>
      <c r="VQF39" s="81"/>
      <c r="VZW39" s="81"/>
      <c r="VZX39" s="81"/>
      <c r="VZY39" s="81"/>
      <c r="VZZ39" s="81"/>
      <c r="WAA39" s="81"/>
      <c r="WAB39" s="81"/>
      <c r="WJS39" s="81"/>
      <c r="WJT39" s="81"/>
      <c r="WJU39" s="81"/>
      <c r="WJV39" s="81"/>
      <c r="WJW39" s="81"/>
      <c r="WJX39" s="81"/>
      <c r="WTO39" s="81"/>
      <c r="WTP39" s="81"/>
      <c r="WTQ39" s="81"/>
      <c r="WTR39" s="81"/>
      <c r="WTS39" s="81"/>
      <c r="WTT39" s="81"/>
    </row>
    <row r="40" spans="1:984 1235:2008 2259:3032 3283:4056 4307:5080 5331:6104 6355:7128 7379:8152 8403:9176 9427:10200 10451:11224 11475:12248 12499:13272 13523:14296 14547:15320 15571:16088" s="27" customFormat="1" ht="30.75" x14ac:dyDescent="0.25">
      <c r="A40" s="32" t="s">
        <v>146</v>
      </c>
      <c r="B40" s="400" t="s">
        <v>102</v>
      </c>
      <c r="C40" s="399"/>
      <c r="D40" s="290">
        <f>D41</f>
        <v>1001000</v>
      </c>
      <c r="E40" s="290">
        <f>E41</f>
        <v>1041040</v>
      </c>
      <c r="F40" s="291">
        <f>F41</f>
        <v>1082681.6000000001</v>
      </c>
      <c r="G40" s="8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80"/>
      <c r="AO40" s="80"/>
      <c r="AP40" s="80"/>
      <c r="AQ40" s="80"/>
      <c r="AR40" s="80"/>
      <c r="AS40" s="80"/>
      <c r="AT40" s="80"/>
      <c r="HC40" s="81"/>
      <c r="HD40" s="81"/>
      <c r="HE40" s="81"/>
      <c r="HF40" s="81"/>
      <c r="HG40" s="81"/>
      <c r="HH40" s="81"/>
      <c r="QY40" s="81"/>
      <c r="QZ40" s="81"/>
      <c r="RA40" s="81"/>
      <c r="RB40" s="81"/>
      <c r="RC40" s="81"/>
      <c r="RD40" s="81"/>
      <c r="AAU40" s="81"/>
      <c r="AAV40" s="81"/>
      <c r="AAW40" s="81"/>
      <c r="AAX40" s="81"/>
      <c r="AAY40" s="81"/>
      <c r="AAZ40" s="81"/>
      <c r="AKQ40" s="81"/>
      <c r="AKR40" s="81"/>
      <c r="AKS40" s="81"/>
      <c r="AKT40" s="81"/>
      <c r="AKU40" s="81"/>
      <c r="AKV40" s="81"/>
      <c r="AUM40" s="81"/>
      <c r="AUN40" s="81"/>
      <c r="AUO40" s="81"/>
      <c r="AUP40" s="81"/>
      <c r="AUQ40" s="81"/>
      <c r="AUR40" s="81"/>
      <c r="BEI40" s="81"/>
      <c r="BEJ40" s="81"/>
      <c r="BEK40" s="81"/>
      <c r="BEL40" s="81"/>
      <c r="BEM40" s="81"/>
      <c r="BEN40" s="81"/>
      <c r="BOE40" s="81"/>
      <c r="BOF40" s="81"/>
      <c r="BOG40" s="81"/>
      <c r="BOH40" s="81"/>
      <c r="BOI40" s="81"/>
      <c r="BOJ40" s="81"/>
      <c r="BYA40" s="81"/>
      <c r="BYB40" s="81"/>
      <c r="BYC40" s="81"/>
      <c r="BYD40" s="81"/>
      <c r="BYE40" s="81"/>
      <c r="BYF40" s="81"/>
      <c r="CHW40" s="81"/>
      <c r="CHX40" s="81"/>
      <c r="CHY40" s="81"/>
      <c r="CHZ40" s="81"/>
      <c r="CIA40" s="81"/>
      <c r="CIB40" s="81"/>
      <c r="CRS40" s="81"/>
      <c r="CRT40" s="81"/>
      <c r="CRU40" s="81"/>
      <c r="CRV40" s="81"/>
      <c r="CRW40" s="81"/>
      <c r="CRX40" s="81"/>
      <c r="DBO40" s="81"/>
      <c r="DBP40" s="81"/>
      <c r="DBQ40" s="81"/>
      <c r="DBR40" s="81"/>
      <c r="DBS40" s="81"/>
      <c r="DBT40" s="81"/>
      <c r="DLK40" s="81"/>
      <c r="DLL40" s="81"/>
      <c r="DLM40" s="81"/>
      <c r="DLN40" s="81"/>
      <c r="DLO40" s="81"/>
      <c r="DLP40" s="81"/>
      <c r="DVG40" s="81"/>
      <c r="DVH40" s="81"/>
      <c r="DVI40" s="81"/>
      <c r="DVJ40" s="81"/>
      <c r="DVK40" s="81"/>
      <c r="DVL40" s="81"/>
      <c r="EFC40" s="81"/>
      <c r="EFD40" s="81"/>
      <c r="EFE40" s="81"/>
      <c r="EFF40" s="81"/>
      <c r="EFG40" s="81"/>
      <c r="EFH40" s="81"/>
      <c r="EOY40" s="81"/>
      <c r="EOZ40" s="81"/>
      <c r="EPA40" s="81"/>
      <c r="EPB40" s="81"/>
      <c r="EPC40" s="81"/>
      <c r="EPD40" s="81"/>
      <c r="EYU40" s="81"/>
      <c r="EYV40" s="81"/>
      <c r="EYW40" s="81"/>
      <c r="EYX40" s="81"/>
      <c r="EYY40" s="81"/>
      <c r="EYZ40" s="81"/>
      <c r="FIQ40" s="81"/>
      <c r="FIR40" s="81"/>
      <c r="FIS40" s="81"/>
      <c r="FIT40" s="81"/>
      <c r="FIU40" s="81"/>
      <c r="FIV40" s="81"/>
      <c r="FSM40" s="81"/>
      <c r="FSN40" s="81"/>
      <c r="FSO40" s="81"/>
      <c r="FSP40" s="81"/>
      <c r="FSQ40" s="81"/>
      <c r="FSR40" s="81"/>
      <c r="GCI40" s="81"/>
      <c r="GCJ40" s="81"/>
      <c r="GCK40" s="81"/>
      <c r="GCL40" s="81"/>
      <c r="GCM40" s="81"/>
      <c r="GCN40" s="81"/>
      <c r="GME40" s="81"/>
      <c r="GMF40" s="81"/>
      <c r="GMG40" s="81"/>
      <c r="GMH40" s="81"/>
      <c r="GMI40" s="81"/>
      <c r="GMJ40" s="81"/>
      <c r="GWA40" s="81"/>
      <c r="GWB40" s="81"/>
      <c r="GWC40" s="81"/>
      <c r="GWD40" s="81"/>
      <c r="GWE40" s="81"/>
      <c r="GWF40" s="81"/>
      <c r="HFW40" s="81"/>
      <c r="HFX40" s="81"/>
      <c r="HFY40" s="81"/>
      <c r="HFZ40" s="81"/>
      <c r="HGA40" s="81"/>
      <c r="HGB40" s="81"/>
      <c r="HPS40" s="81"/>
      <c r="HPT40" s="81"/>
      <c r="HPU40" s="81"/>
      <c r="HPV40" s="81"/>
      <c r="HPW40" s="81"/>
      <c r="HPX40" s="81"/>
      <c r="HZO40" s="81"/>
      <c r="HZP40" s="81"/>
      <c r="HZQ40" s="81"/>
      <c r="HZR40" s="81"/>
      <c r="HZS40" s="81"/>
      <c r="HZT40" s="81"/>
      <c r="IJK40" s="81"/>
      <c r="IJL40" s="81"/>
      <c r="IJM40" s="81"/>
      <c r="IJN40" s="81"/>
      <c r="IJO40" s="81"/>
      <c r="IJP40" s="81"/>
      <c r="ITG40" s="81"/>
      <c r="ITH40" s="81"/>
      <c r="ITI40" s="81"/>
      <c r="ITJ40" s="81"/>
      <c r="ITK40" s="81"/>
      <c r="ITL40" s="81"/>
      <c r="JDC40" s="81"/>
      <c r="JDD40" s="81"/>
      <c r="JDE40" s="81"/>
      <c r="JDF40" s="81"/>
      <c r="JDG40" s="81"/>
      <c r="JDH40" s="81"/>
      <c r="JMY40" s="81"/>
      <c r="JMZ40" s="81"/>
      <c r="JNA40" s="81"/>
      <c r="JNB40" s="81"/>
      <c r="JNC40" s="81"/>
      <c r="JND40" s="81"/>
      <c r="JWU40" s="81"/>
      <c r="JWV40" s="81"/>
      <c r="JWW40" s="81"/>
      <c r="JWX40" s="81"/>
      <c r="JWY40" s="81"/>
      <c r="JWZ40" s="81"/>
      <c r="KGQ40" s="81"/>
      <c r="KGR40" s="81"/>
      <c r="KGS40" s="81"/>
      <c r="KGT40" s="81"/>
      <c r="KGU40" s="81"/>
      <c r="KGV40" s="81"/>
      <c r="KQM40" s="81"/>
      <c r="KQN40" s="81"/>
      <c r="KQO40" s="81"/>
      <c r="KQP40" s="81"/>
      <c r="KQQ40" s="81"/>
      <c r="KQR40" s="81"/>
      <c r="LAI40" s="81"/>
      <c r="LAJ40" s="81"/>
      <c r="LAK40" s="81"/>
      <c r="LAL40" s="81"/>
      <c r="LAM40" s="81"/>
      <c r="LAN40" s="81"/>
      <c r="LKE40" s="81"/>
      <c r="LKF40" s="81"/>
      <c r="LKG40" s="81"/>
      <c r="LKH40" s="81"/>
      <c r="LKI40" s="81"/>
      <c r="LKJ40" s="81"/>
      <c r="LUA40" s="81"/>
      <c r="LUB40" s="81"/>
      <c r="LUC40" s="81"/>
      <c r="LUD40" s="81"/>
      <c r="LUE40" s="81"/>
      <c r="LUF40" s="81"/>
      <c r="MDW40" s="81"/>
      <c r="MDX40" s="81"/>
      <c r="MDY40" s="81"/>
      <c r="MDZ40" s="81"/>
      <c r="MEA40" s="81"/>
      <c r="MEB40" s="81"/>
      <c r="MNS40" s="81"/>
      <c r="MNT40" s="81"/>
      <c r="MNU40" s="81"/>
      <c r="MNV40" s="81"/>
      <c r="MNW40" s="81"/>
      <c r="MNX40" s="81"/>
      <c r="MXO40" s="81"/>
      <c r="MXP40" s="81"/>
      <c r="MXQ40" s="81"/>
      <c r="MXR40" s="81"/>
      <c r="MXS40" s="81"/>
      <c r="MXT40" s="81"/>
      <c r="NHK40" s="81"/>
      <c r="NHL40" s="81"/>
      <c r="NHM40" s="81"/>
      <c r="NHN40" s="81"/>
      <c r="NHO40" s="81"/>
      <c r="NHP40" s="81"/>
      <c r="NRG40" s="81"/>
      <c r="NRH40" s="81"/>
      <c r="NRI40" s="81"/>
      <c r="NRJ40" s="81"/>
      <c r="NRK40" s="81"/>
      <c r="NRL40" s="81"/>
      <c r="OBC40" s="81"/>
      <c r="OBD40" s="81"/>
      <c r="OBE40" s="81"/>
      <c r="OBF40" s="81"/>
      <c r="OBG40" s="81"/>
      <c r="OBH40" s="81"/>
      <c r="OKY40" s="81"/>
      <c r="OKZ40" s="81"/>
      <c r="OLA40" s="81"/>
      <c r="OLB40" s="81"/>
      <c r="OLC40" s="81"/>
      <c r="OLD40" s="81"/>
      <c r="OUU40" s="81"/>
      <c r="OUV40" s="81"/>
      <c r="OUW40" s="81"/>
      <c r="OUX40" s="81"/>
      <c r="OUY40" s="81"/>
      <c r="OUZ40" s="81"/>
      <c r="PEQ40" s="81"/>
      <c r="PER40" s="81"/>
      <c r="PES40" s="81"/>
      <c r="PET40" s="81"/>
      <c r="PEU40" s="81"/>
      <c r="PEV40" s="81"/>
      <c r="POM40" s="81"/>
      <c r="PON40" s="81"/>
      <c r="POO40" s="81"/>
      <c r="POP40" s="81"/>
      <c r="POQ40" s="81"/>
      <c r="POR40" s="81"/>
      <c r="PYI40" s="81"/>
      <c r="PYJ40" s="81"/>
      <c r="PYK40" s="81"/>
      <c r="PYL40" s="81"/>
      <c r="PYM40" s="81"/>
      <c r="PYN40" s="81"/>
      <c r="QIE40" s="81"/>
      <c r="QIF40" s="81"/>
      <c r="QIG40" s="81"/>
      <c r="QIH40" s="81"/>
      <c r="QII40" s="81"/>
      <c r="QIJ40" s="81"/>
      <c r="QSA40" s="81"/>
      <c r="QSB40" s="81"/>
      <c r="QSC40" s="81"/>
      <c r="QSD40" s="81"/>
      <c r="QSE40" s="81"/>
      <c r="QSF40" s="81"/>
      <c r="RBW40" s="81"/>
      <c r="RBX40" s="81"/>
      <c r="RBY40" s="81"/>
      <c r="RBZ40" s="81"/>
      <c r="RCA40" s="81"/>
      <c r="RCB40" s="81"/>
      <c r="RLS40" s="81"/>
      <c r="RLT40" s="81"/>
      <c r="RLU40" s="81"/>
      <c r="RLV40" s="81"/>
      <c r="RLW40" s="81"/>
      <c r="RLX40" s="81"/>
      <c r="RVO40" s="81"/>
      <c r="RVP40" s="81"/>
      <c r="RVQ40" s="81"/>
      <c r="RVR40" s="81"/>
      <c r="RVS40" s="81"/>
      <c r="RVT40" s="81"/>
      <c r="SFK40" s="81"/>
      <c r="SFL40" s="81"/>
      <c r="SFM40" s="81"/>
      <c r="SFN40" s="81"/>
      <c r="SFO40" s="81"/>
      <c r="SFP40" s="81"/>
      <c r="SPG40" s="81"/>
      <c r="SPH40" s="81"/>
      <c r="SPI40" s="81"/>
      <c r="SPJ40" s="81"/>
      <c r="SPK40" s="81"/>
      <c r="SPL40" s="81"/>
      <c r="SZC40" s="81"/>
      <c r="SZD40" s="81"/>
      <c r="SZE40" s="81"/>
      <c r="SZF40" s="81"/>
      <c r="SZG40" s="81"/>
      <c r="SZH40" s="81"/>
      <c r="TIY40" s="81"/>
      <c r="TIZ40" s="81"/>
      <c r="TJA40" s="81"/>
      <c r="TJB40" s="81"/>
      <c r="TJC40" s="81"/>
      <c r="TJD40" s="81"/>
      <c r="TSU40" s="81"/>
      <c r="TSV40" s="81"/>
      <c r="TSW40" s="81"/>
      <c r="TSX40" s="81"/>
      <c r="TSY40" s="81"/>
      <c r="TSZ40" s="81"/>
      <c r="UCQ40" s="81"/>
      <c r="UCR40" s="81"/>
      <c r="UCS40" s="81"/>
      <c r="UCT40" s="81"/>
      <c r="UCU40" s="81"/>
      <c r="UCV40" s="81"/>
      <c r="UMM40" s="81"/>
      <c r="UMN40" s="81"/>
      <c r="UMO40" s="81"/>
      <c r="UMP40" s="81"/>
      <c r="UMQ40" s="81"/>
      <c r="UMR40" s="81"/>
      <c r="UWI40" s="81"/>
      <c r="UWJ40" s="81"/>
      <c r="UWK40" s="81"/>
      <c r="UWL40" s="81"/>
      <c r="UWM40" s="81"/>
      <c r="UWN40" s="81"/>
      <c r="VGE40" s="81"/>
      <c r="VGF40" s="81"/>
      <c r="VGG40" s="81"/>
      <c r="VGH40" s="81"/>
      <c r="VGI40" s="81"/>
      <c r="VGJ40" s="81"/>
      <c r="VQA40" s="81"/>
      <c r="VQB40" s="81"/>
      <c r="VQC40" s="81"/>
      <c r="VQD40" s="81"/>
      <c r="VQE40" s="81"/>
      <c r="VQF40" s="81"/>
      <c r="VZW40" s="81"/>
      <c r="VZX40" s="81"/>
      <c r="VZY40" s="81"/>
      <c r="VZZ40" s="81"/>
      <c r="WAA40" s="81"/>
      <c r="WAB40" s="81"/>
      <c r="WJS40" s="81"/>
      <c r="WJT40" s="81"/>
      <c r="WJU40" s="81"/>
      <c r="WJV40" s="81"/>
      <c r="WJW40" s="81"/>
      <c r="WJX40" s="81"/>
      <c r="WTO40" s="81"/>
      <c r="WTP40" s="81"/>
      <c r="WTQ40" s="81"/>
      <c r="WTR40" s="81"/>
      <c r="WTS40" s="81"/>
      <c r="WTT40" s="81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26</v>
      </c>
      <c r="B41" s="36" t="s">
        <v>102</v>
      </c>
      <c r="C41" s="31">
        <v>200</v>
      </c>
      <c r="D41" s="290">
        <f>'Приложение 4'!F222</f>
        <v>1001000</v>
      </c>
      <c r="E41" s="290">
        <f>'Приложение 4'!G222</f>
        <v>1041040</v>
      </c>
      <c r="F41" s="290">
        <f>'Приложение 4'!H222</f>
        <v>1082681.6000000001</v>
      </c>
      <c r="G41" s="8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80"/>
      <c r="AO41" s="80"/>
      <c r="AP41" s="80"/>
      <c r="AQ41" s="80"/>
      <c r="AR41" s="80"/>
      <c r="AS41" s="80"/>
      <c r="AT41" s="80"/>
      <c r="HC41" s="81"/>
      <c r="HD41" s="81"/>
      <c r="HE41" s="81"/>
      <c r="HF41" s="81"/>
      <c r="HG41" s="81"/>
      <c r="HH41" s="81"/>
      <c r="QY41" s="81"/>
      <c r="QZ41" s="81"/>
      <c r="RA41" s="81"/>
      <c r="RB41" s="81"/>
      <c r="RC41" s="81"/>
      <c r="RD41" s="81"/>
      <c r="AAU41" s="81"/>
      <c r="AAV41" s="81"/>
      <c r="AAW41" s="81"/>
      <c r="AAX41" s="81"/>
      <c r="AAY41" s="81"/>
      <c r="AAZ41" s="81"/>
      <c r="AKQ41" s="81"/>
      <c r="AKR41" s="81"/>
      <c r="AKS41" s="81"/>
      <c r="AKT41" s="81"/>
      <c r="AKU41" s="81"/>
      <c r="AKV41" s="81"/>
      <c r="AUM41" s="81"/>
      <c r="AUN41" s="81"/>
      <c r="AUO41" s="81"/>
      <c r="AUP41" s="81"/>
      <c r="AUQ41" s="81"/>
      <c r="AUR41" s="81"/>
      <c r="BEI41" s="81"/>
      <c r="BEJ41" s="81"/>
      <c r="BEK41" s="81"/>
      <c r="BEL41" s="81"/>
      <c r="BEM41" s="81"/>
      <c r="BEN41" s="81"/>
      <c r="BOE41" s="81"/>
      <c r="BOF41" s="81"/>
      <c r="BOG41" s="81"/>
      <c r="BOH41" s="81"/>
      <c r="BOI41" s="81"/>
      <c r="BOJ41" s="81"/>
      <c r="BYA41" s="81"/>
      <c r="BYB41" s="81"/>
      <c r="BYC41" s="81"/>
      <c r="BYD41" s="81"/>
      <c r="BYE41" s="81"/>
      <c r="BYF41" s="81"/>
      <c r="CHW41" s="81"/>
      <c r="CHX41" s="81"/>
      <c r="CHY41" s="81"/>
      <c r="CHZ41" s="81"/>
      <c r="CIA41" s="81"/>
      <c r="CIB41" s="81"/>
      <c r="CRS41" s="81"/>
      <c r="CRT41" s="81"/>
      <c r="CRU41" s="81"/>
      <c r="CRV41" s="81"/>
      <c r="CRW41" s="81"/>
      <c r="CRX41" s="81"/>
      <c r="DBO41" s="81"/>
      <c r="DBP41" s="81"/>
      <c r="DBQ41" s="81"/>
      <c r="DBR41" s="81"/>
      <c r="DBS41" s="81"/>
      <c r="DBT41" s="81"/>
      <c r="DLK41" s="81"/>
      <c r="DLL41" s="81"/>
      <c r="DLM41" s="81"/>
      <c r="DLN41" s="81"/>
      <c r="DLO41" s="81"/>
      <c r="DLP41" s="81"/>
      <c r="DVG41" s="81"/>
      <c r="DVH41" s="81"/>
      <c r="DVI41" s="81"/>
      <c r="DVJ41" s="81"/>
      <c r="DVK41" s="81"/>
      <c r="DVL41" s="81"/>
      <c r="EFC41" s="81"/>
      <c r="EFD41" s="81"/>
      <c r="EFE41" s="81"/>
      <c r="EFF41" s="81"/>
      <c r="EFG41" s="81"/>
      <c r="EFH41" s="81"/>
      <c r="EOY41" s="81"/>
      <c r="EOZ41" s="81"/>
      <c r="EPA41" s="81"/>
      <c r="EPB41" s="81"/>
      <c r="EPC41" s="81"/>
      <c r="EPD41" s="81"/>
      <c r="EYU41" s="81"/>
      <c r="EYV41" s="81"/>
      <c r="EYW41" s="81"/>
      <c r="EYX41" s="81"/>
      <c r="EYY41" s="81"/>
      <c r="EYZ41" s="81"/>
      <c r="FIQ41" s="81"/>
      <c r="FIR41" s="81"/>
      <c r="FIS41" s="81"/>
      <c r="FIT41" s="81"/>
      <c r="FIU41" s="81"/>
      <c r="FIV41" s="81"/>
      <c r="FSM41" s="81"/>
      <c r="FSN41" s="81"/>
      <c r="FSO41" s="81"/>
      <c r="FSP41" s="81"/>
      <c r="FSQ41" s="81"/>
      <c r="FSR41" s="81"/>
      <c r="GCI41" s="81"/>
      <c r="GCJ41" s="81"/>
      <c r="GCK41" s="81"/>
      <c r="GCL41" s="81"/>
      <c r="GCM41" s="81"/>
      <c r="GCN41" s="81"/>
      <c r="GME41" s="81"/>
      <c r="GMF41" s="81"/>
      <c r="GMG41" s="81"/>
      <c r="GMH41" s="81"/>
      <c r="GMI41" s="81"/>
      <c r="GMJ41" s="81"/>
      <c r="GWA41" s="81"/>
      <c r="GWB41" s="81"/>
      <c r="GWC41" s="81"/>
      <c r="GWD41" s="81"/>
      <c r="GWE41" s="81"/>
      <c r="GWF41" s="81"/>
      <c r="HFW41" s="81"/>
      <c r="HFX41" s="81"/>
      <c r="HFY41" s="81"/>
      <c r="HFZ41" s="81"/>
      <c r="HGA41" s="81"/>
      <c r="HGB41" s="81"/>
      <c r="HPS41" s="81"/>
      <c r="HPT41" s="81"/>
      <c r="HPU41" s="81"/>
      <c r="HPV41" s="81"/>
      <c r="HPW41" s="81"/>
      <c r="HPX41" s="81"/>
      <c r="HZO41" s="81"/>
      <c r="HZP41" s="81"/>
      <c r="HZQ41" s="81"/>
      <c r="HZR41" s="81"/>
      <c r="HZS41" s="81"/>
      <c r="HZT41" s="81"/>
      <c r="IJK41" s="81"/>
      <c r="IJL41" s="81"/>
      <c r="IJM41" s="81"/>
      <c r="IJN41" s="81"/>
      <c r="IJO41" s="81"/>
      <c r="IJP41" s="81"/>
      <c r="ITG41" s="81"/>
      <c r="ITH41" s="81"/>
      <c r="ITI41" s="81"/>
      <c r="ITJ41" s="81"/>
      <c r="ITK41" s="81"/>
      <c r="ITL41" s="81"/>
      <c r="JDC41" s="81"/>
      <c r="JDD41" s="81"/>
      <c r="JDE41" s="81"/>
      <c r="JDF41" s="81"/>
      <c r="JDG41" s="81"/>
      <c r="JDH41" s="81"/>
      <c r="JMY41" s="81"/>
      <c r="JMZ41" s="81"/>
      <c r="JNA41" s="81"/>
      <c r="JNB41" s="81"/>
      <c r="JNC41" s="81"/>
      <c r="JND41" s="81"/>
      <c r="JWU41" s="81"/>
      <c r="JWV41" s="81"/>
      <c r="JWW41" s="81"/>
      <c r="JWX41" s="81"/>
      <c r="JWY41" s="81"/>
      <c r="JWZ41" s="81"/>
      <c r="KGQ41" s="81"/>
      <c r="KGR41" s="81"/>
      <c r="KGS41" s="81"/>
      <c r="KGT41" s="81"/>
      <c r="KGU41" s="81"/>
      <c r="KGV41" s="81"/>
      <c r="KQM41" s="81"/>
      <c r="KQN41" s="81"/>
      <c r="KQO41" s="81"/>
      <c r="KQP41" s="81"/>
      <c r="KQQ41" s="81"/>
      <c r="KQR41" s="81"/>
      <c r="LAI41" s="81"/>
      <c r="LAJ41" s="81"/>
      <c r="LAK41" s="81"/>
      <c r="LAL41" s="81"/>
      <c r="LAM41" s="81"/>
      <c r="LAN41" s="81"/>
      <c r="LKE41" s="81"/>
      <c r="LKF41" s="81"/>
      <c r="LKG41" s="81"/>
      <c r="LKH41" s="81"/>
      <c r="LKI41" s="81"/>
      <c r="LKJ41" s="81"/>
      <c r="LUA41" s="81"/>
      <c r="LUB41" s="81"/>
      <c r="LUC41" s="81"/>
      <c r="LUD41" s="81"/>
      <c r="LUE41" s="81"/>
      <c r="LUF41" s="81"/>
      <c r="MDW41" s="81"/>
      <c r="MDX41" s="81"/>
      <c r="MDY41" s="81"/>
      <c r="MDZ41" s="81"/>
      <c r="MEA41" s="81"/>
      <c r="MEB41" s="81"/>
      <c r="MNS41" s="81"/>
      <c r="MNT41" s="81"/>
      <c r="MNU41" s="81"/>
      <c r="MNV41" s="81"/>
      <c r="MNW41" s="81"/>
      <c r="MNX41" s="81"/>
      <c r="MXO41" s="81"/>
      <c r="MXP41" s="81"/>
      <c r="MXQ41" s="81"/>
      <c r="MXR41" s="81"/>
      <c r="MXS41" s="81"/>
      <c r="MXT41" s="81"/>
      <c r="NHK41" s="81"/>
      <c r="NHL41" s="81"/>
      <c r="NHM41" s="81"/>
      <c r="NHN41" s="81"/>
      <c r="NHO41" s="81"/>
      <c r="NHP41" s="81"/>
      <c r="NRG41" s="81"/>
      <c r="NRH41" s="81"/>
      <c r="NRI41" s="81"/>
      <c r="NRJ41" s="81"/>
      <c r="NRK41" s="81"/>
      <c r="NRL41" s="81"/>
      <c r="OBC41" s="81"/>
      <c r="OBD41" s="81"/>
      <c r="OBE41" s="81"/>
      <c r="OBF41" s="81"/>
      <c r="OBG41" s="81"/>
      <c r="OBH41" s="81"/>
      <c r="OKY41" s="81"/>
      <c r="OKZ41" s="81"/>
      <c r="OLA41" s="81"/>
      <c r="OLB41" s="81"/>
      <c r="OLC41" s="81"/>
      <c r="OLD41" s="81"/>
      <c r="OUU41" s="81"/>
      <c r="OUV41" s="81"/>
      <c r="OUW41" s="81"/>
      <c r="OUX41" s="81"/>
      <c r="OUY41" s="81"/>
      <c r="OUZ41" s="81"/>
      <c r="PEQ41" s="81"/>
      <c r="PER41" s="81"/>
      <c r="PES41" s="81"/>
      <c r="PET41" s="81"/>
      <c r="PEU41" s="81"/>
      <c r="PEV41" s="81"/>
      <c r="POM41" s="81"/>
      <c r="PON41" s="81"/>
      <c r="POO41" s="81"/>
      <c r="POP41" s="81"/>
      <c r="POQ41" s="81"/>
      <c r="POR41" s="81"/>
      <c r="PYI41" s="81"/>
      <c r="PYJ41" s="81"/>
      <c r="PYK41" s="81"/>
      <c r="PYL41" s="81"/>
      <c r="PYM41" s="81"/>
      <c r="PYN41" s="81"/>
      <c r="QIE41" s="81"/>
      <c r="QIF41" s="81"/>
      <c r="QIG41" s="81"/>
      <c r="QIH41" s="81"/>
      <c r="QII41" s="81"/>
      <c r="QIJ41" s="81"/>
      <c r="QSA41" s="81"/>
      <c r="QSB41" s="81"/>
      <c r="QSC41" s="81"/>
      <c r="QSD41" s="81"/>
      <c r="QSE41" s="81"/>
      <c r="QSF41" s="81"/>
      <c r="RBW41" s="81"/>
      <c r="RBX41" s="81"/>
      <c r="RBY41" s="81"/>
      <c r="RBZ41" s="81"/>
      <c r="RCA41" s="81"/>
      <c r="RCB41" s="81"/>
      <c r="RLS41" s="81"/>
      <c r="RLT41" s="81"/>
      <c r="RLU41" s="81"/>
      <c r="RLV41" s="81"/>
      <c r="RLW41" s="81"/>
      <c r="RLX41" s="81"/>
      <c r="RVO41" s="81"/>
      <c r="RVP41" s="81"/>
      <c r="RVQ41" s="81"/>
      <c r="RVR41" s="81"/>
      <c r="RVS41" s="81"/>
      <c r="RVT41" s="81"/>
      <c r="SFK41" s="81"/>
      <c r="SFL41" s="81"/>
      <c r="SFM41" s="81"/>
      <c r="SFN41" s="81"/>
      <c r="SFO41" s="81"/>
      <c r="SFP41" s="81"/>
      <c r="SPG41" s="81"/>
      <c r="SPH41" s="81"/>
      <c r="SPI41" s="81"/>
      <c r="SPJ41" s="81"/>
      <c r="SPK41" s="81"/>
      <c r="SPL41" s="81"/>
      <c r="SZC41" s="81"/>
      <c r="SZD41" s="81"/>
      <c r="SZE41" s="81"/>
      <c r="SZF41" s="81"/>
      <c r="SZG41" s="81"/>
      <c r="SZH41" s="81"/>
      <c r="TIY41" s="81"/>
      <c r="TIZ41" s="81"/>
      <c r="TJA41" s="81"/>
      <c r="TJB41" s="81"/>
      <c r="TJC41" s="81"/>
      <c r="TJD41" s="81"/>
      <c r="TSU41" s="81"/>
      <c r="TSV41" s="81"/>
      <c r="TSW41" s="81"/>
      <c r="TSX41" s="81"/>
      <c r="TSY41" s="81"/>
      <c r="TSZ41" s="81"/>
      <c r="UCQ41" s="81"/>
      <c r="UCR41" s="81"/>
      <c r="UCS41" s="81"/>
      <c r="UCT41" s="81"/>
      <c r="UCU41" s="81"/>
      <c r="UCV41" s="81"/>
      <c r="UMM41" s="81"/>
      <c r="UMN41" s="81"/>
      <c r="UMO41" s="81"/>
      <c r="UMP41" s="81"/>
      <c r="UMQ41" s="81"/>
      <c r="UMR41" s="81"/>
      <c r="UWI41" s="81"/>
      <c r="UWJ41" s="81"/>
      <c r="UWK41" s="81"/>
      <c r="UWL41" s="81"/>
      <c r="UWM41" s="81"/>
      <c r="UWN41" s="81"/>
      <c r="VGE41" s="81"/>
      <c r="VGF41" s="81"/>
      <c r="VGG41" s="81"/>
      <c r="VGH41" s="81"/>
      <c r="VGI41" s="81"/>
      <c r="VGJ41" s="81"/>
      <c r="VQA41" s="81"/>
      <c r="VQB41" s="81"/>
      <c r="VQC41" s="81"/>
      <c r="VQD41" s="81"/>
      <c r="VQE41" s="81"/>
      <c r="VQF41" s="81"/>
      <c r="VZW41" s="81"/>
      <c r="VZX41" s="81"/>
      <c r="VZY41" s="81"/>
      <c r="VZZ41" s="81"/>
      <c r="WAA41" s="81"/>
      <c r="WAB41" s="81"/>
      <c r="WJS41" s="81"/>
      <c r="WJT41" s="81"/>
      <c r="WJU41" s="81"/>
      <c r="WJV41" s="81"/>
      <c r="WJW41" s="81"/>
      <c r="WJX41" s="81"/>
      <c r="WTO41" s="81"/>
      <c r="WTP41" s="81"/>
      <c r="WTQ41" s="81"/>
      <c r="WTR41" s="81"/>
      <c r="WTS41" s="81"/>
      <c r="WTT41" s="81"/>
    </row>
    <row r="42" spans="1:984 1235:2008 2259:3032 3283:4056 4307:5080 5331:6104 6355:7128 7379:8152 8403:9176 9427:10200 10451:11224 11475:12248 12499:13272 13523:14296 14547:15320 15571:16088" s="27" customFormat="1" ht="30.75" x14ac:dyDescent="0.25">
      <c r="A42" s="22" t="s">
        <v>149</v>
      </c>
      <c r="B42" s="400" t="s">
        <v>102</v>
      </c>
      <c r="C42" s="293"/>
      <c r="D42" s="290">
        <f>SUM(D43:D46)</f>
        <v>9285000</v>
      </c>
      <c r="E42" s="290">
        <f>SUM(E43:E46)</f>
        <v>6908400</v>
      </c>
      <c r="F42" s="291">
        <f>SUM(F43:F46)</f>
        <v>6932736</v>
      </c>
      <c r="G42" s="8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80"/>
      <c r="AO42" s="80"/>
      <c r="AP42" s="80"/>
      <c r="AQ42" s="80"/>
      <c r="AR42" s="80"/>
      <c r="AS42" s="80"/>
      <c r="AT42" s="80"/>
      <c r="HC42" s="81"/>
      <c r="HD42" s="81"/>
      <c r="HE42" s="81"/>
      <c r="HF42" s="81"/>
      <c r="HG42" s="81"/>
      <c r="HH42" s="81"/>
      <c r="QY42" s="81"/>
      <c r="QZ42" s="81"/>
      <c r="RA42" s="81"/>
      <c r="RB42" s="81"/>
      <c r="RC42" s="81"/>
      <c r="RD42" s="81"/>
      <c r="AAU42" s="81"/>
      <c r="AAV42" s="81"/>
      <c r="AAW42" s="81"/>
      <c r="AAX42" s="81"/>
      <c r="AAY42" s="81"/>
      <c r="AAZ42" s="81"/>
      <c r="AKQ42" s="81"/>
      <c r="AKR42" s="81"/>
      <c r="AKS42" s="81"/>
      <c r="AKT42" s="81"/>
      <c r="AKU42" s="81"/>
      <c r="AKV42" s="81"/>
      <c r="AUM42" s="81"/>
      <c r="AUN42" s="81"/>
      <c r="AUO42" s="81"/>
      <c r="AUP42" s="81"/>
      <c r="AUQ42" s="81"/>
      <c r="AUR42" s="81"/>
      <c r="BEI42" s="81"/>
      <c r="BEJ42" s="81"/>
      <c r="BEK42" s="81"/>
      <c r="BEL42" s="81"/>
      <c r="BEM42" s="81"/>
      <c r="BEN42" s="81"/>
      <c r="BOE42" s="81"/>
      <c r="BOF42" s="81"/>
      <c r="BOG42" s="81"/>
      <c r="BOH42" s="81"/>
      <c r="BOI42" s="81"/>
      <c r="BOJ42" s="81"/>
      <c r="BYA42" s="81"/>
      <c r="BYB42" s="81"/>
      <c r="BYC42" s="81"/>
      <c r="BYD42" s="81"/>
      <c r="BYE42" s="81"/>
      <c r="BYF42" s="81"/>
      <c r="CHW42" s="81"/>
      <c r="CHX42" s="81"/>
      <c r="CHY42" s="81"/>
      <c r="CHZ42" s="81"/>
      <c r="CIA42" s="81"/>
      <c r="CIB42" s="81"/>
      <c r="CRS42" s="81"/>
      <c r="CRT42" s="81"/>
      <c r="CRU42" s="81"/>
      <c r="CRV42" s="81"/>
      <c r="CRW42" s="81"/>
      <c r="CRX42" s="81"/>
      <c r="DBO42" s="81"/>
      <c r="DBP42" s="81"/>
      <c r="DBQ42" s="81"/>
      <c r="DBR42" s="81"/>
      <c r="DBS42" s="81"/>
      <c r="DBT42" s="81"/>
      <c r="DLK42" s="81"/>
      <c r="DLL42" s="81"/>
      <c r="DLM42" s="81"/>
      <c r="DLN42" s="81"/>
      <c r="DLO42" s="81"/>
      <c r="DLP42" s="81"/>
      <c r="DVG42" s="81"/>
      <c r="DVH42" s="81"/>
      <c r="DVI42" s="81"/>
      <c r="DVJ42" s="81"/>
      <c r="DVK42" s="81"/>
      <c r="DVL42" s="81"/>
      <c r="EFC42" s="81"/>
      <c r="EFD42" s="81"/>
      <c r="EFE42" s="81"/>
      <c r="EFF42" s="81"/>
      <c r="EFG42" s="81"/>
      <c r="EFH42" s="81"/>
      <c r="EOY42" s="81"/>
      <c r="EOZ42" s="81"/>
      <c r="EPA42" s="81"/>
      <c r="EPB42" s="81"/>
      <c r="EPC42" s="81"/>
      <c r="EPD42" s="81"/>
      <c r="EYU42" s="81"/>
      <c r="EYV42" s="81"/>
      <c r="EYW42" s="81"/>
      <c r="EYX42" s="81"/>
      <c r="EYY42" s="81"/>
      <c r="EYZ42" s="81"/>
      <c r="FIQ42" s="81"/>
      <c r="FIR42" s="81"/>
      <c r="FIS42" s="81"/>
      <c r="FIT42" s="81"/>
      <c r="FIU42" s="81"/>
      <c r="FIV42" s="81"/>
      <c r="FSM42" s="81"/>
      <c r="FSN42" s="81"/>
      <c r="FSO42" s="81"/>
      <c r="FSP42" s="81"/>
      <c r="FSQ42" s="81"/>
      <c r="FSR42" s="81"/>
      <c r="GCI42" s="81"/>
      <c r="GCJ42" s="81"/>
      <c r="GCK42" s="81"/>
      <c r="GCL42" s="81"/>
      <c r="GCM42" s="81"/>
      <c r="GCN42" s="81"/>
      <c r="GME42" s="81"/>
      <c r="GMF42" s="81"/>
      <c r="GMG42" s="81"/>
      <c r="GMH42" s="81"/>
      <c r="GMI42" s="81"/>
      <c r="GMJ42" s="81"/>
      <c r="GWA42" s="81"/>
      <c r="GWB42" s="81"/>
      <c r="GWC42" s="81"/>
      <c r="GWD42" s="81"/>
      <c r="GWE42" s="81"/>
      <c r="GWF42" s="81"/>
      <c r="HFW42" s="81"/>
      <c r="HFX42" s="81"/>
      <c r="HFY42" s="81"/>
      <c r="HFZ42" s="81"/>
      <c r="HGA42" s="81"/>
      <c r="HGB42" s="81"/>
      <c r="HPS42" s="81"/>
      <c r="HPT42" s="81"/>
      <c r="HPU42" s="81"/>
      <c r="HPV42" s="81"/>
      <c r="HPW42" s="81"/>
      <c r="HPX42" s="81"/>
      <c r="HZO42" s="81"/>
      <c r="HZP42" s="81"/>
      <c r="HZQ42" s="81"/>
      <c r="HZR42" s="81"/>
      <c r="HZS42" s="81"/>
      <c r="HZT42" s="81"/>
      <c r="IJK42" s="81"/>
      <c r="IJL42" s="81"/>
      <c r="IJM42" s="81"/>
      <c r="IJN42" s="81"/>
      <c r="IJO42" s="81"/>
      <c r="IJP42" s="81"/>
      <c r="ITG42" s="81"/>
      <c r="ITH42" s="81"/>
      <c r="ITI42" s="81"/>
      <c r="ITJ42" s="81"/>
      <c r="ITK42" s="81"/>
      <c r="ITL42" s="81"/>
      <c r="JDC42" s="81"/>
      <c r="JDD42" s="81"/>
      <c r="JDE42" s="81"/>
      <c r="JDF42" s="81"/>
      <c r="JDG42" s="81"/>
      <c r="JDH42" s="81"/>
      <c r="JMY42" s="81"/>
      <c r="JMZ42" s="81"/>
      <c r="JNA42" s="81"/>
      <c r="JNB42" s="81"/>
      <c r="JNC42" s="81"/>
      <c r="JND42" s="81"/>
      <c r="JWU42" s="81"/>
      <c r="JWV42" s="81"/>
      <c r="JWW42" s="81"/>
      <c r="JWX42" s="81"/>
      <c r="JWY42" s="81"/>
      <c r="JWZ42" s="81"/>
      <c r="KGQ42" s="81"/>
      <c r="KGR42" s="81"/>
      <c r="KGS42" s="81"/>
      <c r="KGT42" s="81"/>
      <c r="KGU42" s="81"/>
      <c r="KGV42" s="81"/>
      <c r="KQM42" s="81"/>
      <c r="KQN42" s="81"/>
      <c r="KQO42" s="81"/>
      <c r="KQP42" s="81"/>
      <c r="KQQ42" s="81"/>
      <c r="KQR42" s="81"/>
      <c r="LAI42" s="81"/>
      <c r="LAJ42" s="81"/>
      <c r="LAK42" s="81"/>
      <c r="LAL42" s="81"/>
      <c r="LAM42" s="81"/>
      <c r="LAN42" s="81"/>
      <c r="LKE42" s="81"/>
      <c r="LKF42" s="81"/>
      <c r="LKG42" s="81"/>
      <c r="LKH42" s="81"/>
      <c r="LKI42" s="81"/>
      <c r="LKJ42" s="81"/>
      <c r="LUA42" s="81"/>
      <c r="LUB42" s="81"/>
      <c r="LUC42" s="81"/>
      <c r="LUD42" s="81"/>
      <c r="LUE42" s="81"/>
      <c r="LUF42" s="81"/>
      <c r="MDW42" s="81"/>
      <c r="MDX42" s="81"/>
      <c r="MDY42" s="81"/>
      <c r="MDZ42" s="81"/>
      <c r="MEA42" s="81"/>
      <c r="MEB42" s="81"/>
      <c r="MNS42" s="81"/>
      <c r="MNT42" s="81"/>
      <c r="MNU42" s="81"/>
      <c r="MNV42" s="81"/>
      <c r="MNW42" s="81"/>
      <c r="MNX42" s="81"/>
      <c r="MXO42" s="81"/>
      <c r="MXP42" s="81"/>
      <c r="MXQ42" s="81"/>
      <c r="MXR42" s="81"/>
      <c r="MXS42" s="81"/>
      <c r="MXT42" s="81"/>
      <c r="NHK42" s="81"/>
      <c r="NHL42" s="81"/>
      <c r="NHM42" s="81"/>
      <c r="NHN42" s="81"/>
      <c r="NHO42" s="81"/>
      <c r="NHP42" s="81"/>
      <c r="NRG42" s="81"/>
      <c r="NRH42" s="81"/>
      <c r="NRI42" s="81"/>
      <c r="NRJ42" s="81"/>
      <c r="NRK42" s="81"/>
      <c r="NRL42" s="81"/>
      <c r="OBC42" s="81"/>
      <c r="OBD42" s="81"/>
      <c r="OBE42" s="81"/>
      <c r="OBF42" s="81"/>
      <c r="OBG42" s="81"/>
      <c r="OBH42" s="81"/>
      <c r="OKY42" s="81"/>
      <c r="OKZ42" s="81"/>
      <c r="OLA42" s="81"/>
      <c r="OLB42" s="81"/>
      <c r="OLC42" s="81"/>
      <c r="OLD42" s="81"/>
      <c r="OUU42" s="81"/>
      <c r="OUV42" s="81"/>
      <c r="OUW42" s="81"/>
      <c r="OUX42" s="81"/>
      <c r="OUY42" s="81"/>
      <c r="OUZ42" s="81"/>
      <c r="PEQ42" s="81"/>
      <c r="PER42" s="81"/>
      <c r="PES42" s="81"/>
      <c r="PET42" s="81"/>
      <c r="PEU42" s="81"/>
      <c r="PEV42" s="81"/>
      <c r="POM42" s="81"/>
      <c r="PON42" s="81"/>
      <c r="POO42" s="81"/>
      <c r="POP42" s="81"/>
      <c r="POQ42" s="81"/>
      <c r="POR42" s="81"/>
      <c r="PYI42" s="81"/>
      <c r="PYJ42" s="81"/>
      <c r="PYK42" s="81"/>
      <c r="PYL42" s="81"/>
      <c r="PYM42" s="81"/>
      <c r="PYN42" s="81"/>
      <c r="QIE42" s="81"/>
      <c r="QIF42" s="81"/>
      <c r="QIG42" s="81"/>
      <c r="QIH42" s="81"/>
      <c r="QII42" s="81"/>
      <c r="QIJ42" s="81"/>
      <c r="QSA42" s="81"/>
      <c r="QSB42" s="81"/>
      <c r="QSC42" s="81"/>
      <c r="QSD42" s="81"/>
      <c r="QSE42" s="81"/>
      <c r="QSF42" s="81"/>
      <c r="RBW42" s="81"/>
      <c r="RBX42" s="81"/>
      <c r="RBY42" s="81"/>
      <c r="RBZ42" s="81"/>
      <c r="RCA42" s="81"/>
      <c r="RCB42" s="81"/>
      <c r="RLS42" s="81"/>
      <c r="RLT42" s="81"/>
      <c r="RLU42" s="81"/>
      <c r="RLV42" s="81"/>
      <c r="RLW42" s="81"/>
      <c r="RLX42" s="81"/>
      <c r="RVO42" s="81"/>
      <c r="RVP42" s="81"/>
      <c r="RVQ42" s="81"/>
      <c r="RVR42" s="81"/>
      <c r="RVS42" s="81"/>
      <c r="RVT42" s="81"/>
      <c r="SFK42" s="81"/>
      <c r="SFL42" s="81"/>
      <c r="SFM42" s="81"/>
      <c r="SFN42" s="81"/>
      <c r="SFO42" s="81"/>
      <c r="SFP42" s="81"/>
      <c r="SPG42" s="81"/>
      <c r="SPH42" s="81"/>
      <c r="SPI42" s="81"/>
      <c r="SPJ42" s="81"/>
      <c r="SPK42" s="81"/>
      <c r="SPL42" s="81"/>
      <c r="SZC42" s="81"/>
      <c r="SZD42" s="81"/>
      <c r="SZE42" s="81"/>
      <c r="SZF42" s="81"/>
      <c r="SZG42" s="81"/>
      <c r="SZH42" s="81"/>
      <c r="TIY42" s="81"/>
      <c r="TIZ42" s="81"/>
      <c r="TJA42" s="81"/>
      <c r="TJB42" s="81"/>
      <c r="TJC42" s="81"/>
      <c r="TJD42" s="81"/>
      <c r="TSU42" s="81"/>
      <c r="TSV42" s="81"/>
      <c r="TSW42" s="81"/>
      <c r="TSX42" s="81"/>
      <c r="TSY42" s="81"/>
      <c r="TSZ42" s="81"/>
      <c r="UCQ42" s="81"/>
      <c r="UCR42" s="81"/>
      <c r="UCS42" s="81"/>
      <c r="UCT42" s="81"/>
      <c r="UCU42" s="81"/>
      <c r="UCV42" s="81"/>
      <c r="UMM42" s="81"/>
      <c r="UMN42" s="81"/>
      <c r="UMO42" s="81"/>
      <c r="UMP42" s="81"/>
      <c r="UMQ42" s="81"/>
      <c r="UMR42" s="81"/>
      <c r="UWI42" s="81"/>
      <c r="UWJ42" s="81"/>
      <c r="UWK42" s="81"/>
      <c r="UWL42" s="81"/>
      <c r="UWM42" s="81"/>
      <c r="UWN42" s="81"/>
      <c r="VGE42" s="81"/>
      <c r="VGF42" s="81"/>
      <c r="VGG42" s="81"/>
      <c r="VGH42" s="81"/>
      <c r="VGI42" s="81"/>
      <c r="VGJ42" s="81"/>
      <c r="VQA42" s="81"/>
      <c r="VQB42" s="81"/>
      <c r="VQC42" s="81"/>
      <c r="VQD42" s="81"/>
      <c r="VQE42" s="81"/>
      <c r="VQF42" s="81"/>
      <c r="VZW42" s="81"/>
      <c r="VZX42" s="81"/>
      <c r="VZY42" s="81"/>
      <c r="VZZ42" s="81"/>
      <c r="WAA42" s="81"/>
      <c r="WAB42" s="81"/>
      <c r="WJS42" s="81"/>
      <c r="WJT42" s="81"/>
      <c r="WJU42" s="81"/>
      <c r="WJV42" s="81"/>
      <c r="WJW42" s="81"/>
      <c r="WJX42" s="81"/>
      <c r="WTO42" s="81"/>
      <c r="WTP42" s="81"/>
      <c r="WTQ42" s="81"/>
      <c r="WTR42" s="81"/>
      <c r="WTS42" s="81"/>
      <c r="WTT42" s="81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32" t="s">
        <v>26</v>
      </c>
      <c r="B43" s="36" t="s">
        <v>102</v>
      </c>
      <c r="C43" s="23" t="s">
        <v>27</v>
      </c>
      <c r="D43" s="290">
        <f>'Приложение 4'!F296</f>
        <v>585000</v>
      </c>
      <c r="E43" s="290">
        <f>'Приложение 4'!G296</f>
        <v>608400</v>
      </c>
      <c r="F43" s="290">
        <f>'Приложение 4'!H296</f>
        <v>632736</v>
      </c>
      <c r="G43" s="8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80"/>
      <c r="AO43" s="80"/>
      <c r="AP43" s="80"/>
      <c r="AQ43" s="80"/>
      <c r="AR43" s="80"/>
      <c r="AS43" s="80"/>
      <c r="AT43" s="80"/>
      <c r="HC43" s="81"/>
      <c r="HD43" s="81"/>
      <c r="HE43" s="81"/>
      <c r="HF43" s="81"/>
      <c r="HG43" s="81"/>
      <c r="HH43" s="81"/>
      <c r="QY43" s="81"/>
      <c r="QZ43" s="81"/>
      <c r="RA43" s="81"/>
      <c r="RB43" s="81"/>
      <c r="RC43" s="81"/>
      <c r="RD43" s="81"/>
      <c r="AAU43" s="81"/>
      <c r="AAV43" s="81"/>
      <c r="AAW43" s="81"/>
      <c r="AAX43" s="81"/>
      <c r="AAY43" s="81"/>
      <c r="AAZ43" s="81"/>
      <c r="AKQ43" s="81"/>
      <c r="AKR43" s="81"/>
      <c r="AKS43" s="81"/>
      <c r="AKT43" s="81"/>
      <c r="AKU43" s="81"/>
      <c r="AKV43" s="81"/>
      <c r="AUM43" s="81"/>
      <c r="AUN43" s="81"/>
      <c r="AUO43" s="81"/>
      <c r="AUP43" s="81"/>
      <c r="AUQ43" s="81"/>
      <c r="AUR43" s="81"/>
      <c r="BEI43" s="81"/>
      <c r="BEJ43" s="81"/>
      <c r="BEK43" s="81"/>
      <c r="BEL43" s="81"/>
      <c r="BEM43" s="81"/>
      <c r="BEN43" s="81"/>
      <c r="BOE43" s="81"/>
      <c r="BOF43" s="81"/>
      <c r="BOG43" s="81"/>
      <c r="BOH43" s="81"/>
      <c r="BOI43" s="81"/>
      <c r="BOJ43" s="81"/>
      <c r="BYA43" s="81"/>
      <c r="BYB43" s="81"/>
      <c r="BYC43" s="81"/>
      <c r="BYD43" s="81"/>
      <c r="BYE43" s="81"/>
      <c r="BYF43" s="81"/>
      <c r="CHW43" s="81"/>
      <c r="CHX43" s="81"/>
      <c r="CHY43" s="81"/>
      <c r="CHZ43" s="81"/>
      <c r="CIA43" s="81"/>
      <c r="CIB43" s="81"/>
      <c r="CRS43" s="81"/>
      <c r="CRT43" s="81"/>
      <c r="CRU43" s="81"/>
      <c r="CRV43" s="81"/>
      <c r="CRW43" s="81"/>
      <c r="CRX43" s="81"/>
      <c r="DBO43" s="81"/>
      <c r="DBP43" s="81"/>
      <c r="DBQ43" s="81"/>
      <c r="DBR43" s="81"/>
      <c r="DBS43" s="81"/>
      <c r="DBT43" s="81"/>
      <c r="DLK43" s="81"/>
      <c r="DLL43" s="81"/>
      <c r="DLM43" s="81"/>
      <c r="DLN43" s="81"/>
      <c r="DLO43" s="81"/>
      <c r="DLP43" s="81"/>
      <c r="DVG43" s="81"/>
      <c r="DVH43" s="81"/>
      <c r="DVI43" s="81"/>
      <c r="DVJ43" s="81"/>
      <c r="DVK43" s="81"/>
      <c r="DVL43" s="81"/>
      <c r="EFC43" s="81"/>
      <c r="EFD43" s="81"/>
      <c r="EFE43" s="81"/>
      <c r="EFF43" s="81"/>
      <c r="EFG43" s="81"/>
      <c r="EFH43" s="81"/>
      <c r="EOY43" s="81"/>
      <c r="EOZ43" s="81"/>
      <c r="EPA43" s="81"/>
      <c r="EPB43" s="81"/>
      <c r="EPC43" s="81"/>
      <c r="EPD43" s="81"/>
      <c r="EYU43" s="81"/>
      <c r="EYV43" s="81"/>
      <c r="EYW43" s="81"/>
      <c r="EYX43" s="81"/>
      <c r="EYY43" s="81"/>
      <c r="EYZ43" s="81"/>
      <c r="FIQ43" s="81"/>
      <c r="FIR43" s="81"/>
      <c r="FIS43" s="81"/>
      <c r="FIT43" s="81"/>
      <c r="FIU43" s="81"/>
      <c r="FIV43" s="81"/>
      <c r="FSM43" s="81"/>
      <c r="FSN43" s="81"/>
      <c r="FSO43" s="81"/>
      <c r="FSP43" s="81"/>
      <c r="FSQ43" s="81"/>
      <c r="FSR43" s="81"/>
      <c r="GCI43" s="81"/>
      <c r="GCJ43" s="81"/>
      <c r="GCK43" s="81"/>
      <c r="GCL43" s="81"/>
      <c r="GCM43" s="81"/>
      <c r="GCN43" s="81"/>
      <c r="GME43" s="81"/>
      <c r="GMF43" s="81"/>
      <c r="GMG43" s="81"/>
      <c r="GMH43" s="81"/>
      <c r="GMI43" s="81"/>
      <c r="GMJ43" s="81"/>
      <c r="GWA43" s="81"/>
      <c r="GWB43" s="81"/>
      <c r="GWC43" s="81"/>
      <c r="GWD43" s="81"/>
      <c r="GWE43" s="81"/>
      <c r="GWF43" s="81"/>
      <c r="HFW43" s="81"/>
      <c r="HFX43" s="81"/>
      <c r="HFY43" s="81"/>
      <c r="HFZ43" s="81"/>
      <c r="HGA43" s="81"/>
      <c r="HGB43" s="81"/>
      <c r="HPS43" s="81"/>
      <c r="HPT43" s="81"/>
      <c r="HPU43" s="81"/>
      <c r="HPV43" s="81"/>
      <c r="HPW43" s="81"/>
      <c r="HPX43" s="81"/>
      <c r="HZO43" s="81"/>
      <c r="HZP43" s="81"/>
      <c r="HZQ43" s="81"/>
      <c r="HZR43" s="81"/>
      <c r="HZS43" s="81"/>
      <c r="HZT43" s="81"/>
      <c r="IJK43" s="81"/>
      <c r="IJL43" s="81"/>
      <c r="IJM43" s="81"/>
      <c r="IJN43" s="81"/>
      <c r="IJO43" s="81"/>
      <c r="IJP43" s="81"/>
      <c r="ITG43" s="81"/>
      <c r="ITH43" s="81"/>
      <c r="ITI43" s="81"/>
      <c r="ITJ43" s="81"/>
      <c r="ITK43" s="81"/>
      <c r="ITL43" s="81"/>
      <c r="JDC43" s="81"/>
      <c r="JDD43" s="81"/>
      <c r="JDE43" s="81"/>
      <c r="JDF43" s="81"/>
      <c r="JDG43" s="81"/>
      <c r="JDH43" s="81"/>
      <c r="JMY43" s="81"/>
      <c r="JMZ43" s="81"/>
      <c r="JNA43" s="81"/>
      <c r="JNB43" s="81"/>
      <c r="JNC43" s="81"/>
      <c r="JND43" s="81"/>
      <c r="JWU43" s="81"/>
      <c r="JWV43" s="81"/>
      <c r="JWW43" s="81"/>
      <c r="JWX43" s="81"/>
      <c r="JWY43" s="81"/>
      <c r="JWZ43" s="81"/>
      <c r="KGQ43" s="81"/>
      <c r="KGR43" s="81"/>
      <c r="KGS43" s="81"/>
      <c r="KGT43" s="81"/>
      <c r="KGU43" s="81"/>
      <c r="KGV43" s="81"/>
      <c r="KQM43" s="81"/>
      <c r="KQN43" s="81"/>
      <c r="KQO43" s="81"/>
      <c r="KQP43" s="81"/>
      <c r="KQQ43" s="81"/>
      <c r="KQR43" s="81"/>
      <c r="LAI43" s="81"/>
      <c r="LAJ43" s="81"/>
      <c r="LAK43" s="81"/>
      <c r="LAL43" s="81"/>
      <c r="LAM43" s="81"/>
      <c r="LAN43" s="81"/>
      <c r="LKE43" s="81"/>
      <c r="LKF43" s="81"/>
      <c r="LKG43" s="81"/>
      <c r="LKH43" s="81"/>
      <c r="LKI43" s="81"/>
      <c r="LKJ43" s="81"/>
      <c r="LUA43" s="81"/>
      <c r="LUB43" s="81"/>
      <c r="LUC43" s="81"/>
      <c r="LUD43" s="81"/>
      <c r="LUE43" s="81"/>
      <c r="LUF43" s="81"/>
      <c r="MDW43" s="81"/>
      <c r="MDX43" s="81"/>
      <c r="MDY43" s="81"/>
      <c r="MDZ43" s="81"/>
      <c r="MEA43" s="81"/>
      <c r="MEB43" s="81"/>
      <c r="MNS43" s="81"/>
      <c r="MNT43" s="81"/>
      <c r="MNU43" s="81"/>
      <c r="MNV43" s="81"/>
      <c r="MNW43" s="81"/>
      <c r="MNX43" s="81"/>
      <c r="MXO43" s="81"/>
      <c r="MXP43" s="81"/>
      <c r="MXQ43" s="81"/>
      <c r="MXR43" s="81"/>
      <c r="MXS43" s="81"/>
      <c r="MXT43" s="81"/>
      <c r="NHK43" s="81"/>
      <c r="NHL43" s="81"/>
      <c r="NHM43" s="81"/>
      <c r="NHN43" s="81"/>
      <c r="NHO43" s="81"/>
      <c r="NHP43" s="81"/>
      <c r="NRG43" s="81"/>
      <c r="NRH43" s="81"/>
      <c r="NRI43" s="81"/>
      <c r="NRJ43" s="81"/>
      <c r="NRK43" s="81"/>
      <c r="NRL43" s="81"/>
      <c r="OBC43" s="81"/>
      <c r="OBD43" s="81"/>
      <c r="OBE43" s="81"/>
      <c r="OBF43" s="81"/>
      <c r="OBG43" s="81"/>
      <c r="OBH43" s="81"/>
      <c r="OKY43" s="81"/>
      <c r="OKZ43" s="81"/>
      <c r="OLA43" s="81"/>
      <c r="OLB43" s="81"/>
      <c r="OLC43" s="81"/>
      <c r="OLD43" s="81"/>
      <c r="OUU43" s="81"/>
      <c r="OUV43" s="81"/>
      <c r="OUW43" s="81"/>
      <c r="OUX43" s="81"/>
      <c r="OUY43" s="81"/>
      <c r="OUZ43" s="81"/>
      <c r="PEQ43" s="81"/>
      <c r="PER43" s="81"/>
      <c r="PES43" s="81"/>
      <c r="PET43" s="81"/>
      <c r="PEU43" s="81"/>
      <c r="PEV43" s="81"/>
      <c r="POM43" s="81"/>
      <c r="PON43" s="81"/>
      <c r="POO43" s="81"/>
      <c r="POP43" s="81"/>
      <c r="POQ43" s="81"/>
      <c r="POR43" s="81"/>
      <c r="PYI43" s="81"/>
      <c r="PYJ43" s="81"/>
      <c r="PYK43" s="81"/>
      <c r="PYL43" s="81"/>
      <c r="PYM43" s="81"/>
      <c r="PYN43" s="81"/>
      <c r="QIE43" s="81"/>
      <c r="QIF43" s="81"/>
      <c r="QIG43" s="81"/>
      <c r="QIH43" s="81"/>
      <c r="QII43" s="81"/>
      <c r="QIJ43" s="81"/>
      <c r="QSA43" s="81"/>
      <c r="QSB43" s="81"/>
      <c r="QSC43" s="81"/>
      <c r="QSD43" s="81"/>
      <c r="QSE43" s="81"/>
      <c r="QSF43" s="81"/>
      <c r="RBW43" s="81"/>
      <c r="RBX43" s="81"/>
      <c r="RBY43" s="81"/>
      <c r="RBZ43" s="81"/>
      <c r="RCA43" s="81"/>
      <c r="RCB43" s="81"/>
      <c r="RLS43" s="81"/>
      <c r="RLT43" s="81"/>
      <c r="RLU43" s="81"/>
      <c r="RLV43" s="81"/>
      <c r="RLW43" s="81"/>
      <c r="RLX43" s="81"/>
      <c r="RVO43" s="81"/>
      <c r="RVP43" s="81"/>
      <c r="RVQ43" s="81"/>
      <c r="RVR43" s="81"/>
      <c r="RVS43" s="81"/>
      <c r="RVT43" s="81"/>
      <c r="SFK43" s="81"/>
      <c r="SFL43" s="81"/>
      <c r="SFM43" s="81"/>
      <c r="SFN43" s="81"/>
      <c r="SFO43" s="81"/>
      <c r="SFP43" s="81"/>
      <c r="SPG43" s="81"/>
      <c r="SPH43" s="81"/>
      <c r="SPI43" s="81"/>
      <c r="SPJ43" s="81"/>
      <c r="SPK43" s="81"/>
      <c r="SPL43" s="81"/>
      <c r="SZC43" s="81"/>
      <c r="SZD43" s="81"/>
      <c r="SZE43" s="81"/>
      <c r="SZF43" s="81"/>
      <c r="SZG43" s="81"/>
      <c r="SZH43" s="81"/>
      <c r="TIY43" s="81"/>
      <c r="TIZ43" s="81"/>
      <c r="TJA43" s="81"/>
      <c r="TJB43" s="81"/>
      <c r="TJC43" s="81"/>
      <c r="TJD43" s="81"/>
      <c r="TSU43" s="81"/>
      <c r="TSV43" s="81"/>
      <c r="TSW43" s="81"/>
      <c r="TSX43" s="81"/>
      <c r="TSY43" s="81"/>
      <c r="TSZ43" s="81"/>
      <c r="UCQ43" s="81"/>
      <c r="UCR43" s="81"/>
      <c r="UCS43" s="81"/>
      <c r="UCT43" s="81"/>
      <c r="UCU43" s="81"/>
      <c r="UCV43" s="81"/>
      <c r="UMM43" s="81"/>
      <c r="UMN43" s="81"/>
      <c r="UMO43" s="81"/>
      <c r="UMP43" s="81"/>
      <c r="UMQ43" s="81"/>
      <c r="UMR43" s="81"/>
      <c r="UWI43" s="81"/>
      <c r="UWJ43" s="81"/>
      <c r="UWK43" s="81"/>
      <c r="UWL43" s="81"/>
      <c r="UWM43" s="81"/>
      <c r="UWN43" s="81"/>
      <c r="VGE43" s="81"/>
      <c r="VGF43" s="81"/>
      <c r="VGG43" s="81"/>
      <c r="VGH43" s="81"/>
      <c r="VGI43" s="81"/>
      <c r="VGJ43" s="81"/>
      <c r="VQA43" s="81"/>
      <c r="VQB43" s="81"/>
      <c r="VQC43" s="81"/>
      <c r="VQD43" s="81"/>
      <c r="VQE43" s="81"/>
      <c r="VQF43" s="81"/>
      <c r="VZW43" s="81"/>
      <c r="VZX43" s="81"/>
      <c r="VZY43" s="81"/>
      <c r="VZZ43" s="81"/>
      <c r="WAA43" s="81"/>
      <c r="WAB43" s="81"/>
      <c r="WJS43" s="81"/>
      <c r="WJT43" s="81"/>
      <c r="WJU43" s="81"/>
      <c r="WJV43" s="81"/>
      <c r="WJW43" s="81"/>
      <c r="WJX43" s="81"/>
      <c r="WTO43" s="81"/>
      <c r="WTP43" s="81"/>
      <c r="WTQ43" s="81"/>
      <c r="WTR43" s="81"/>
      <c r="WTS43" s="81"/>
      <c r="WTT43" s="81"/>
    </row>
    <row r="44" spans="1:984 1235:2008 2259:3032 3283:4056 4307:5080 5331:6104 6355:7128 7379:8152 8403:9176 9427:10200 10451:11224 11475:12248 12499:13272 13523:14296 14547:15320 15571:16088" s="27" customFormat="1" ht="15.75" x14ac:dyDescent="0.25">
      <c r="A44" s="22" t="s">
        <v>52</v>
      </c>
      <c r="B44" s="36" t="s">
        <v>102</v>
      </c>
      <c r="C44" s="23" t="s">
        <v>53</v>
      </c>
      <c r="D44" s="290">
        <f>'Приложение 4'!F297</f>
        <v>0</v>
      </c>
      <c r="E44" s="290">
        <f>'Приложение 4'!G297</f>
        <v>600000</v>
      </c>
      <c r="F44" s="290">
        <f>'Приложение 4'!H297</f>
        <v>600000</v>
      </c>
      <c r="G44" s="8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80"/>
      <c r="AO44" s="80"/>
      <c r="AP44" s="80"/>
      <c r="AQ44" s="80"/>
      <c r="AR44" s="80"/>
      <c r="AS44" s="80"/>
      <c r="AT44" s="80"/>
      <c r="HC44" s="81"/>
      <c r="HD44" s="81"/>
      <c r="HE44" s="81"/>
      <c r="HF44" s="81"/>
      <c r="HG44" s="81"/>
      <c r="HH44" s="81"/>
      <c r="QY44" s="81"/>
      <c r="QZ44" s="81"/>
      <c r="RA44" s="81"/>
      <c r="RB44" s="81"/>
      <c r="RC44" s="81"/>
      <c r="RD44" s="81"/>
      <c r="AAU44" s="81"/>
      <c r="AAV44" s="81"/>
      <c r="AAW44" s="81"/>
      <c r="AAX44" s="81"/>
      <c r="AAY44" s="81"/>
      <c r="AAZ44" s="81"/>
      <c r="AKQ44" s="81"/>
      <c r="AKR44" s="81"/>
      <c r="AKS44" s="81"/>
      <c r="AKT44" s="81"/>
      <c r="AKU44" s="81"/>
      <c r="AKV44" s="81"/>
      <c r="AUM44" s="81"/>
      <c r="AUN44" s="81"/>
      <c r="AUO44" s="81"/>
      <c r="AUP44" s="81"/>
      <c r="AUQ44" s="81"/>
      <c r="AUR44" s="81"/>
      <c r="BEI44" s="81"/>
      <c r="BEJ44" s="81"/>
      <c r="BEK44" s="81"/>
      <c r="BEL44" s="81"/>
      <c r="BEM44" s="81"/>
      <c r="BEN44" s="81"/>
      <c r="BOE44" s="81"/>
      <c r="BOF44" s="81"/>
      <c r="BOG44" s="81"/>
      <c r="BOH44" s="81"/>
      <c r="BOI44" s="81"/>
      <c r="BOJ44" s="81"/>
      <c r="BYA44" s="81"/>
      <c r="BYB44" s="81"/>
      <c r="BYC44" s="81"/>
      <c r="BYD44" s="81"/>
      <c r="BYE44" s="81"/>
      <c r="BYF44" s="81"/>
      <c r="CHW44" s="81"/>
      <c r="CHX44" s="81"/>
      <c r="CHY44" s="81"/>
      <c r="CHZ44" s="81"/>
      <c r="CIA44" s="81"/>
      <c r="CIB44" s="81"/>
      <c r="CRS44" s="81"/>
      <c r="CRT44" s="81"/>
      <c r="CRU44" s="81"/>
      <c r="CRV44" s="81"/>
      <c r="CRW44" s="81"/>
      <c r="CRX44" s="81"/>
      <c r="DBO44" s="81"/>
      <c r="DBP44" s="81"/>
      <c r="DBQ44" s="81"/>
      <c r="DBR44" s="81"/>
      <c r="DBS44" s="81"/>
      <c r="DBT44" s="81"/>
      <c r="DLK44" s="81"/>
      <c r="DLL44" s="81"/>
      <c r="DLM44" s="81"/>
      <c r="DLN44" s="81"/>
      <c r="DLO44" s="81"/>
      <c r="DLP44" s="81"/>
      <c r="DVG44" s="81"/>
      <c r="DVH44" s="81"/>
      <c r="DVI44" s="81"/>
      <c r="DVJ44" s="81"/>
      <c r="DVK44" s="81"/>
      <c r="DVL44" s="81"/>
      <c r="EFC44" s="81"/>
      <c r="EFD44" s="81"/>
      <c r="EFE44" s="81"/>
      <c r="EFF44" s="81"/>
      <c r="EFG44" s="81"/>
      <c r="EFH44" s="81"/>
      <c r="EOY44" s="81"/>
      <c r="EOZ44" s="81"/>
      <c r="EPA44" s="81"/>
      <c r="EPB44" s="81"/>
      <c r="EPC44" s="81"/>
      <c r="EPD44" s="81"/>
      <c r="EYU44" s="81"/>
      <c r="EYV44" s="81"/>
      <c r="EYW44" s="81"/>
      <c r="EYX44" s="81"/>
      <c r="EYY44" s="81"/>
      <c r="EYZ44" s="81"/>
      <c r="FIQ44" s="81"/>
      <c r="FIR44" s="81"/>
      <c r="FIS44" s="81"/>
      <c r="FIT44" s="81"/>
      <c r="FIU44" s="81"/>
      <c r="FIV44" s="81"/>
      <c r="FSM44" s="81"/>
      <c r="FSN44" s="81"/>
      <c r="FSO44" s="81"/>
      <c r="FSP44" s="81"/>
      <c r="FSQ44" s="81"/>
      <c r="FSR44" s="81"/>
      <c r="GCI44" s="81"/>
      <c r="GCJ44" s="81"/>
      <c r="GCK44" s="81"/>
      <c r="GCL44" s="81"/>
      <c r="GCM44" s="81"/>
      <c r="GCN44" s="81"/>
      <c r="GME44" s="81"/>
      <c r="GMF44" s="81"/>
      <c r="GMG44" s="81"/>
      <c r="GMH44" s="81"/>
      <c r="GMI44" s="81"/>
      <c r="GMJ44" s="81"/>
      <c r="GWA44" s="81"/>
      <c r="GWB44" s="81"/>
      <c r="GWC44" s="81"/>
      <c r="GWD44" s="81"/>
      <c r="GWE44" s="81"/>
      <c r="GWF44" s="81"/>
      <c r="HFW44" s="81"/>
      <c r="HFX44" s="81"/>
      <c r="HFY44" s="81"/>
      <c r="HFZ44" s="81"/>
      <c r="HGA44" s="81"/>
      <c r="HGB44" s="81"/>
      <c r="HPS44" s="81"/>
      <c r="HPT44" s="81"/>
      <c r="HPU44" s="81"/>
      <c r="HPV44" s="81"/>
      <c r="HPW44" s="81"/>
      <c r="HPX44" s="81"/>
      <c r="HZO44" s="81"/>
      <c r="HZP44" s="81"/>
      <c r="HZQ44" s="81"/>
      <c r="HZR44" s="81"/>
      <c r="HZS44" s="81"/>
      <c r="HZT44" s="81"/>
      <c r="IJK44" s="81"/>
      <c r="IJL44" s="81"/>
      <c r="IJM44" s="81"/>
      <c r="IJN44" s="81"/>
      <c r="IJO44" s="81"/>
      <c r="IJP44" s="81"/>
      <c r="ITG44" s="81"/>
      <c r="ITH44" s="81"/>
      <c r="ITI44" s="81"/>
      <c r="ITJ44" s="81"/>
      <c r="ITK44" s="81"/>
      <c r="ITL44" s="81"/>
      <c r="JDC44" s="81"/>
      <c r="JDD44" s="81"/>
      <c r="JDE44" s="81"/>
      <c r="JDF44" s="81"/>
      <c r="JDG44" s="81"/>
      <c r="JDH44" s="81"/>
      <c r="JMY44" s="81"/>
      <c r="JMZ44" s="81"/>
      <c r="JNA44" s="81"/>
      <c r="JNB44" s="81"/>
      <c r="JNC44" s="81"/>
      <c r="JND44" s="81"/>
      <c r="JWU44" s="81"/>
      <c r="JWV44" s="81"/>
      <c r="JWW44" s="81"/>
      <c r="JWX44" s="81"/>
      <c r="JWY44" s="81"/>
      <c r="JWZ44" s="81"/>
      <c r="KGQ44" s="81"/>
      <c r="KGR44" s="81"/>
      <c r="KGS44" s="81"/>
      <c r="KGT44" s="81"/>
      <c r="KGU44" s="81"/>
      <c r="KGV44" s="81"/>
      <c r="KQM44" s="81"/>
      <c r="KQN44" s="81"/>
      <c r="KQO44" s="81"/>
      <c r="KQP44" s="81"/>
      <c r="KQQ44" s="81"/>
      <c r="KQR44" s="81"/>
      <c r="LAI44" s="81"/>
      <c r="LAJ44" s="81"/>
      <c r="LAK44" s="81"/>
      <c r="LAL44" s="81"/>
      <c r="LAM44" s="81"/>
      <c r="LAN44" s="81"/>
      <c r="LKE44" s="81"/>
      <c r="LKF44" s="81"/>
      <c r="LKG44" s="81"/>
      <c r="LKH44" s="81"/>
      <c r="LKI44" s="81"/>
      <c r="LKJ44" s="81"/>
      <c r="LUA44" s="81"/>
      <c r="LUB44" s="81"/>
      <c r="LUC44" s="81"/>
      <c r="LUD44" s="81"/>
      <c r="LUE44" s="81"/>
      <c r="LUF44" s="81"/>
      <c r="MDW44" s="81"/>
      <c r="MDX44" s="81"/>
      <c r="MDY44" s="81"/>
      <c r="MDZ44" s="81"/>
      <c r="MEA44" s="81"/>
      <c r="MEB44" s="81"/>
      <c r="MNS44" s="81"/>
      <c r="MNT44" s="81"/>
      <c r="MNU44" s="81"/>
      <c r="MNV44" s="81"/>
      <c r="MNW44" s="81"/>
      <c r="MNX44" s="81"/>
      <c r="MXO44" s="81"/>
      <c r="MXP44" s="81"/>
      <c r="MXQ44" s="81"/>
      <c r="MXR44" s="81"/>
      <c r="MXS44" s="81"/>
      <c r="MXT44" s="81"/>
      <c r="NHK44" s="81"/>
      <c r="NHL44" s="81"/>
      <c r="NHM44" s="81"/>
      <c r="NHN44" s="81"/>
      <c r="NHO44" s="81"/>
      <c r="NHP44" s="81"/>
      <c r="NRG44" s="81"/>
      <c r="NRH44" s="81"/>
      <c r="NRI44" s="81"/>
      <c r="NRJ44" s="81"/>
      <c r="NRK44" s="81"/>
      <c r="NRL44" s="81"/>
      <c r="OBC44" s="81"/>
      <c r="OBD44" s="81"/>
      <c r="OBE44" s="81"/>
      <c r="OBF44" s="81"/>
      <c r="OBG44" s="81"/>
      <c r="OBH44" s="81"/>
      <c r="OKY44" s="81"/>
      <c r="OKZ44" s="81"/>
      <c r="OLA44" s="81"/>
      <c r="OLB44" s="81"/>
      <c r="OLC44" s="81"/>
      <c r="OLD44" s="81"/>
      <c r="OUU44" s="81"/>
      <c r="OUV44" s="81"/>
      <c r="OUW44" s="81"/>
      <c r="OUX44" s="81"/>
      <c r="OUY44" s="81"/>
      <c r="OUZ44" s="81"/>
      <c r="PEQ44" s="81"/>
      <c r="PER44" s="81"/>
      <c r="PES44" s="81"/>
      <c r="PET44" s="81"/>
      <c r="PEU44" s="81"/>
      <c r="PEV44" s="81"/>
      <c r="POM44" s="81"/>
      <c r="PON44" s="81"/>
      <c r="POO44" s="81"/>
      <c r="POP44" s="81"/>
      <c r="POQ44" s="81"/>
      <c r="POR44" s="81"/>
      <c r="PYI44" s="81"/>
      <c r="PYJ44" s="81"/>
      <c r="PYK44" s="81"/>
      <c r="PYL44" s="81"/>
      <c r="PYM44" s="81"/>
      <c r="PYN44" s="81"/>
      <c r="QIE44" s="81"/>
      <c r="QIF44" s="81"/>
      <c r="QIG44" s="81"/>
      <c r="QIH44" s="81"/>
      <c r="QII44" s="81"/>
      <c r="QIJ44" s="81"/>
      <c r="QSA44" s="81"/>
      <c r="QSB44" s="81"/>
      <c r="QSC44" s="81"/>
      <c r="QSD44" s="81"/>
      <c r="QSE44" s="81"/>
      <c r="QSF44" s="81"/>
      <c r="RBW44" s="81"/>
      <c r="RBX44" s="81"/>
      <c r="RBY44" s="81"/>
      <c r="RBZ44" s="81"/>
      <c r="RCA44" s="81"/>
      <c r="RCB44" s="81"/>
      <c r="RLS44" s="81"/>
      <c r="RLT44" s="81"/>
      <c r="RLU44" s="81"/>
      <c r="RLV44" s="81"/>
      <c r="RLW44" s="81"/>
      <c r="RLX44" s="81"/>
      <c r="RVO44" s="81"/>
      <c r="RVP44" s="81"/>
      <c r="RVQ44" s="81"/>
      <c r="RVR44" s="81"/>
      <c r="RVS44" s="81"/>
      <c r="RVT44" s="81"/>
      <c r="SFK44" s="81"/>
      <c r="SFL44" s="81"/>
      <c r="SFM44" s="81"/>
      <c r="SFN44" s="81"/>
      <c r="SFO44" s="81"/>
      <c r="SFP44" s="81"/>
      <c r="SPG44" s="81"/>
      <c r="SPH44" s="81"/>
      <c r="SPI44" s="81"/>
      <c r="SPJ44" s="81"/>
      <c r="SPK44" s="81"/>
      <c r="SPL44" s="81"/>
      <c r="SZC44" s="81"/>
      <c r="SZD44" s="81"/>
      <c r="SZE44" s="81"/>
      <c r="SZF44" s="81"/>
      <c r="SZG44" s="81"/>
      <c r="SZH44" s="81"/>
      <c r="TIY44" s="81"/>
      <c r="TIZ44" s="81"/>
      <c r="TJA44" s="81"/>
      <c r="TJB44" s="81"/>
      <c r="TJC44" s="81"/>
      <c r="TJD44" s="81"/>
      <c r="TSU44" s="81"/>
      <c r="TSV44" s="81"/>
      <c r="TSW44" s="81"/>
      <c r="TSX44" s="81"/>
      <c r="TSY44" s="81"/>
      <c r="TSZ44" s="81"/>
      <c r="UCQ44" s="81"/>
      <c r="UCR44" s="81"/>
      <c r="UCS44" s="81"/>
      <c r="UCT44" s="81"/>
      <c r="UCU44" s="81"/>
      <c r="UCV44" s="81"/>
      <c r="UMM44" s="81"/>
      <c r="UMN44" s="81"/>
      <c r="UMO44" s="81"/>
      <c r="UMP44" s="81"/>
      <c r="UMQ44" s="81"/>
      <c r="UMR44" s="81"/>
      <c r="UWI44" s="81"/>
      <c r="UWJ44" s="81"/>
      <c r="UWK44" s="81"/>
      <c r="UWL44" s="81"/>
      <c r="UWM44" s="81"/>
      <c r="UWN44" s="81"/>
      <c r="VGE44" s="81"/>
      <c r="VGF44" s="81"/>
      <c r="VGG44" s="81"/>
      <c r="VGH44" s="81"/>
      <c r="VGI44" s="81"/>
      <c r="VGJ44" s="81"/>
      <c r="VQA44" s="81"/>
      <c r="VQB44" s="81"/>
      <c r="VQC44" s="81"/>
      <c r="VQD44" s="81"/>
      <c r="VQE44" s="81"/>
      <c r="VQF44" s="81"/>
      <c r="VZW44" s="81"/>
      <c r="VZX44" s="81"/>
      <c r="VZY44" s="81"/>
      <c r="VZZ44" s="81"/>
      <c r="WAA44" s="81"/>
      <c r="WAB44" s="81"/>
      <c r="WJS44" s="81"/>
      <c r="WJT44" s="81"/>
      <c r="WJU44" s="81"/>
      <c r="WJV44" s="81"/>
      <c r="WJW44" s="81"/>
      <c r="WJX44" s="81"/>
      <c r="WTO44" s="81"/>
      <c r="WTP44" s="81"/>
      <c r="WTQ44" s="81"/>
      <c r="WTR44" s="81"/>
      <c r="WTS44" s="81"/>
      <c r="WTT44" s="81"/>
    </row>
    <row r="45" spans="1:984 1235:2008 2259:3032 3283:4056 4307:5080 5331:6104 6355:7128 7379:8152 8403:9176 9427:10200 10451:11224 11475:12248 12499:13272 13523:14296 14547:15320 15571:16088" s="27" customFormat="1" ht="15.75" x14ac:dyDescent="0.25">
      <c r="A45" s="22" t="s">
        <v>28</v>
      </c>
      <c r="B45" s="36" t="s">
        <v>102</v>
      </c>
      <c r="C45" s="23" t="s">
        <v>29</v>
      </c>
      <c r="D45" s="290">
        <f>'Приложение 4'!F299</f>
        <v>600000</v>
      </c>
      <c r="E45" s="290">
        <f>'Приложение 4'!G299</f>
        <v>0</v>
      </c>
      <c r="F45" s="290">
        <f>'Приложение 4'!H299</f>
        <v>0</v>
      </c>
      <c r="G45" s="8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80"/>
      <c r="AO45" s="80"/>
      <c r="AP45" s="80"/>
      <c r="AQ45" s="80"/>
      <c r="AR45" s="80"/>
      <c r="AS45" s="80"/>
      <c r="AT45" s="80"/>
      <c r="HC45" s="81"/>
      <c r="HD45" s="81"/>
      <c r="HE45" s="81"/>
      <c r="HF45" s="81"/>
      <c r="HG45" s="81"/>
      <c r="HH45" s="81"/>
      <c r="QY45" s="81"/>
      <c r="QZ45" s="81"/>
      <c r="RA45" s="81"/>
      <c r="RB45" s="81"/>
      <c r="RC45" s="81"/>
      <c r="RD45" s="81"/>
      <c r="AAU45" s="81"/>
      <c r="AAV45" s="81"/>
      <c r="AAW45" s="81"/>
      <c r="AAX45" s="81"/>
      <c r="AAY45" s="81"/>
      <c r="AAZ45" s="81"/>
      <c r="AKQ45" s="81"/>
      <c r="AKR45" s="81"/>
      <c r="AKS45" s="81"/>
      <c r="AKT45" s="81"/>
      <c r="AKU45" s="81"/>
      <c r="AKV45" s="81"/>
      <c r="AUM45" s="81"/>
      <c r="AUN45" s="81"/>
      <c r="AUO45" s="81"/>
      <c r="AUP45" s="81"/>
      <c r="AUQ45" s="81"/>
      <c r="AUR45" s="81"/>
      <c r="BEI45" s="81"/>
      <c r="BEJ45" s="81"/>
      <c r="BEK45" s="81"/>
      <c r="BEL45" s="81"/>
      <c r="BEM45" s="81"/>
      <c r="BEN45" s="81"/>
      <c r="BOE45" s="81"/>
      <c r="BOF45" s="81"/>
      <c r="BOG45" s="81"/>
      <c r="BOH45" s="81"/>
      <c r="BOI45" s="81"/>
      <c r="BOJ45" s="81"/>
      <c r="BYA45" s="81"/>
      <c r="BYB45" s="81"/>
      <c r="BYC45" s="81"/>
      <c r="BYD45" s="81"/>
      <c r="BYE45" s="81"/>
      <c r="BYF45" s="81"/>
      <c r="CHW45" s="81"/>
      <c r="CHX45" s="81"/>
      <c r="CHY45" s="81"/>
      <c r="CHZ45" s="81"/>
      <c r="CIA45" s="81"/>
      <c r="CIB45" s="81"/>
      <c r="CRS45" s="81"/>
      <c r="CRT45" s="81"/>
      <c r="CRU45" s="81"/>
      <c r="CRV45" s="81"/>
      <c r="CRW45" s="81"/>
      <c r="CRX45" s="81"/>
      <c r="DBO45" s="81"/>
      <c r="DBP45" s="81"/>
      <c r="DBQ45" s="81"/>
      <c r="DBR45" s="81"/>
      <c r="DBS45" s="81"/>
      <c r="DBT45" s="81"/>
      <c r="DLK45" s="81"/>
      <c r="DLL45" s="81"/>
      <c r="DLM45" s="81"/>
      <c r="DLN45" s="81"/>
      <c r="DLO45" s="81"/>
      <c r="DLP45" s="81"/>
      <c r="DVG45" s="81"/>
      <c r="DVH45" s="81"/>
      <c r="DVI45" s="81"/>
      <c r="DVJ45" s="81"/>
      <c r="DVK45" s="81"/>
      <c r="DVL45" s="81"/>
      <c r="EFC45" s="81"/>
      <c r="EFD45" s="81"/>
      <c r="EFE45" s="81"/>
      <c r="EFF45" s="81"/>
      <c r="EFG45" s="81"/>
      <c r="EFH45" s="81"/>
      <c r="EOY45" s="81"/>
      <c r="EOZ45" s="81"/>
      <c r="EPA45" s="81"/>
      <c r="EPB45" s="81"/>
      <c r="EPC45" s="81"/>
      <c r="EPD45" s="81"/>
      <c r="EYU45" s="81"/>
      <c r="EYV45" s="81"/>
      <c r="EYW45" s="81"/>
      <c r="EYX45" s="81"/>
      <c r="EYY45" s="81"/>
      <c r="EYZ45" s="81"/>
      <c r="FIQ45" s="81"/>
      <c r="FIR45" s="81"/>
      <c r="FIS45" s="81"/>
      <c r="FIT45" s="81"/>
      <c r="FIU45" s="81"/>
      <c r="FIV45" s="81"/>
      <c r="FSM45" s="81"/>
      <c r="FSN45" s="81"/>
      <c r="FSO45" s="81"/>
      <c r="FSP45" s="81"/>
      <c r="FSQ45" s="81"/>
      <c r="FSR45" s="81"/>
      <c r="GCI45" s="81"/>
      <c r="GCJ45" s="81"/>
      <c r="GCK45" s="81"/>
      <c r="GCL45" s="81"/>
      <c r="GCM45" s="81"/>
      <c r="GCN45" s="81"/>
      <c r="GME45" s="81"/>
      <c r="GMF45" s="81"/>
      <c r="GMG45" s="81"/>
      <c r="GMH45" s="81"/>
      <c r="GMI45" s="81"/>
      <c r="GMJ45" s="81"/>
      <c r="GWA45" s="81"/>
      <c r="GWB45" s="81"/>
      <c r="GWC45" s="81"/>
      <c r="GWD45" s="81"/>
      <c r="GWE45" s="81"/>
      <c r="GWF45" s="81"/>
      <c r="HFW45" s="81"/>
      <c r="HFX45" s="81"/>
      <c r="HFY45" s="81"/>
      <c r="HFZ45" s="81"/>
      <c r="HGA45" s="81"/>
      <c r="HGB45" s="81"/>
      <c r="HPS45" s="81"/>
      <c r="HPT45" s="81"/>
      <c r="HPU45" s="81"/>
      <c r="HPV45" s="81"/>
      <c r="HPW45" s="81"/>
      <c r="HPX45" s="81"/>
      <c r="HZO45" s="81"/>
      <c r="HZP45" s="81"/>
      <c r="HZQ45" s="81"/>
      <c r="HZR45" s="81"/>
      <c r="HZS45" s="81"/>
      <c r="HZT45" s="81"/>
      <c r="IJK45" s="81"/>
      <c r="IJL45" s="81"/>
      <c r="IJM45" s="81"/>
      <c r="IJN45" s="81"/>
      <c r="IJO45" s="81"/>
      <c r="IJP45" s="81"/>
      <c r="ITG45" s="81"/>
      <c r="ITH45" s="81"/>
      <c r="ITI45" s="81"/>
      <c r="ITJ45" s="81"/>
      <c r="ITK45" s="81"/>
      <c r="ITL45" s="81"/>
      <c r="JDC45" s="81"/>
      <c r="JDD45" s="81"/>
      <c r="JDE45" s="81"/>
      <c r="JDF45" s="81"/>
      <c r="JDG45" s="81"/>
      <c r="JDH45" s="81"/>
      <c r="JMY45" s="81"/>
      <c r="JMZ45" s="81"/>
      <c r="JNA45" s="81"/>
      <c r="JNB45" s="81"/>
      <c r="JNC45" s="81"/>
      <c r="JND45" s="81"/>
      <c r="JWU45" s="81"/>
      <c r="JWV45" s="81"/>
      <c r="JWW45" s="81"/>
      <c r="JWX45" s="81"/>
      <c r="JWY45" s="81"/>
      <c r="JWZ45" s="81"/>
      <c r="KGQ45" s="81"/>
      <c r="KGR45" s="81"/>
      <c r="KGS45" s="81"/>
      <c r="KGT45" s="81"/>
      <c r="KGU45" s="81"/>
      <c r="KGV45" s="81"/>
      <c r="KQM45" s="81"/>
      <c r="KQN45" s="81"/>
      <c r="KQO45" s="81"/>
      <c r="KQP45" s="81"/>
      <c r="KQQ45" s="81"/>
      <c r="KQR45" s="81"/>
      <c r="LAI45" s="81"/>
      <c r="LAJ45" s="81"/>
      <c r="LAK45" s="81"/>
      <c r="LAL45" s="81"/>
      <c r="LAM45" s="81"/>
      <c r="LAN45" s="81"/>
      <c r="LKE45" s="81"/>
      <c r="LKF45" s="81"/>
      <c r="LKG45" s="81"/>
      <c r="LKH45" s="81"/>
      <c r="LKI45" s="81"/>
      <c r="LKJ45" s="81"/>
      <c r="LUA45" s="81"/>
      <c r="LUB45" s="81"/>
      <c r="LUC45" s="81"/>
      <c r="LUD45" s="81"/>
      <c r="LUE45" s="81"/>
      <c r="LUF45" s="81"/>
      <c r="MDW45" s="81"/>
      <c r="MDX45" s="81"/>
      <c r="MDY45" s="81"/>
      <c r="MDZ45" s="81"/>
      <c r="MEA45" s="81"/>
      <c r="MEB45" s="81"/>
      <c r="MNS45" s="81"/>
      <c r="MNT45" s="81"/>
      <c r="MNU45" s="81"/>
      <c r="MNV45" s="81"/>
      <c r="MNW45" s="81"/>
      <c r="MNX45" s="81"/>
      <c r="MXO45" s="81"/>
      <c r="MXP45" s="81"/>
      <c r="MXQ45" s="81"/>
      <c r="MXR45" s="81"/>
      <c r="MXS45" s="81"/>
      <c r="MXT45" s="81"/>
      <c r="NHK45" s="81"/>
      <c r="NHL45" s="81"/>
      <c r="NHM45" s="81"/>
      <c r="NHN45" s="81"/>
      <c r="NHO45" s="81"/>
      <c r="NHP45" s="81"/>
      <c r="NRG45" s="81"/>
      <c r="NRH45" s="81"/>
      <c r="NRI45" s="81"/>
      <c r="NRJ45" s="81"/>
      <c r="NRK45" s="81"/>
      <c r="NRL45" s="81"/>
      <c r="OBC45" s="81"/>
      <c r="OBD45" s="81"/>
      <c r="OBE45" s="81"/>
      <c r="OBF45" s="81"/>
      <c r="OBG45" s="81"/>
      <c r="OBH45" s="81"/>
      <c r="OKY45" s="81"/>
      <c r="OKZ45" s="81"/>
      <c r="OLA45" s="81"/>
      <c r="OLB45" s="81"/>
      <c r="OLC45" s="81"/>
      <c r="OLD45" s="81"/>
      <c r="OUU45" s="81"/>
      <c r="OUV45" s="81"/>
      <c r="OUW45" s="81"/>
      <c r="OUX45" s="81"/>
      <c r="OUY45" s="81"/>
      <c r="OUZ45" s="81"/>
      <c r="PEQ45" s="81"/>
      <c r="PER45" s="81"/>
      <c r="PES45" s="81"/>
      <c r="PET45" s="81"/>
      <c r="PEU45" s="81"/>
      <c r="PEV45" s="81"/>
      <c r="POM45" s="81"/>
      <c r="PON45" s="81"/>
      <c r="POO45" s="81"/>
      <c r="POP45" s="81"/>
      <c r="POQ45" s="81"/>
      <c r="POR45" s="81"/>
      <c r="PYI45" s="81"/>
      <c r="PYJ45" s="81"/>
      <c r="PYK45" s="81"/>
      <c r="PYL45" s="81"/>
      <c r="PYM45" s="81"/>
      <c r="PYN45" s="81"/>
      <c r="QIE45" s="81"/>
      <c r="QIF45" s="81"/>
      <c r="QIG45" s="81"/>
      <c r="QIH45" s="81"/>
      <c r="QII45" s="81"/>
      <c r="QIJ45" s="81"/>
      <c r="QSA45" s="81"/>
      <c r="QSB45" s="81"/>
      <c r="QSC45" s="81"/>
      <c r="QSD45" s="81"/>
      <c r="QSE45" s="81"/>
      <c r="QSF45" s="81"/>
      <c r="RBW45" s="81"/>
      <c r="RBX45" s="81"/>
      <c r="RBY45" s="81"/>
      <c r="RBZ45" s="81"/>
      <c r="RCA45" s="81"/>
      <c r="RCB45" s="81"/>
      <c r="RLS45" s="81"/>
      <c r="RLT45" s="81"/>
      <c r="RLU45" s="81"/>
      <c r="RLV45" s="81"/>
      <c r="RLW45" s="81"/>
      <c r="RLX45" s="81"/>
      <c r="RVO45" s="81"/>
      <c r="RVP45" s="81"/>
      <c r="RVQ45" s="81"/>
      <c r="RVR45" s="81"/>
      <c r="RVS45" s="81"/>
      <c r="RVT45" s="81"/>
      <c r="SFK45" s="81"/>
      <c r="SFL45" s="81"/>
      <c r="SFM45" s="81"/>
      <c r="SFN45" s="81"/>
      <c r="SFO45" s="81"/>
      <c r="SFP45" s="81"/>
      <c r="SPG45" s="81"/>
      <c r="SPH45" s="81"/>
      <c r="SPI45" s="81"/>
      <c r="SPJ45" s="81"/>
      <c r="SPK45" s="81"/>
      <c r="SPL45" s="81"/>
      <c r="SZC45" s="81"/>
      <c r="SZD45" s="81"/>
      <c r="SZE45" s="81"/>
      <c r="SZF45" s="81"/>
      <c r="SZG45" s="81"/>
      <c r="SZH45" s="81"/>
      <c r="TIY45" s="81"/>
      <c r="TIZ45" s="81"/>
      <c r="TJA45" s="81"/>
      <c r="TJB45" s="81"/>
      <c r="TJC45" s="81"/>
      <c r="TJD45" s="81"/>
      <c r="TSU45" s="81"/>
      <c r="TSV45" s="81"/>
      <c r="TSW45" s="81"/>
      <c r="TSX45" s="81"/>
      <c r="TSY45" s="81"/>
      <c r="TSZ45" s="81"/>
      <c r="UCQ45" s="81"/>
      <c r="UCR45" s="81"/>
      <c r="UCS45" s="81"/>
      <c r="UCT45" s="81"/>
      <c r="UCU45" s="81"/>
      <c r="UCV45" s="81"/>
      <c r="UMM45" s="81"/>
      <c r="UMN45" s="81"/>
      <c r="UMO45" s="81"/>
      <c r="UMP45" s="81"/>
      <c r="UMQ45" s="81"/>
      <c r="UMR45" s="81"/>
      <c r="UWI45" s="81"/>
      <c r="UWJ45" s="81"/>
      <c r="UWK45" s="81"/>
      <c r="UWL45" s="81"/>
      <c r="UWM45" s="81"/>
      <c r="UWN45" s="81"/>
      <c r="VGE45" s="81"/>
      <c r="VGF45" s="81"/>
      <c r="VGG45" s="81"/>
      <c r="VGH45" s="81"/>
      <c r="VGI45" s="81"/>
      <c r="VGJ45" s="81"/>
      <c r="VQA45" s="81"/>
      <c r="VQB45" s="81"/>
      <c r="VQC45" s="81"/>
      <c r="VQD45" s="81"/>
      <c r="VQE45" s="81"/>
      <c r="VQF45" s="81"/>
      <c r="VZW45" s="81"/>
      <c r="VZX45" s="81"/>
      <c r="VZY45" s="81"/>
      <c r="VZZ45" s="81"/>
      <c r="WAA45" s="81"/>
      <c r="WAB45" s="81"/>
      <c r="WJS45" s="81"/>
      <c r="WJT45" s="81"/>
      <c r="WJU45" s="81"/>
      <c r="WJV45" s="81"/>
      <c r="WJW45" s="81"/>
      <c r="WJX45" s="81"/>
      <c r="WTO45" s="81"/>
      <c r="WTP45" s="81"/>
      <c r="WTQ45" s="81"/>
      <c r="WTR45" s="81"/>
      <c r="WTS45" s="81"/>
      <c r="WTT45" s="81"/>
    </row>
    <row r="46" spans="1:984 1235:2008 2259:3032 3283:4056 4307:5080 5331:6104 6355:7128 7379:8152 8403:9176 9427:10200 10451:11224 11475:12248 12499:13272 13523:14296 14547:15320 15571:16088" s="27" customFormat="1" ht="30.75" x14ac:dyDescent="0.25">
      <c r="A46" s="32" t="s">
        <v>54</v>
      </c>
      <c r="B46" s="36" t="s">
        <v>102</v>
      </c>
      <c r="C46" s="23" t="s">
        <v>55</v>
      </c>
      <c r="D46" s="290">
        <f>'Приложение 4'!F298</f>
        <v>8100000</v>
      </c>
      <c r="E46" s="290">
        <f>'Приложение 4'!G298</f>
        <v>5700000</v>
      </c>
      <c r="F46" s="290">
        <f>'Приложение 4'!H298</f>
        <v>5700000</v>
      </c>
      <c r="G46" s="8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80"/>
      <c r="AO46" s="80"/>
      <c r="AP46" s="80"/>
      <c r="AQ46" s="80"/>
      <c r="AR46" s="80"/>
      <c r="AS46" s="80"/>
      <c r="AT46" s="80"/>
      <c r="HC46" s="81"/>
      <c r="HD46" s="81"/>
      <c r="HE46" s="81"/>
      <c r="HF46" s="81"/>
      <c r="HG46" s="81"/>
      <c r="HH46" s="81"/>
      <c r="QY46" s="81"/>
      <c r="QZ46" s="81"/>
      <c r="RA46" s="81"/>
      <c r="RB46" s="81"/>
      <c r="RC46" s="81"/>
      <c r="RD46" s="81"/>
      <c r="AAU46" s="81"/>
      <c r="AAV46" s="81"/>
      <c r="AAW46" s="81"/>
      <c r="AAX46" s="81"/>
      <c r="AAY46" s="81"/>
      <c r="AAZ46" s="81"/>
      <c r="AKQ46" s="81"/>
      <c r="AKR46" s="81"/>
      <c r="AKS46" s="81"/>
      <c r="AKT46" s="81"/>
      <c r="AKU46" s="81"/>
      <c r="AKV46" s="81"/>
      <c r="AUM46" s="81"/>
      <c r="AUN46" s="81"/>
      <c r="AUO46" s="81"/>
      <c r="AUP46" s="81"/>
      <c r="AUQ46" s="81"/>
      <c r="AUR46" s="81"/>
      <c r="BEI46" s="81"/>
      <c r="BEJ46" s="81"/>
      <c r="BEK46" s="81"/>
      <c r="BEL46" s="81"/>
      <c r="BEM46" s="81"/>
      <c r="BEN46" s="81"/>
      <c r="BOE46" s="81"/>
      <c r="BOF46" s="81"/>
      <c r="BOG46" s="81"/>
      <c r="BOH46" s="81"/>
      <c r="BOI46" s="81"/>
      <c r="BOJ46" s="81"/>
      <c r="BYA46" s="81"/>
      <c r="BYB46" s="81"/>
      <c r="BYC46" s="81"/>
      <c r="BYD46" s="81"/>
      <c r="BYE46" s="81"/>
      <c r="BYF46" s="81"/>
      <c r="CHW46" s="81"/>
      <c r="CHX46" s="81"/>
      <c r="CHY46" s="81"/>
      <c r="CHZ46" s="81"/>
      <c r="CIA46" s="81"/>
      <c r="CIB46" s="81"/>
      <c r="CRS46" s="81"/>
      <c r="CRT46" s="81"/>
      <c r="CRU46" s="81"/>
      <c r="CRV46" s="81"/>
      <c r="CRW46" s="81"/>
      <c r="CRX46" s="81"/>
      <c r="DBO46" s="81"/>
      <c r="DBP46" s="81"/>
      <c r="DBQ46" s="81"/>
      <c r="DBR46" s="81"/>
      <c r="DBS46" s="81"/>
      <c r="DBT46" s="81"/>
      <c r="DLK46" s="81"/>
      <c r="DLL46" s="81"/>
      <c r="DLM46" s="81"/>
      <c r="DLN46" s="81"/>
      <c r="DLO46" s="81"/>
      <c r="DLP46" s="81"/>
      <c r="DVG46" s="81"/>
      <c r="DVH46" s="81"/>
      <c r="DVI46" s="81"/>
      <c r="DVJ46" s="81"/>
      <c r="DVK46" s="81"/>
      <c r="DVL46" s="81"/>
      <c r="EFC46" s="81"/>
      <c r="EFD46" s="81"/>
      <c r="EFE46" s="81"/>
      <c r="EFF46" s="81"/>
      <c r="EFG46" s="81"/>
      <c r="EFH46" s="81"/>
      <c r="EOY46" s="81"/>
      <c r="EOZ46" s="81"/>
      <c r="EPA46" s="81"/>
      <c r="EPB46" s="81"/>
      <c r="EPC46" s="81"/>
      <c r="EPD46" s="81"/>
      <c r="EYU46" s="81"/>
      <c r="EYV46" s="81"/>
      <c r="EYW46" s="81"/>
      <c r="EYX46" s="81"/>
      <c r="EYY46" s="81"/>
      <c r="EYZ46" s="81"/>
      <c r="FIQ46" s="81"/>
      <c r="FIR46" s="81"/>
      <c r="FIS46" s="81"/>
      <c r="FIT46" s="81"/>
      <c r="FIU46" s="81"/>
      <c r="FIV46" s="81"/>
      <c r="FSM46" s="81"/>
      <c r="FSN46" s="81"/>
      <c r="FSO46" s="81"/>
      <c r="FSP46" s="81"/>
      <c r="FSQ46" s="81"/>
      <c r="FSR46" s="81"/>
      <c r="GCI46" s="81"/>
      <c r="GCJ46" s="81"/>
      <c r="GCK46" s="81"/>
      <c r="GCL46" s="81"/>
      <c r="GCM46" s="81"/>
      <c r="GCN46" s="81"/>
      <c r="GME46" s="81"/>
      <c r="GMF46" s="81"/>
      <c r="GMG46" s="81"/>
      <c r="GMH46" s="81"/>
      <c r="GMI46" s="81"/>
      <c r="GMJ46" s="81"/>
      <c r="GWA46" s="81"/>
      <c r="GWB46" s="81"/>
      <c r="GWC46" s="81"/>
      <c r="GWD46" s="81"/>
      <c r="GWE46" s="81"/>
      <c r="GWF46" s="81"/>
      <c r="HFW46" s="81"/>
      <c r="HFX46" s="81"/>
      <c r="HFY46" s="81"/>
      <c r="HFZ46" s="81"/>
      <c r="HGA46" s="81"/>
      <c r="HGB46" s="81"/>
      <c r="HPS46" s="81"/>
      <c r="HPT46" s="81"/>
      <c r="HPU46" s="81"/>
      <c r="HPV46" s="81"/>
      <c r="HPW46" s="81"/>
      <c r="HPX46" s="81"/>
      <c r="HZO46" s="81"/>
      <c r="HZP46" s="81"/>
      <c r="HZQ46" s="81"/>
      <c r="HZR46" s="81"/>
      <c r="HZS46" s="81"/>
      <c r="HZT46" s="81"/>
      <c r="IJK46" s="81"/>
      <c r="IJL46" s="81"/>
      <c r="IJM46" s="81"/>
      <c r="IJN46" s="81"/>
      <c r="IJO46" s="81"/>
      <c r="IJP46" s="81"/>
      <c r="ITG46" s="81"/>
      <c r="ITH46" s="81"/>
      <c r="ITI46" s="81"/>
      <c r="ITJ46" s="81"/>
      <c r="ITK46" s="81"/>
      <c r="ITL46" s="81"/>
      <c r="JDC46" s="81"/>
      <c r="JDD46" s="81"/>
      <c r="JDE46" s="81"/>
      <c r="JDF46" s="81"/>
      <c r="JDG46" s="81"/>
      <c r="JDH46" s="81"/>
      <c r="JMY46" s="81"/>
      <c r="JMZ46" s="81"/>
      <c r="JNA46" s="81"/>
      <c r="JNB46" s="81"/>
      <c r="JNC46" s="81"/>
      <c r="JND46" s="81"/>
      <c r="JWU46" s="81"/>
      <c r="JWV46" s="81"/>
      <c r="JWW46" s="81"/>
      <c r="JWX46" s="81"/>
      <c r="JWY46" s="81"/>
      <c r="JWZ46" s="81"/>
      <c r="KGQ46" s="81"/>
      <c r="KGR46" s="81"/>
      <c r="KGS46" s="81"/>
      <c r="KGT46" s="81"/>
      <c r="KGU46" s="81"/>
      <c r="KGV46" s="81"/>
      <c r="KQM46" s="81"/>
      <c r="KQN46" s="81"/>
      <c r="KQO46" s="81"/>
      <c r="KQP46" s="81"/>
      <c r="KQQ46" s="81"/>
      <c r="KQR46" s="81"/>
      <c r="LAI46" s="81"/>
      <c r="LAJ46" s="81"/>
      <c r="LAK46" s="81"/>
      <c r="LAL46" s="81"/>
      <c r="LAM46" s="81"/>
      <c r="LAN46" s="81"/>
      <c r="LKE46" s="81"/>
      <c r="LKF46" s="81"/>
      <c r="LKG46" s="81"/>
      <c r="LKH46" s="81"/>
      <c r="LKI46" s="81"/>
      <c r="LKJ46" s="81"/>
      <c r="LUA46" s="81"/>
      <c r="LUB46" s="81"/>
      <c r="LUC46" s="81"/>
      <c r="LUD46" s="81"/>
      <c r="LUE46" s="81"/>
      <c r="LUF46" s="81"/>
      <c r="MDW46" s="81"/>
      <c r="MDX46" s="81"/>
      <c r="MDY46" s="81"/>
      <c r="MDZ46" s="81"/>
      <c r="MEA46" s="81"/>
      <c r="MEB46" s="81"/>
      <c r="MNS46" s="81"/>
      <c r="MNT46" s="81"/>
      <c r="MNU46" s="81"/>
      <c r="MNV46" s="81"/>
      <c r="MNW46" s="81"/>
      <c r="MNX46" s="81"/>
      <c r="MXO46" s="81"/>
      <c r="MXP46" s="81"/>
      <c r="MXQ46" s="81"/>
      <c r="MXR46" s="81"/>
      <c r="MXS46" s="81"/>
      <c r="MXT46" s="81"/>
      <c r="NHK46" s="81"/>
      <c r="NHL46" s="81"/>
      <c r="NHM46" s="81"/>
      <c r="NHN46" s="81"/>
      <c r="NHO46" s="81"/>
      <c r="NHP46" s="81"/>
      <c r="NRG46" s="81"/>
      <c r="NRH46" s="81"/>
      <c r="NRI46" s="81"/>
      <c r="NRJ46" s="81"/>
      <c r="NRK46" s="81"/>
      <c r="NRL46" s="81"/>
      <c r="OBC46" s="81"/>
      <c r="OBD46" s="81"/>
      <c r="OBE46" s="81"/>
      <c r="OBF46" s="81"/>
      <c r="OBG46" s="81"/>
      <c r="OBH46" s="81"/>
      <c r="OKY46" s="81"/>
      <c r="OKZ46" s="81"/>
      <c r="OLA46" s="81"/>
      <c r="OLB46" s="81"/>
      <c r="OLC46" s="81"/>
      <c r="OLD46" s="81"/>
      <c r="OUU46" s="81"/>
      <c r="OUV46" s="81"/>
      <c r="OUW46" s="81"/>
      <c r="OUX46" s="81"/>
      <c r="OUY46" s="81"/>
      <c r="OUZ46" s="81"/>
      <c r="PEQ46" s="81"/>
      <c r="PER46" s="81"/>
      <c r="PES46" s="81"/>
      <c r="PET46" s="81"/>
      <c r="PEU46" s="81"/>
      <c r="PEV46" s="81"/>
      <c r="POM46" s="81"/>
      <c r="PON46" s="81"/>
      <c r="POO46" s="81"/>
      <c r="POP46" s="81"/>
      <c r="POQ46" s="81"/>
      <c r="POR46" s="81"/>
      <c r="PYI46" s="81"/>
      <c r="PYJ46" s="81"/>
      <c r="PYK46" s="81"/>
      <c r="PYL46" s="81"/>
      <c r="PYM46" s="81"/>
      <c r="PYN46" s="81"/>
      <c r="QIE46" s="81"/>
      <c r="QIF46" s="81"/>
      <c r="QIG46" s="81"/>
      <c r="QIH46" s="81"/>
      <c r="QII46" s="81"/>
      <c r="QIJ46" s="81"/>
      <c r="QSA46" s="81"/>
      <c r="QSB46" s="81"/>
      <c r="QSC46" s="81"/>
      <c r="QSD46" s="81"/>
      <c r="QSE46" s="81"/>
      <c r="QSF46" s="81"/>
      <c r="RBW46" s="81"/>
      <c r="RBX46" s="81"/>
      <c r="RBY46" s="81"/>
      <c r="RBZ46" s="81"/>
      <c r="RCA46" s="81"/>
      <c r="RCB46" s="81"/>
      <c r="RLS46" s="81"/>
      <c r="RLT46" s="81"/>
      <c r="RLU46" s="81"/>
      <c r="RLV46" s="81"/>
      <c r="RLW46" s="81"/>
      <c r="RLX46" s="81"/>
      <c r="RVO46" s="81"/>
      <c r="RVP46" s="81"/>
      <c r="RVQ46" s="81"/>
      <c r="RVR46" s="81"/>
      <c r="RVS46" s="81"/>
      <c r="RVT46" s="81"/>
      <c r="SFK46" s="81"/>
      <c r="SFL46" s="81"/>
      <c r="SFM46" s="81"/>
      <c r="SFN46" s="81"/>
      <c r="SFO46" s="81"/>
      <c r="SFP46" s="81"/>
      <c r="SPG46" s="81"/>
      <c r="SPH46" s="81"/>
      <c r="SPI46" s="81"/>
      <c r="SPJ46" s="81"/>
      <c r="SPK46" s="81"/>
      <c r="SPL46" s="81"/>
      <c r="SZC46" s="81"/>
      <c r="SZD46" s="81"/>
      <c r="SZE46" s="81"/>
      <c r="SZF46" s="81"/>
      <c r="SZG46" s="81"/>
      <c r="SZH46" s="81"/>
      <c r="TIY46" s="81"/>
      <c r="TIZ46" s="81"/>
      <c r="TJA46" s="81"/>
      <c r="TJB46" s="81"/>
      <c r="TJC46" s="81"/>
      <c r="TJD46" s="81"/>
      <c r="TSU46" s="81"/>
      <c r="TSV46" s="81"/>
      <c r="TSW46" s="81"/>
      <c r="TSX46" s="81"/>
      <c r="TSY46" s="81"/>
      <c r="TSZ46" s="81"/>
      <c r="UCQ46" s="81"/>
      <c r="UCR46" s="81"/>
      <c r="UCS46" s="81"/>
      <c r="UCT46" s="81"/>
      <c r="UCU46" s="81"/>
      <c r="UCV46" s="81"/>
      <c r="UMM46" s="81"/>
      <c r="UMN46" s="81"/>
      <c r="UMO46" s="81"/>
      <c r="UMP46" s="81"/>
      <c r="UMQ46" s="81"/>
      <c r="UMR46" s="81"/>
      <c r="UWI46" s="81"/>
      <c r="UWJ46" s="81"/>
      <c r="UWK46" s="81"/>
      <c r="UWL46" s="81"/>
      <c r="UWM46" s="81"/>
      <c r="UWN46" s="81"/>
      <c r="VGE46" s="81"/>
      <c r="VGF46" s="81"/>
      <c r="VGG46" s="81"/>
      <c r="VGH46" s="81"/>
      <c r="VGI46" s="81"/>
      <c r="VGJ46" s="81"/>
      <c r="VQA46" s="81"/>
      <c r="VQB46" s="81"/>
      <c r="VQC46" s="81"/>
      <c r="VQD46" s="81"/>
      <c r="VQE46" s="81"/>
      <c r="VQF46" s="81"/>
      <c r="VZW46" s="81"/>
      <c r="VZX46" s="81"/>
      <c r="VZY46" s="81"/>
      <c r="VZZ46" s="81"/>
      <c r="WAA46" s="81"/>
      <c r="WAB46" s="81"/>
      <c r="WJS46" s="81"/>
      <c r="WJT46" s="81"/>
      <c r="WJU46" s="81"/>
      <c r="WJV46" s="81"/>
      <c r="WJW46" s="81"/>
      <c r="WJX46" s="81"/>
      <c r="WTO46" s="81"/>
      <c r="WTP46" s="81"/>
      <c r="WTQ46" s="81"/>
      <c r="WTR46" s="81"/>
      <c r="WTS46" s="81"/>
      <c r="WTT46" s="81"/>
    </row>
    <row r="47" spans="1:984 1235:2008 2259:3032 3283:4056 4307:5080 5331:6104 6355:7128 7379:8152 8403:9176 9427:10200 10451:11224 11475:12248 12499:13272 13523:14296 14547:15320 15571:16088" s="27" customFormat="1" ht="15.75" x14ac:dyDescent="0.25">
      <c r="A47" s="22" t="s">
        <v>150</v>
      </c>
      <c r="B47" s="135" t="s">
        <v>102</v>
      </c>
      <c r="C47" s="46"/>
      <c r="D47" s="290">
        <f>SUM(D48:D49)</f>
        <v>2276711.13</v>
      </c>
      <c r="E47" s="290">
        <f>SUM(E48:E49)</f>
        <v>2334791.1</v>
      </c>
      <c r="F47" s="291">
        <f>SUM(F48:F49)</f>
        <v>2395194.2400000002</v>
      </c>
      <c r="G47" s="8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80"/>
      <c r="AO47" s="80"/>
      <c r="AP47" s="80"/>
      <c r="AQ47" s="80"/>
      <c r="AR47" s="80"/>
      <c r="AS47" s="80"/>
      <c r="AT47" s="80"/>
      <c r="HC47" s="81"/>
      <c r="HD47" s="81"/>
      <c r="HE47" s="81"/>
      <c r="HF47" s="81"/>
      <c r="HG47" s="81"/>
      <c r="HH47" s="81"/>
      <c r="QY47" s="81"/>
      <c r="QZ47" s="81"/>
      <c r="RA47" s="81"/>
      <c r="RB47" s="81"/>
      <c r="RC47" s="81"/>
      <c r="RD47" s="81"/>
      <c r="AAU47" s="81"/>
      <c r="AAV47" s="81"/>
      <c r="AAW47" s="81"/>
      <c r="AAX47" s="81"/>
      <c r="AAY47" s="81"/>
      <c r="AAZ47" s="81"/>
      <c r="AKQ47" s="81"/>
      <c r="AKR47" s="81"/>
      <c r="AKS47" s="81"/>
      <c r="AKT47" s="81"/>
      <c r="AKU47" s="81"/>
      <c r="AKV47" s="81"/>
      <c r="AUM47" s="81"/>
      <c r="AUN47" s="81"/>
      <c r="AUO47" s="81"/>
      <c r="AUP47" s="81"/>
      <c r="AUQ47" s="81"/>
      <c r="AUR47" s="81"/>
      <c r="BEI47" s="81"/>
      <c r="BEJ47" s="81"/>
      <c r="BEK47" s="81"/>
      <c r="BEL47" s="81"/>
      <c r="BEM47" s="81"/>
      <c r="BEN47" s="81"/>
      <c r="BOE47" s="81"/>
      <c r="BOF47" s="81"/>
      <c r="BOG47" s="81"/>
      <c r="BOH47" s="81"/>
      <c r="BOI47" s="81"/>
      <c r="BOJ47" s="81"/>
      <c r="BYA47" s="81"/>
      <c r="BYB47" s="81"/>
      <c r="BYC47" s="81"/>
      <c r="BYD47" s="81"/>
      <c r="BYE47" s="81"/>
      <c r="BYF47" s="81"/>
      <c r="CHW47" s="81"/>
      <c r="CHX47" s="81"/>
      <c r="CHY47" s="81"/>
      <c r="CHZ47" s="81"/>
      <c r="CIA47" s="81"/>
      <c r="CIB47" s="81"/>
      <c r="CRS47" s="81"/>
      <c r="CRT47" s="81"/>
      <c r="CRU47" s="81"/>
      <c r="CRV47" s="81"/>
      <c r="CRW47" s="81"/>
      <c r="CRX47" s="81"/>
      <c r="DBO47" s="81"/>
      <c r="DBP47" s="81"/>
      <c r="DBQ47" s="81"/>
      <c r="DBR47" s="81"/>
      <c r="DBS47" s="81"/>
      <c r="DBT47" s="81"/>
      <c r="DLK47" s="81"/>
      <c r="DLL47" s="81"/>
      <c r="DLM47" s="81"/>
      <c r="DLN47" s="81"/>
      <c r="DLO47" s="81"/>
      <c r="DLP47" s="81"/>
      <c r="DVG47" s="81"/>
      <c r="DVH47" s="81"/>
      <c r="DVI47" s="81"/>
      <c r="DVJ47" s="81"/>
      <c r="DVK47" s="81"/>
      <c r="DVL47" s="81"/>
      <c r="EFC47" s="81"/>
      <c r="EFD47" s="81"/>
      <c r="EFE47" s="81"/>
      <c r="EFF47" s="81"/>
      <c r="EFG47" s="81"/>
      <c r="EFH47" s="81"/>
      <c r="EOY47" s="81"/>
      <c r="EOZ47" s="81"/>
      <c r="EPA47" s="81"/>
      <c r="EPB47" s="81"/>
      <c r="EPC47" s="81"/>
      <c r="EPD47" s="81"/>
      <c r="EYU47" s="81"/>
      <c r="EYV47" s="81"/>
      <c r="EYW47" s="81"/>
      <c r="EYX47" s="81"/>
      <c r="EYY47" s="81"/>
      <c r="EYZ47" s="81"/>
      <c r="FIQ47" s="81"/>
      <c r="FIR47" s="81"/>
      <c r="FIS47" s="81"/>
      <c r="FIT47" s="81"/>
      <c r="FIU47" s="81"/>
      <c r="FIV47" s="81"/>
      <c r="FSM47" s="81"/>
      <c r="FSN47" s="81"/>
      <c r="FSO47" s="81"/>
      <c r="FSP47" s="81"/>
      <c r="FSQ47" s="81"/>
      <c r="FSR47" s="81"/>
      <c r="GCI47" s="81"/>
      <c r="GCJ47" s="81"/>
      <c r="GCK47" s="81"/>
      <c r="GCL47" s="81"/>
      <c r="GCM47" s="81"/>
      <c r="GCN47" s="81"/>
      <c r="GME47" s="81"/>
      <c r="GMF47" s="81"/>
      <c r="GMG47" s="81"/>
      <c r="GMH47" s="81"/>
      <c r="GMI47" s="81"/>
      <c r="GMJ47" s="81"/>
      <c r="GWA47" s="81"/>
      <c r="GWB47" s="81"/>
      <c r="GWC47" s="81"/>
      <c r="GWD47" s="81"/>
      <c r="GWE47" s="81"/>
      <c r="GWF47" s="81"/>
      <c r="HFW47" s="81"/>
      <c r="HFX47" s="81"/>
      <c r="HFY47" s="81"/>
      <c r="HFZ47" s="81"/>
      <c r="HGA47" s="81"/>
      <c r="HGB47" s="81"/>
      <c r="HPS47" s="81"/>
      <c r="HPT47" s="81"/>
      <c r="HPU47" s="81"/>
      <c r="HPV47" s="81"/>
      <c r="HPW47" s="81"/>
      <c r="HPX47" s="81"/>
      <c r="HZO47" s="81"/>
      <c r="HZP47" s="81"/>
      <c r="HZQ47" s="81"/>
      <c r="HZR47" s="81"/>
      <c r="HZS47" s="81"/>
      <c r="HZT47" s="81"/>
      <c r="IJK47" s="81"/>
      <c r="IJL47" s="81"/>
      <c r="IJM47" s="81"/>
      <c r="IJN47" s="81"/>
      <c r="IJO47" s="81"/>
      <c r="IJP47" s="81"/>
      <c r="ITG47" s="81"/>
      <c r="ITH47" s="81"/>
      <c r="ITI47" s="81"/>
      <c r="ITJ47" s="81"/>
      <c r="ITK47" s="81"/>
      <c r="ITL47" s="81"/>
      <c r="JDC47" s="81"/>
      <c r="JDD47" s="81"/>
      <c r="JDE47" s="81"/>
      <c r="JDF47" s="81"/>
      <c r="JDG47" s="81"/>
      <c r="JDH47" s="81"/>
      <c r="JMY47" s="81"/>
      <c r="JMZ47" s="81"/>
      <c r="JNA47" s="81"/>
      <c r="JNB47" s="81"/>
      <c r="JNC47" s="81"/>
      <c r="JND47" s="81"/>
      <c r="JWU47" s="81"/>
      <c r="JWV47" s="81"/>
      <c r="JWW47" s="81"/>
      <c r="JWX47" s="81"/>
      <c r="JWY47" s="81"/>
      <c r="JWZ47" s="81"/>
      <c r="KGQ47" s="81"/>
      <c r="KGR47" s="81"/>
      <c r="KGS47" s="81"/>
      <c r="KGT47" s="81"/>
      <c r="KGU47" s="81"/>
      <c r="KGV47" s="81"/>
      <c r="KQM47" s="81"/>
      <c r="KQN47" s="81"/>
      <c r="KQO47" s="81"/>
      <c r="KQP47" s="81"/>
      <c r="KQQ47" s="81"/>
      <c r="KQR47" s="81"/>
      <c r="LAI47" s="81"/>
      <c r="LAJ47" s="81"/>
      <c r="LAK47" s="81"/>
      <c r="LAL47" s="81"/>
      <c r="LAM47" s="81"/>
      <c r="LAN47" s="81"/>
      <c r="LKE47" s="81"/>
      <c r="LKF47" s="81"/>
      <c r="LKG47" s="81"/>
      <c r="LKH47" s="81"/>
      <c r="LKI47" s="81"/>
      <c r="LKJ47" s="81"/>
      <c r="LUA47" s="81"/>
      <c r="LUB47" s="81"/>
      <c r="LUC47" s="81"/>
      <c r="LUD47" s="81"/>
      <c r="LUE47" s="81"/>
      <c r="LUF47" s="81"/>
      <c r="MDW47" s="81"/>
      <c r="MDX47" s="81"/>
      <c r="MDY47" s="81"/>
      <c r="MDZ47" s="81"/>
      <c r="MEA47" s="81"/>
      <c r="MEB47" s="81"/>
      <c r="MNS47" s="81"/>
      <c r="MNT47" s="81"/>
      <c r="MNU47" s="81"/>
      <c r="MNV47" s="81"/>
      <c r="MNW47" s="81"/>
      <c r="MNX47" s="81"/>
      <c r="MXO47" s="81"/>
      <c r="MXP47" s="81"/>
      <c r="MXQ47" s="81"/>
      <c r="MXR47" s="81"/>
      <c r="MXS47" s="81"/>
      <c r="MXT47" s="81"/>
      <c r="NHK47" s="81"/>
      <c r="NHL47" s="81"/>
      <c r="NHM47" s="81"/>
      <c r="NHN47" s="81"/>
      <c r="NHO47" s="81"/>
      <c r="NHP47" s="81"/>
      <c r="NRG47" s="81"/>
      <c r="NRH47" s="81"/>
      <c r="NRI47" s="81"/>
      <c r="NRJ47" s="81"/>
      <c r="NRK47" s="81"/>
      <c r="NRL47" s="81"/>
      <c r="OBC47" s="81"/>
      <c r="OBD47" s="81"/>
      <c r="OBE47" s="81"/>
      <c r="OBF47" s="81"/>
      <c r="OBG47" s="81"/>
      <c r="OBH47" s="81"/>
      <c r="OKY47" s="81"/>
      <c r="OKZ47" s="81"/>
      <c r="OLA47" s="81"/>
      <c r="OLB47" s="81"/>
      <c r="OLC47" s="81"/>
      <c r="OLD47" s="81"/>
      <c r="OUU47" s="81"/>
      <c r="OUV47" s="81"/>
      <c r="OUW47" s="81"/>
      <c r="OUX47" s="81"/>
      <c r="OUY47" s="81"/>
      <c r="OUZ47" s="81"/>
      <c r="PEQ47" s="81"/>
      <c r="PER47" s="81"/>
      <c r="PES47" s="81"/>
      <c r="PET47" s="81"/>
      <c r="PEU47" s="81"/>
      <c r="PEV47" s="81"/>
      <c r="POM47" s="81"/>
      <c r="PON47" s="81"/>
      <c r="POO47" s="81"/>
      <c r="POP47" s="81"/>
      <c r="POQ47" s="81"/>
      <c r="POR47" s="81"/>
      <c r="PYI47" s="81"/>
      <c r="PYJ47" s="81"/>
      <c r="PYK47" s="81"/>
      <c r="PYL47" s="81"/>
      <c r="PYM47" s="81"/>
      <c r="PYN47" s="81"/>
      <c r="QIE47" s="81"/>
      <c r="QIF47" s="81"/>
      <c r="QIG47" s="81"/>
      <c r="QIH47" s="81"/>
      <c r="QII47" s="81"/>
      <c r="QIJ47" s="81"/>
      <c r="QSA47" s="81"/>
      <c r="QSB47" s="81"/>
      <c r="QSC47" s="81"/>
      <c r="QSD47" s="81"/>
      <c r="QSE47" s="81"/>
      <c r="QSF47" s="81"/>
      <c r="RBW47" s="81"/>
      <c r="RBX47" s="81"/>
      <c r="RBY47" s="81"/>
      <c r="RBZ47" s="81"/>
      <c r="RCA47" s="81"/>
      <c r="RCB47" s="81"/>
      <c r="RLS47" s="81"/>
      <c r="RLT47" s="81"/>
      <c r="RLU47" s="81"/>
      <c r="RLV47" s="81"/>
      <c r="RLW47" s="81"/>
      <c r="RLX47" s="81"/>
      <c r="RVO47" s="81"/>
      <c r="RVP47" s="81"/>
      <c r="RVQ47" s="81"/>
      <c r="RVR47" s="81"/>
      <c r="RVS47" s="81"/>
      <c r="RVT47" s="81"/>
      <c r="SFK47" s="81"/>
      <c r="SFL47" s="81"/>
      <c r="SFM47" s="81"/>
      <c r="SFN47" s="81"/>
      <c r="SFO47" s="81"/>
      <c r="SFP47" s="81"/>
      <c r="SPG47" s="81"/>
      <c r="SPH47" s="81"/>
      <c r="SPI47" s="81"/>
      <c r="SPJ47" s="81"/>
      <c r="SPK47" s="81"/>
      <c r="SPL47" s="81"/>
      <c r="SZC47" s="81"/>
      <c r="SZD47" s="81"/>
      <c r="SZE47" s="81"/>
      <c r="SZF47" s="81"/>
      <c r="SZG47" s="81"/>
      <c r="SZH47" s="81"/>
      <c r="TIY47" s="81"/>
      <c r="TIZ47" s="81"/>
      <c r="TJA47" s="81"/>
      <c r="TJB47" s="81"/>
      <c r="TJC47" s="81"/>
      <c r="TJD47" s="81"/>
      <c r="TSU47" s="81"/>
      <c r="TSV47" s="81"/>
      <c r="TSW47" s="81"/>
      <c r="TSX47" s="81"/>
      <c r="TSY47" s="81"/>
      <c r="TSZ47" s="81"/>
      <c r="UCQ47" s="81"/>
      <c r="UCR47" s="81"/>
      <c r="UCS47" s="81"/>
      <c r="UCT47" s="81"/>
      <c r="UCU47" s="81"/>
      <c r="UCV47" s="81"/>
      <c r="UMM47" s="81"/>
      <c r="UMN47" s="81"/>
      <c r="UMO47" s="81"/>
      <c r="UMP47" s="81"/>
      <c r="UMQ47" s="81"/>
      <c r="UMR47" s="81"/>
      <c r="UWI47" s="81"/>
      <c r="UWJ47" s="81"/>
      <c r="UWK47" s="81"/>
      <c r="UWL47" s="81"/>
      <c r="UWM47" s="81"/>
      <c r="UWN47" s="81"/>
      <c r="VGE47" s="81"/>
      <c r="VGF47" s="81"/>
      <c r="VGG47" s="81"/>
      <c r="VGH47" s="81"/>
      <c r="VGI47" s="81"/>
      <c r="VGJ47" s="81"/>
      <c r="VQA47" s="81"/>
      <c r="VQB47" s="81"/>
      <c r="VQC47" s="81"/>
      <c r="VQD47" s="81"/>
      <c r="VQE47" s="81"/>
      <c r="VQF47" s="81"/>
      <c r="VZW47" s="81"/>
      <c r="VZX47" s="81"/>
      <c r="VZY47" s="81"/>
      <c r="VZZ47" s="81"/>
      <c r="WAA47" s="81"/>
      <c r="WAB47" s="81"/>
      <c r="WJS47" s="81"/>
      <c r="WJT47" s="81"/>
      <c r="WJU47" s="81"/>
      <c r="WJV47" s="81"/>
      <c r="WJW47" s="81"/>
      <c r="WJX47" s="81"/>
      <c r="WTO47" s="81"/>
      <c r="WTP47" s="81"/>
      <c r="WTQ47" s="81"/>
      <c r="WTR47" s="81"/>
      <c r="WTS47" s="81"/>
      <c r="WTT47" s="81"/>
    </row>
    <row r="48" spans="1:984 1235:2008 2259:3032 3283:4056 4307:5080 5331:6104 6355:7128 7379:8152 8403:9176 9427:10200 10451:11224 11475:12248 12499:13272 13523:14296 14547:15320 15571:16088" s="27" customFormat="1" ht="30.75" x14ac:dyDescent="0.25">
      <c r="A48" s="22" t="s">
        <v>26</v>
      </c>
      <c r="B48" s="135" t="s">
        <v>102</v>
      </c>
      <c r="C48" s="46" t="s">
        <v>27</v>
      </c>
      <c r="D48" s="290">
        <f>'Приложение 4'!F310</f>
        <v>1451999.13</v>
      </c>
      <c r="E48" s="290">
        <f>'Приложение 4'!G310</f>
        <v>1510079.1</v>
      </c>
      <c r="F48" s="290">
        <f>'Приложение 4'!H310</f>
        <v>1570482.24</v>
      </c>
      <c r="G48" s="8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80"/>
      <c r="AO48" s="80"/>
      <c r="AP48" s="80"/>
      <c r="AQ48" s="80"/>
      <c r="AR48" s="80"/>
      <c r="AS48" s="80"/>
      <c r="AT48" s="80"/>
      <c r="HC48" s="81"/>
      <c r="HD48" s="81"/>
      <c r="HE48" s="81"/>
      <c r="HF48" s="81"/>
      <c r="HG48" s="81"/>
      <c r="HH48" s="81"/>
      <c r="QY48" s="81"/>
      <c r="QZ48" s="81"/>
      <c r="RA48" s="81"/>
      <c r="RB48" s="81"/>
      <c r="RC48" s="81"/>
      <c r="RD48" s="81"/>
      <c r="AAU48" s="81"/>
      <c r="AAV48" s="81"/>
      <c r="AAW48" s="81"/>
      <c r="AAX48" s="81"/>
      <c r="AAY48" s="81"/>
      <c r="AAZ48" s="81"/>
      <c r="AKQ48" s="81"/>
      <c r="AKR48" s="81"/>
      <c r="AKS48" s="81"/>
      <c r="AKT48" s="81"/>
      <c r="AKU48" s="81"/>
      <c r="AKV48" s="81"/>
      <c r="AUM48" s="81"/>
      <c r="AUN48" s="81"/>
      <c r="AUO48" s="81"/>
      <c r="AUP48" s="81"/>
      <c r="AUQ48" s="81"/>
      <c r="AUR48" s="81"/>
      <c r="BEI48" s="81"/>
      <c r="BEJ48" s="81"/>
      <c r="BEK48" s="81"/>
      <c r="BEL48" s="81"/>
      <c r="BEM48" s="81"/>
      <c r="BEN48" s="81"/>
      <c r="BOE48" s="81"/>
      <c r="BOF48" s="81"/>
      <c r="BOG48" s="81"/>
      <c r="BOH48" s="81"/>
      <c r="BOI48" s="81"/>
      <c r="BOJ48" s="81"/>
      <c r="BYA48" s="81"/>
      <c r="BYB48" s="81"/>
      <c r="BYC48" s="81"/>
      <c r="BYD48" s="81"/>
      <c r="BYE48" s="81"/>
      <c r="BYF48" s="81"/>
      <c r="CHW48" s="81"/>
      <c r="CHX48" s="81"/>
      <c r="CHY48" s="81"/>
      <c r="CHZ48" s="81"/>
      <c r="CIA48" s="81"/>
      <c r="CIB48" s="81"/>
      <c r="CRS48" s="81"/>
      <c r="CRT48" s="81"/>
      <c r="CRU48" s="81"/>
      <c r="CRV48" s="81"/>
      <c r="CRW48" s="81"/>
      <c r="CRX48" s="81"/>
      <c r="DBO48" s="81"/>
      <c r="DBP48" s="81"/>
      <c r="DBQ48" s="81"/>
      <c r="DBR48" s="81"/>
      <c r="DBS48" s="81"/>
      <c r="DBT48" s="81"/>
      <c r="DLK48" s="81"/>
      <c r="DLL48" s="81"/>
      <c r="DLM48" s="81"/>
      <c r="DLN48" s="81"/>
      <c r="DLO48" s="81"/>
      <c r="DLP48" s="81"/>
      <c r="DVG48" s="81"/>
      <c r="DVH48" s="81"/>
      <c r="DVI48" s="81"/>
      <c r="DVJ48" s="81"/>
      <c r="DVK48" s="81"/>
      <c r="DVL48" s="81"/>
      <c r="EFC48" s="81"/>
      <c r="EFD48" s="81"/>
      <c r="EFE48" s="81"/>
      <c r="EFF48" s="81"/>
      <c r="EFG48" s="81"/>
      <c r="EFH48" s="81"/>
      <c r="EOY48" s="81"/>
      <c r="EOZ48" s="81"/>
      <c r="EPA48" s="81"/>
      <c r="EPB48" s="81"/>
      <c r="EPC48" s="81"/>
      <c r="EPD48" s="81"/>
      <c r="EYU48" s="81"/>
      <c r="EYV48" s="81"/>
      <c r="EYW48" s="81"/>
      <c r="EYX48" s="81"/>
      <c r="EYY48" s="81"/>
      <c r="EYZ48" s="81"/>
      <c r="FIQ48" s="81"/>
      <c r="FIR48" s="81"/>
      <c r="FIS48" s="81"/>
      <c r="FIT48" s="81"/>
      <c r="FIU48" s="81"/>
      <c r="FIV48" s="81"/>
      <c r="FSM48" s="81"/>
      <c r="FSN48" s="81"/>
      <c r="FSO48" s="81"/>
      <c r="FSP48" s="81"/>
      <c r="FSQ48" s="81"/>
      <c r="FSR48" s="81"/>
      <c r="GCI48" s="81"/>
      <c r="GCJ48" s="81"/>
      <c r="GCK48" s="81"/>
      <c r="GCL48" s="81"/>
      <c r="GCM48" s="81"/>
      <c r="GCN48" s="81"/>
      <c r="GME48" s="81"/>
      <c r="GMF48" s="81"/>
      <c r="GMG48" s="81"/>
      <c r="GMH48" s="81"/>
      <c r="GMI48" s="81"/>
      <c r="GMJ48" s="81"/>
      <c r="GWA48" s="81"/>
      <c r="GWB48" s="81"/>
      <c r="GWC48" s="81"/>
      <c r="GWD48" s="81"/>
      <c r="GWE48" s="81"/>
      <c r="GWF48" s="81"/>
      <c r="HFW48" s="81"/>
      <c r="HFX48" s="81"/>
      <c r="HFY48" s="81"/>
      <c r="HFZ48" s="81"/>
      <c r="HGA48" s="81"/>
      <c r="HGB48" s="81"/>
      <c r="HPS48" s="81"/>
      <c r="HPT48" s="81"/>
      <c r="HPU48" s="81"/>
      <c r="HPV48" s="81"/>
      <c r="HPW48" s="81"/>
      <c r="HPX48" s="81"/>
      <c r="HZO48" s="81"/>
      <c r="HZP48" s="81"/>
      <c r="HZQ48" s="81"/>
      <c r="HZR48" s="81"/>
      <c r="HZS48" s="81"/>
      <c r="HZT48" s="81"/>
      <c r="IJK48" s="81"/>
      <c r="IJL48" s="81"/>
      <c r="IJM48" s="81"/>
      <c r="IJN48" s="81"/>
      <c r="IJO48" s="81"/>
      <c r="IJP48" s="81"/>
      <c r="ITG48" s="81"/>
      <c r="ITH48" s="81"/>
      <c r="ITI48" s="81"/>
      <c r="ITJ48" s="81"/>
      <c r="ITK48" s="81"/>
      <c r="ITL48" s="81"/>
      <c r="JDC48" s="81"/>
      <c r="JDD48" s="81"/>
      <c r="JDE48" s="81"/>
      <c r="JDF48" s="81"/>
      <c r="JDG48" s="81"/>
      <c r="JDH48" s="81"/>
      <c r="JMY48" s="81"/>
      <c r="JMZ48" s="81"/>
      <c r="JNA48" s="81"/>
      <c r="JNB48" s="81"/>
      <c r="JNC48" s="81"/>
      <c r="JND48" s="81"/>
      <c r="JWU48" s="81"/>
      <c r="JWV48" s="81"/>
      <c r="JWW48" s="81"/>
      <c r="JWX48" s="81"/>
      <c r="JWY48" s="81"/>
      <c r="JWZ48" s="81"/>
      <c r="KGQ48" s="81"/>
      <c r="KGR48" s="81"/>
      <c r="KGS48" s="81"/>
      <c r="KGT48" s="81"/>
      <c r="KGU48" s="81"/>
      <c r="KGV48" s="81"/>
      <c r="KQM48" s="81"/>
      <c r="KQN48" s="81"/>
      <c r="KQO48" s="81"/>
      <c r="KQP48" s="81"/>
      <c r="KQQ48" s="81"/>
      <c r="KQR48" s="81"/>
      <c r="LAI48" s="81"/>
      <c r="LAJ48" s="81"/>
      <c r="LAK48" s="81"/>
      <c r="LAL48" s="81"/>
      <c r="LAM48" s="81"/>
      <c r="LAN48" s="81"/>
      <c r="LKE48" s="81"/>
      <c r="LKF48" s="81"/>
      <c r="LKG48" s="81"/>
      <c r="LKH48" s="81"/>
      <c r="LKI48" s="81"/>
      <c r="LKJ48" s="81"/>
      <c r="LUA48" s="81"/>
      <c r="LUB48" s="81"/>
      <c r="LUC48" s="81"/>
      <c r="LUD48" s="81"/>
      <c r="LUE48" s="81"/>
      <c r="LUF48" s="81"/>
      <c r="MDW48" s="81"/>
      <c r="MDX48" s="81"/>
      <c r="MDY48" s="81"/>
      <c r="MDZ48" s="81"/>
      <c r="MEA48" s="81"/>
      <c r="MEB48" s="81"/>
      <c r="MNS48" s="81"/>
      <c r="MNT48" s="81"/>
      <c r="MNU48" s="81"/>
      <c r="MNV48" s="81"/>
      <c r="MNW48" s="81"/>
      <c r="MNX48" s="81"/>
      <c r="MXO48" s="81"/>
      <c r="MXP48" s="81"/>
      <c r="MXQ48" s="81"/>
      <c r="MXR48" s="81"/>
      <c r="MXS48" s="81"/>
      <c r="MXT48" s="81"/>
      <c r="NHK48" s="81"/>
      <c r="NHL48" s="81"/>
      <c r="NHM48" s="81"/>
      <c r="NHN48" s="81"/>
      <c r="NHO48" s="81"/>
      <c r="NHP48" s="81"/>
      <c r="NRG48" s="81"/>
      <c r="NRH48" s="81"/>
      <c r="NRI48" s="81"/>
      <c r="NRJ48" s="81"/>
      <c r="NRK48" s="81"/>
      <c r="NRL48" s="81"/>
      <c r="OBC48" s="81"/>
      <c r="OBD48" s="81"/>
      <c r="OBE48" s="81"/>
      <c r="OBF48" s="81"/>
      <c r="OBG48" s="81"/>
      <c r="OBH48" s="81"/>
      <c r="OKY48" s="81"/>
      <c r="OKZ48" s="81"/>
      <c r="OLA48" s="81"/>
      <c r="OLB48" s="81"/>
      <c r="OLC48" s="81"/>
      <c r="OLD48" s="81"/>
      <c r="OUU48" s="81"/>
      <c r="OUV48" s="81"/>
      <c r="OUW48" s="81"/>
      <c r="OUX48" s="81"/>
      <c r="OUY48" s="81"/>
      <c r="OUZ48" s="81"/>
      <c r="PEQ48" s="81"/>
      <c r="PER48" s="81"/>
      <c r="PES48" s="81"/>
      <c r="PET48" s="81"/>
      <c r="PEU48" s="81"/>
      <c r="PEV48" s="81"/>
      <c r="POM48" s="81"/>
      <c r="PON48" s="81"/>
      <c r="POO48" s="81"/>
      <c r="POP48" s="81"/>
      <c r="POQ48" s="81"/>
      <c r="POR48" s="81"/>
      <c r="PYI48" s="81"/>
      <c r="PYJ48" s="81"/>
      <c r="PYK48" s="81"/>
      <c r="PYL48" s="81"/>
      <c r="PYM48" s="81"/>
      <c r="PYN48" s="81"/>
      <c r="QIE48" s="81"/>
      <c r="QIF48" s="81"/>
      <c r="QIG48" s="81"/>
      <c r="QIH48" s="81"/>
      <c r="QII48" s="81"/>
      <c r="QIJ48" s="81"/>
      <c r="QSA48" s="81"/>
      <c r="QSB48" s="81"/>
      <c r="QSC48" s="81"/>
      <c r="QSD48" s="81"/>
      <c r="QSE48" s="81"/>
      <c r="QSF48" s="81"/>
      <c r="RBW48" s="81"/>
      <c r="RBX48" s="81"/>
      <c r="RBY48" s="81"/>
      <c r="RBZ48" s="81"/>
      <c r="RCA48" s="81"/>
      <c r="RCB48" s="81"/>
      <c r="RLS48" s="81"/>
      <c r="RLT48" s="81"/>
      <c r="RLU48" s="81"/>
      <c r="RLV48" s="81"/>
      <c r="RLW48" s="81"/>
      <c r="RLX48" s="81"/>
      <c r="RVO48" s="81"/>
      <c r="RVP48" s="81"/>
      <c r="RVQ48" s="81"/>
      <c r="RVR48" s="81"/>
      <c r="RVS48" s="81"/>
      <c r="RVT48" s="81"/>
      <c r="SFK48" s="81"/>
      <c r="SFL48" s="81"/>
      <c r="SFM48" s="81"/>
      <c r="SFN48" s="81"/>
      <c r="SFO48" s="81"/>
      <c r="SFP48" s="81"/>
      <c r="SPG48" s="81"/>
      <c r="SPH48" s="81"/>
      <c r="SPI48" s="81"/>
      <c r="SPJ48" s="81"/>
      <c r="SPK48" s="81"/>
      <c r="SPL48" s="81"/>
      <c r="SZC48" s="81"/>
      <c r="SZD48" s="81"/>
      <c r="SZE48" s="81"/>
      <c r="SZF48" s="81"/>
      <c r="SZG48" s="81"/>
      <c r="SZH48" s="81"/>
      <c r="TIY48" s="81"/>
      <c r="TIZ48" s="81"/>
      <c r="TJA48" s="81"/>
      <c r="TJB48" s="81"/>
      <c r="TJC48" s="81"/>
      <c r="TJD48" s="81"/>
      <c r="TSU48" s="81"/>
      <c r="TSV48" s="81"/>
      <c r="TSW48" s="81"/>
      <c r="TSX48" s="81"/>
      <c r="TSY48" s="81"/>
      <c r="TSZ48" s="81"/>
      <c r="UCQ48" s="81"/>
      <c r="UCR48" s="81"/>
      <c r="UCS48" s="81"/>
      <c r="UCT48" s="81"/>
      <c r="UCU48" s="81"/>
      <c r="UCV48" s="81"/>
      <c r="UMM48" s="81"/>
      <c r="UMN48" s="81"/>
      <c r="UMO48" s="81"/>
      <c r="UMP48" s="81"/>
      <c r="UMQ48" s="81"/>
      <c r="UMR48" s="81"/>
      <c r="UWI48" s="81"/>
      <c r="UWJ48" s="81"/>
      <c r="UWK48" s="81"/>
      <c r="UWL48" s="81"/>
      <c r="UWM48" s="81"/>
      <c r="UWN48" s="81"/>
      <c r="VGE48" s="81"/>
      <c r="VGF48" s="81"/>
      <c r="VGG48" s="81"/>
      <c r="VGH48" s="81"/>
      <c r="VGI48" s="81"/>
      <c r="VGJ48" s="81"/>
      <c r="VQA48" s="81"/>
      <c r="VQB48" s="81"/>
      <c r="VQC48" s="81"/>
      <c r="VQD48" s="81"/>
      <c r="VQE48" s="81"/>
      <c r="VQF48" s="81"/>
      <c r="VZW48" s="81"/>
      <c r="VZX48" s="81"/>
      <c r="VZY48" s="81"/>
      <c r="VZZ48" s="81"/>
      <c r="WAA48" s="81"/>
      <c r="WAB48" s="81"/>
      <c r="WJS48" s="81"/>
      <c r="WJT48" s="81"/>
      <c r="WJU48" s="81"/>
      <c r="WJV48" s="81"/>
      <c r="WJW48" s="81"/>
      <c r="WJX48" s="81"/>
      <c r="WTO48" s="81"/>
      <c r="WTP48" s="81"/>
      <c r="WTQ48" s="81"/>
      <c r="WTR48" s="81"/>
      <c r="WTS48" s="81"/>
      <c r="WTT48" s="81"/>
    </row>
    <row r="49" spans="1:984 1235:2008 2259:3032 3283:4056 4307:5080 5331:6104 6355:7128 7379:8152 8403:9176 9427:10200 10451:11224 11475:12248 12499:13272 13523:14296 14547:15320 15571:16088" ht="15.75" x14ac:dyDescent="0.25">
      <c r="A49" s="22" t="s">
        <v>52</v>
      </c>
      <c r="B49" s="135" t="s">
        <v>102</v>
      </c>
      <c r="C49" s="31" t="s">
        <v>53</v>
      </c>
      <c r="D49" s="290">
        <f>'Приложение 4'!F311</f>
        <v>824712</v>
      </c>
      <c r="E49" s="290">
        <f>'Приложение 4'!G311</f>
        <v>824712</v>
      </c>
      <c r="F49" s="290">
        <f>'Приложение 4'!H311</f>
        <v>824712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73"/>
      <c r="AO49" s="73"/>
      <c r="AP49" s="73"/>
      <c r="AQ49" s="73"/>
      <c r="AR49" s="73"/>
      <c r="AS49" s="73"/>
      <c r="AT49" s="73"/>
    </row>
    <row r="50" spans="1:984 1235:2008 2259:3032 3283:4056 4307:5080 5331:6104 6355:7128 7379:8152 8403:9176 9427:10200 10451:11224 11475:12248 12499:13272 13523:14296 14547:15320 15571:16088" s="27" customFormat="1" ht="15.75" x14ac:dyDescent="0.25">
      <c r="A50" s="34" t="s">
        <v>50</v>
      </c>
      <c r="B50" s="86" t="s">
        <v>103</v>
      </c>
      <c r="C50" s="78"/>
      <c r="D50" s="87">
        <f>SUM(D51:D52)</f>
        <v>22489893.909999996</v>
      </c>
      <c r="E50" s="87">
        <f>SUM(E51:E52)</f>
        <v>19164559.789999999</v>
      </c>
      <c r="F50" s="292">
        <f>SUM(F51:F52)</f>
        <v>18847246.16</v>
      </c>
      <c r="G50" s="8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80"/>
      <c r="AO50" s="80"/>
      <c r="AP50" s="80"/>
      <c r="AQ50" s="80"/>
      <c r="AR50" s="80"/>
      <c r="AS50" s="80"/>
      <c r="AT50" s="80"/>
      <c r="HC50" s="81"/>
      <c r="HD50" s="81"/>
      <c r="HE50" s="81"/>
      <c r="HF50" s="81"/>
      <c r="HG50" s="81"/>
      <c r="HH50" s="81"/>
      <c r="QY50" s="81"/>
      <c r="QZ50" s="81"/>
      <c r="RA50" s="81"/>
      <c r="RB50" s="81"/>
      <c r="RC50" s="81"/>
      <c r="RD50" s="81"/>
      <c r="AAU50" s="81"/>
      <c r="AAV50" s="81"/>
      <c r="AAW50" s="81"/>
      <c r="AAX50" s="81"/>
      <c r="AAY50" s="81"/>
      <c r="AAZ50" s="81"/>
      <c r="AKQ50" s="81"/>
      <c r="AKR50" s="81"/>
      <c r="AKS50" s="81"/>
      <c r="AKT50" s="81"/>
      <c r="AKU50" s="81"/>
      <c r="AKV50" s="81"/>
      <c r="AUM50" s="81"/>
      <c r="AUN50" s="81"/>
      <c r="AUO50" s="81"/>
      <c r="AUP50" s="81"/>
      <c r="AUQ50" s="81"/>
      <c r="AUR50" s="81"/>
      <c r="BEI50" s="81"/>
      <c r="BEJ50" s="81"/>
      <c r="BEK50" s="81"/>
      <c r="BEL50" s="81"/>
      <c r="BEM50" s="81"/>
      <c r="BEN50" s="81"/>
      <c r="BOE50" s="81"/>
      <c r="BOF50" s="81"/>
      <c r="BOG50" s="81"/>
      <c r="BOH50" s="81"/>
      <c r="BOI50" s="81"/>
      <c r="BOJ50" s="81"/>
      <c r="BYA50" s="81"/>
      <c r="BYB50" s="81"/>
      <c r="BYC50" s="81"/>
      <c r="BYD50" s="81"/>
      <c r="BYE50" s="81"/>
      <c r="BYF50" s="81"/>
      <c r="CHW50" s="81"/>
      <c r="CHX50" s="81"/>
      <c r="CHY50" s="81"/>
      <c r="CHZ50" s="81"/>
      <c r="CIA50" s="81"/>
      <c r="CIB50" s="81"/>
      <c r="CRS50" s="81"/>
      <c r="CRT50" s="81"/>
      <c r="CRU50" s="81"/>
      <c r="CRV50" s="81"/>
      <c r="CRW50" s="81"/>
      <c r="CRX50" s="81"/>
      <c r="DBO50" s="81"/>
      <c r="DBP50" s="81"/>
      <c r="DBQ50" s="81"/>
      <c r="DBR50" s="81"/>
      <c r="DBS50" s="81"/>
      <c r="DBT50" s="81"/>
      <c r="DLK50" s="81"/>
      <c r="DLL50" s="81"/>
      <c r="DLM50" s="81"/>
      <c r="DLN50" s="81"/>
      <c r="DLO50" s="81"/>
      <c r="DLP50" s="81"/>
      <c r="DVG50" s="81"/>
      <c r="DVH50" s="81"/>
      <c r="DVI50" s="81"/>
      <c r="DVJ50" s="81"/>
      <c r="DVK50" s="81"/>
      <c r="DVL50" s="81"/>
      <c r="EFC50" s="81"/>
      <c r="EFD50" s="81"/>
      <c r="EFE50" s="81"/>
      <c r="EFF50" s="81"/>
      <c r="EFG50" s="81"/>
      <c r="EFH50" s="81"/>
      <c r="EOY50" s="81"/>
      <c r="EOZ50" s="81"/>
      <c r="EPA50" s="81"/>
      <c r="EPB50" s="81"/>
      <c r="EPC50" s="81"/>
      <c r="EPD50" s="81"/>
      <c r="EYU50" s="81"/>
      <c r="EYV50" s="81"/>
      <c r="EYW50" s="81"/>
      <c r="EYX50" s="81"/>
      <c r="EYY50" s="81"/>
      <c r="EYZ50" s="81"/>
      <c r="FIQ50" s="81"/>
      <c r="FIR50" s="81"/>
      <c r="FIS50" s="81"/>
      <c r="FIT50" s="81"/>
      <c r="FIU50" s="81"/>
      <c r="FIV50" s="81"/>
      <c r="FSM50" s="81"/>
      <c r="FSN50" s="81"/>
      <c r="FSO50" s="81"/>
      <c r="FSP50" s="81"/>
      <c r="FSQ50" s="81"/>
      <c r="FSR50" s="81"/>
      <c r="GCI50" s="81"/>
      <c r="GCJ50" s="81"/>
      <c r="GCK50" s="81"/>
      <c r="GCL50" s="81"/>
      <c r="GCM50" s="81"/>
      <c r="GCN50" s="81"/>
      <c r="GME50" s="81"/>
      <c r="GMF50" s="81"/>
      <c r="GMG50" s="81"/>
      <c r="GMH50" s="81"/>
      <c r="GMI50" s="81"/>
      <c r="GMJ50" s="81"/>
      <c r="GWA50" s="81"/>
      <c r="GWB50" s="81"/>
      <c r="GWC50" s="81"/>
      <c r="GWD50" s="81"/>
      <c r="GWE50" s="81"/>
      <c r="GWF50" s="81"/>
      <c r="HFW50" s="81"/>
      <c r="HFX50" s="81"/>
      <c r="HFY50" s="81"/>
      <c r="HFZ50" s="81"/>
      <c r="HGA50" s="81"/>
      <c r="HGB50" s="81"/>
      <c r="HPS50" s="81"/>
      <c r="HPT50" s="81"/>
      <c r="HPU50" s="81"/>
      <c r="HPV50" s="81"/>
      <c r="HPW50" s="81"/>
      <c r="HPX50" s="81"/>
      <c r="HZO50" s="81"/>
      <c r="HZP50" s="81"/>
      <c r="HZQ50" s="81"/>
      <c r="HZR50" s="81"/>
      <c r="HZS50" s="81"/>
      <c r="HZT50" s="81"/>
      <c r="IJK50" s="81"/>
      <c r="IJL50" s="81"/>
      <c r="IJM50" s="81"/>
      <c r="IJN50" s="81"/>
      <c r="IJO50" s="81"/>
      <c r="IJP50" s="81"/>
      <c r="ITG50" s="81"/>
      <c r="ITH50" s="81"/>
      <c r="ITI50" s="81"/>
      <c r="ITJ50" s="81"/>
      <c r="ITK50" s="81"/>
      <c r="ITL50" s="81"/>
      <c r="JDC50" s="81"/>
      <c r="JDD50" s="81"/>
      <c r="JDE50" s="81"/>
      <c r="JDF50" s="81"/>
      <c r="JDG50" s="81"/>
      <c r="JDH50" s="81"/>
      <c r="JMY50" s="81"/>
      <c r="JMZ50" s="81"/>
      <c r="JNA50" s="81"/>
      <c r="JNB50" s="81"/>
      <c r="JNC50" s="81"/>
      <c r="JND50" s="81"/>
      <c r="JWU50" s="81"/>
      <c r="JWV50" s="81"/>
      <c r="JWW50" s="81"/>
      <c r="JWX50" s="81"/>
      <c r="JWY50" s="81"/>
      <c r="JWZ50" s="81"/>
      <c r="KGQ50" s="81"/>
      <c r="KGR50" s="81"/>
      <c r="KGS50" s="81"/>
      <c r="KGT50" s="81"/>
      <c r="KGU50" s="81"/>
      <c r="KGV50" s="81"/>
      <c r="KQM50" s="81"/>
      <c r="KQN50" s="81"/>
      <c r="KQO50" s="81"/>
      <c r="KQP50" s="81"/>
      <c r="KQQ50" s="81"/>
      <c r="KQR50" s="81"/>
      <c r="LAI50" s="81"/>
      <c r="LAJ50" s="81"/>
      <c r="LAK50" s="81"/>
      <c r="LAL50" s="81"/>
      <c r="LAM50" s="81"/>
      <c r="LAN50" s="81"/>
      <c r="LKE50" s="81"/>
      <c r="LKF50" s="81"/>
      <c r="LKG50" s="81"/>
      <c r="LKH50" s="81"/>
      <c r="LKI50" s="81"/>
      <c r="LKJ50" s="81"/>
      <c r="LUA50" s="81"/>
      <c r="LUB50" s="81"/>
      <c r="LUC50" s="81"/>
      <c r="LUD50" s="81"/>
      <c r="LUE50" s="81"/>
      <c r="LUF50" s="81"/>
      <c r="MDW50" s="81"/>
      <c r="MDX50" s="81"/>
      <c r="MDY50" s="81"/>
      <c r="MDZ50" s="81"/>
      <c r="MEA50" s="81"/>
      <c r="MEB50" s="81"/>
      <c r="MNS50" s="81"/>
      <c r="MNT50" s="81"/>
      <c r="MNU50" s="81"/>
      <c r="MNV50" s="81"/>
      <c r="MNW50" s="81"/>
      <c r="MNX50" s="81"/>
      <c r="MXO50" s="81"/>
      <c r="MXP50" s="81"/>
      <c r="MXQ50" s="81"/>
      <c r="MXR50" s="81"/>
      <c r="MXS50" s="81"/>
      <c r="MXT50" s="81"/>
      <c r="NHK50" s="81"/>
      <c r="NHL50" s="81"/>
      <c r="NHM50" s="81"/>
      <c r="NHN50" s="81"/>
      <c r="NHO50" s="81"/>
      <c r="NHP50" s="81"/>
      <c r="NRG50" s="81"/>
      <c r="NRH50" s="81"/>
      <c r="NRI50" s="81"/>
      <c r="NRJ50" s="81"/>
      <c r="NRK50" s="81"/>
      <c r="NRL50" s="81"/>
      <c r="OBC50" s="81"/>
      <c r="OBD50" s="81"/>
      <c r="OBE50" s="81"/>
      <c r="OBF50" s="81"/>
      <c r="OBG50" s="81"/>
      <c r="OBH50" s="81"/>
      <c r="OKY50" s="81"/>
      <c r="OKZ50" s="81"/>
      <c r="OLA50" s="81"/>
      <c r="OLB50" s="81"/>
      <c r="OLC50" s="81"/>
      <c r="OLD50" s="81"/>
      <c r="OUU50" s="81"/>
      <c r="OUV50" s="81"/>
      <c r="OUW50" s="81"/>
      <c r="OUX50" s="81"/>
      <c r="OUY50" s="81"/>
      <c r="OUZ50" s="81"/>
      <c r="PEQ50" s="81"/>
      <c r="PER50" s="81"/>
      <c r="PES50" s="81"/>
      <c r="PET50" s="81"/>
      <c r="PEU50" s="81"/>
      <c r="PEV50" s="81"/>
      <c r="POM50" s="81"/>
      <c r="PON50" s="81"/>
      <c r="POO50" s="81"/>
      <c r="POP50" s="81"/>
      <c r="POQ50" s="81"/>
      <c r="POR50" s="81"/>
      <c r="PYI50" s="81"/>
      <c r="PYJ50" s="81"/>
      <c r="PYK50" s="81"/>
      <c r="PYL50" s="81"/>
      <c r="PYM50" s="81"/>
      <c r="PYN50" s="81"/>
      <c r="QIE50" s="81"/>
      <c r="QIF50" s="81"/>
      <c r="QIG50" s="81"/>
      <c r="QIH50" s="81"/>
      <c r="QII50" s="81"/>
      <c r="QIJ50" s="81"/>
      <c r="QSA50" s="81"/>
      <c r="QSB50" s="81"/>
      <c r="QSC50" s="81"/>
      <c r="QSD50" s="81"/>
      <c r="QSE50" s="81"/>
      <c r="QSF50" s="81"/>
      <c r="RBW50" s="81"/>
      <c r="RBX50" s="81"/>
      <c r="RBY50" s="81"/>
      <c r="RBZ50" s="81"/>
      <c r="RCA50" s="81"/>
      <c r="RCB50" s="81"/>
      <c r="RLS50" s="81"/>
      <c r="RLT50" s="81"/>
      <c r="RLU50" s="81"/>
      <c r="RLV50" s="81"/>
      <c r="RLW50" s="81"/>
      <c r="RLX50" s="81"/>
      <c r="RVO50" s="81"/>
      <c r="RVP50" s="81"/>
      <c r="RVQ50" s="81"/>
      <c r="RVR50" s="81"/>
      <c r="RVS50" s="81"/>
      <c r="RVT50" s="81"/>
      <c r="SFK50" s="81"/>
      <c r="SFL50" s="81"/>
      <c r="SFM50" s="81"/>
      <c r="SFN50" s="81"/>
      <c r="SFO50" s="81"/>
      <c r="SFP50" s="81"/>
      <c r="SPG50" s="81"/>
      <c r="SPH50" s="81"/>
      <c r="SPI50" s="81"/>
      <c r="SPJ50" s="81"/>
      <c r="SPK50" s="81"/>
      <c r="SPL50" s="81"/>
      <c r="SZC50" s="81"/>
      <c r="SZD50" s="81"/>
      <c r="SZE50" s="81"/>
      <c r="SZF50" s="81"/>
      <c r="SZG50" s="81"/>
      <c r="SZH50" s="81"/>
      <c r="TIY50" s="81"/>
      <c r="TIZ50" s="81"/>
      <c r="TJA50" s="81"/>
      <c r="TJB50" s="81"/>
      <c r="TJC50" s="81"/>
      <c r="TJD50" s="81"/>
      <c r="TSU50" s="81"/>
      <c r="TSV50" s="81"/>
      <c r="TSW50" s="81"/>
      <c r="TSX50" s="81"/>
      <c r="TSY50" s="81"/>
      <c r="TSZ50" s="81"/>
      <c r="UCQ50" s="81"/>
      <c r="UCR50" s="81"/>
      <c r="UCS50" s="81"/>
      <c r="UCT50" s="81"/>
      <c r="UCU50" s="81"/>
      <c r="UCV50" s="81"/>
      <c r="UMM50" s="81"/>
      <c r="UMN50" s="81"/>
      <c r="UMO50" s="81"/>
      <c r="UMP50" s="81"/>
      <c r="UMQ50" s="81"/>
      <c r="UMR50" s="81"/>
      <c r="UWI50" s="81"/>
      <c r="UWJ50" s="81"/>
      <c r="UWK50" s="81"/>
      <c r="UWL50" s="81"/>
      <c r="UWM50" s="81"/>
      <c r="UWN50" s="81"/>
      <c r="VGE50" s="81"/>
      <c r="VGF50" s="81"/>
      <c r="VGG50" s="81"/>
      <c r="VGH50" s="81"/>
      <c r="VGI50" s="81"/>
      <c r="VGJ50" s="81"/>
      <c r="VQA50" s="81"/>
      <c r="VQB50" s="81"/>
      <c r="VQC50" s="81"/>
      <c r="VQD50" s="81"/>
      <c r="VQE50" s="81"/>
      <c r="VQF50" s="81"/>
      <c r="VZW50" s="81"/>
      <c r="VZX50" s="81"/>
      <c r="VZY50" s="81"/>
      <c r="VZZ50" s="81"/>
      <c r="WAA50" s="81"/>
      <c r="WAB50" s="81"/>
      <c r="WJS50" s="81"/>
      <c r="WJT50" s="81"/>
      <c r="WJU50" s="81"/>
      <c r="WJV50" s="81"/>
      <c r="WJW50" s="81"/>
      <c r="WJX50" s="81"/>
      <c r="WTO50" s="81"/>
      <c r="WTP50" s="81"/>
      <c r="WTQ50" s="81"/>
      <c r="WTR50" s="81"/>
      <c r="WTS50" s="81"/>
      <c r="WTT50" s="81"/>
    </row>
    <row r="51" spans="1:984 1235:2008 2259:3032 3283:4056 4307:5080 5331:6104 6355:7128 7379:8152 8403:9176 9427:10200 10451:11224 11475:12248 12499:13272 13523:14296 14547:15320 15571:16088" ht="60.75" x14ac:dyDescent="0.25">
      <c r="A51" s="32" t="s">
        <v>22</v>
      </c>
      <c r="B51" s="135" t="s">
        <v>103</v>
      </c>
      <c r="C51" s="46">
        <v>100</v>
      </c>
      <c r="D51" s="290">
        <f>'Приложение 4'!F224</f>
        <v>21335483.779999997</v>
      </c>
      <c r="E51" s="290">
        <f>'Приложение 4'!G224</f>
        <v>17963973.25</v>
      </c>
      <c r="F51" s="290">
        <f>'Приложение 4'!H224</f>
        <v>17598636.16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73"/>
      <c r="AO51" s="73"/>
      <c r="AP51" s="73"/>
      <c r="AQ51" s="73"/>
      <c r="AR51" s="73"/>
      <c r="AS51" s="73"/>
      <c r="AT51" s="73"/>
    </row>
    <row r="52" spans="1:984 1235:2008 2259:3032 3283:4056 4307:5080 5331:6104 6355:7128 7379:8152 8403:9176 9427:10200 10451:11224 11475:12248 12499:13272 13523:14296 14547:15320 15571:16088" ht="30.75" x14ac:dyDescent="0.25">
      <c r="A52" s="22" t="s">
        <v>26</v>
      </c>
      <c r="B52" s="135" t="s">
        <v>103</v>
      </c>
      <c r="C52" s="46">
        <v>200</v>
      </c>
      <c r="D52" s="290">
        <f>'Приложение 4'!F225+'Приложение 4'!F194</f>
        <v>1154410.1299999999</v>
      </c>
      <c r="E52" s="290">
        <f>'Приложение 4'!G225+'Приложение 4'!G194</f>
        <v>1200586.54</v>
      </c>
      <c r="F52" s="290">
        <f>'Приложение 4'!H225+'Приложение 4'!H194</f>
        <v>1248610</v>
      </c>
      <c r="H52" s="119"/>
      <c r="I52" s="119"/>
      <c r="J52" s="119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73"/>
      <c r="AO52" s="73"/>
      <c r="AP52" s="73"/>
      <c r="AQ52" s="73"/>
      <c r="AR52" s="73"/>
      <c r="AS52" s="73"/>
      <c r="AT52" s="73"/>
    </row>
    <row r="53" spans="1:984 1235:2008 2259:3032 3283:4056 4307:5080 5331:6104 6355:7128 7379:8152 8403:9176 9427:10200 10451:11224 11475:12248 12499:13272 13523:14296 14547:15320 15571:16088" ht="15.75" x14ac:dyDescent="0.25">
      <c r="A53" s="401" t="s">
        <v>154</v>
      </c>
      <c r="B53" s="402" t="s">
        <v>130</v>
      </c>
      <c r="C53" s="402"/>
      <c r="D53" s="85">
        <f>D54</f>
        <v>3173334.09</v>
      </c>
      <c r="E53" s="85">
        <f>E54</f>
        <v>2995900</v>
      </c>
      <c r="F53" s="85">
        <f>F54</f>
        <v>2995900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73"/>
      <c r="AO53" s="73"/>
      <c r="AP53" s="73"/>
      <c r="AQ53" s="73"/>
      <c r="AR53" s="73"/>
      <c r="AS53" s="73"/>
      <c r="AT53" s="73"/>
    </row>
    <row r="54" spans="1:984 1235:2008 2259:3032 3283:4056 4307:5080 5331:6104 6355:7128 7379:8152 8403:9176 9427:10200 10451:11224 11475:12248 12499:13272 13523:14296 14547:15320 15571:16088" ht="47.25" x14ac:dyDescent="0.25">
      <c r="A54" s="403" t="s">
        <v>200</v>
      </c>
      <c r="B54" s="134" t="s">
        <v>131</v>
      </c>
      <c r="C54" s="134"/>
      <c r="D54" s="292">
        <f>SUM(D55:D57)</f>
        <v>3173334.09</v>
      </c>
      <c r="E54" s="292">
        <f>SUM(E55:E57)</f>
        <v>2995900</v>
      </c>
      <c r="F54" s="292">
        <f>SUM(F55:F57)</f>
        <v>2995900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73"/>
      <c r="AO54" s="73"/>
      <c r="AP54" s="73"/>
      <c r="AQ54" s="73"/>
      <c r="AR54" s="73"/>
      <c r="AS54" s="73"/>
      <c r="AT54" s="73"/>
    </row>
    <row r="55" spans="1:984 1235:2008 2259:3032 3283:4056 4307:5080 5331:6104 6355:7128 7379:8152 8403:9176 9427:10200 10451:11224 11475:12248 12499:13272 13523:14296 14547:15320 15571:16088" ht="60.75" x14ac:dyDescent="0.25">
      <c r="A55" s="22" t="s">
        <v>22</v>
      </c>
      <c r="B55" s="136" t="s">
        <v>131</v>
      </c>
      <c r="C55" s="136" t="s">
        <v>23</v>
      </c>
      <c r="D55" s="291">
        <f>'Приложение 4'!F329</f>
        <v>272580</v>
      </c>
      <c r="E55" s="291">
        <f>'Приложение 4'!G329</f>
        <v>272580</v>
      </c>
      <c r="F55" s="291">
        <f>'Приложение 4'!H329</f>
        <v>272580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73"/>
      <c r="AO55" s="73"/>
      <c r="AP55" s="73"/>
      <c r="AQ55" s="73"/>
      <c r="AR55" s="73"/>
      <c r="AS55" s="73"/>
      <c r="AT55" s="73"/>
    </row>
    <row r="56" spans="1:984 1235:2008 2259:3032 3283:4056 4307:5080 5331:6104 6355:7128 7379:8152 8403:9176 9427:10200 10451:11224 11475:12248 12499:13272 13523:14296 14547:15320 15571:16088" ht="30.75" x14ac:dyDescent="0.25">
      <c r="A56" s="22" t="s">
        <v>26</v>
      </c>
      <c r="B56" s="136" t="s">
        <v>131</v>
      </c>
      <c r="C56" s="136" t="s">
        <v>27</v>
      </c>
      <c r="D56" s="291">
        <f>'Приложение 4'!F330</f>
        <v>1766358.7100000002</v>
      </c>
      <c r="E56" s="291">
        <f>'Приложение 4'!G330</f>
        <v>1268924.6200000001</v>
      </c>
      <c r="F56" s="291">
        <f>'Приложение 4'!H330</f>
        <v>1268924.6200000001</v>
      </c>
      <c r="I56" s="100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73"/>
      <c r="AO56" s="73"/>
      <c r="AP56" s="73"/>
      <c r="AQ56" s="73"/>
      <c r="AR56" s="73"/>
      <c r="AS56" s="73"/>
      <c r="AT56" s="73"/>
    </row>
    <row r="57" spans="1:984 1235:2008 2259:3032 3283:4056 4307:5080 5331:6104 6355:7128 7379:8152 8403:9176 9427:10200 10451:11224 11475:12248 12499:13272 13523:14296 14547:15320 15571:16088" ht="15.75" x14ac:dyDescent="0.25">
      <c r="A57" s="22" t="s">
        <v>52</v>
      </c>
      <c r="B57" s="136" t="s">
        <v>131</v>
      </c>
      <c r="C57" s="136" t="s">
        <v>53</v>
      </c>
      <c r="D57" s="291">
        <f>'Приложение 4'!F331</f>
        <v>1134395.3799999999</v>
      </c>
      <c r="E57" s="291">
        <f>'Приложение 4'!G331</f>
        <v>1454395.38</v>
      </c>
      <c r="F57" s="291">
        <f>'Приложение 4'!H331</f>
        <v>1454395.38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73"/>
      <c r="AO57" s="73"/>
      <c r="AP57" s="73"/>
      <c r="AQ57" s="73"/>
      <c r="AR57" s="73"/>
      <c r="AS57" s="73"/>
      <c r="AT57" s="73"/>
    </row>
    <row r="58" spans="1:984 1235:2008 2259:3032 3283:4056 4307:5080 5331:6104 6355:7128 7379:8152 8403:9176 9427:10200 10451:11224 11475:12248 12499:13272 13523:14296 14547:15320 15571:16088" ht="15.75" x14ac:dyDescent="0.25">
      <c r="A58" s="401" t="s">
        <v>120</v>
      </c>
      <c r="B58" s="402" t="s">
        <v>121</v>
      </c>
      <c r="C58" s="402"/>
      <c r="D58" s="85">
        <f>D59+D64</f>
        <v>10571195.83</v>
      </c>
      <c r="E58" s="85">
        <f>E59+E64</f>
        <v>11360343.439999999</v>
      </c>
      <c r="F58" s="85">
        <f>F59+F64</f>
        <v>11360344.439999999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73"/>
      <c r="AO58" s="73"/>
      <c r="AP58" s="73"/>
      <c r="AQ58" s="73"/>
      <c r="AR58" s="73"/>
      <c r="AS58" s="73"/>
      <c r="AT58" s="73"/>
    </row>
    <row r="59" spans="1:984 1235:2008 2259:3032 3283:4056 4307:5080 5331:6104 6355:7128 7379:8152 8403:9176 9427:10200 10451:11224 11475:12248 12499:13272 13523:14296 14547:15320 15571:16088" ht="47.25" x14ac:dyDescent="0.25">
      <c r="A59" s="18" t="s">
        <v>199</v>
      </c>
      <c r="B59" s="134" t="s">
        <v>127</v>
      </c>
      <c r="C59" s="134"/>
      <c r="D59" s="292">
        <f>SUM(D60:D63)</f>
        <v>1792195.83</v>
      </c>
      <c r="E59" s="292">
        <f>SUM(E60:E63)</f>
        <v>2581343.44</v>
      </c>
      <c r="F59" s="292">
        <f>SUM(F60:F63)</f>
        <v>2581343.44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73"/>
      <c r="AO59" s="73"/>
      <c r="AP59" s="73"/>
      <c r="AQ59" s="73"/>
      <c r="AR59" s="73"/>
      <c r="AS59" s="73"/>
      <c r="AT59" s="73"/>
    </row>
    <row r="60" spans="1:984 1235:2008 2259:3032 3283:4056 4307:5080 5331:6104 6355:7128 7379:8152 8403:9176 9427:10200 10451:11224 11475:12248 12499:13272 13523:14296 14547:15320 15571:16088" ht="60.75" hidden="1" x14ac:dyDescent="0.25">
      <c r="A60" s="22" t="s">
        <v>22</v>
      </c>
      <c r="B60" s="136" t="s">
        <v>127</v>
      </c>
      <c r="C60" s="136" t="s">
        <v>23</v>
      </c>
      <c r="D60" s="291">
        <v>0</v>
      </c>
      <c r="E60" s="291">
        <v>0</v>
      </c>
      <c r="F60" s="291">
        <v>0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73"/>
      <c r="AO60" s="73"/>
      <c r="AP60" s="73"/>
      <c r="AQ60" s="73"/>
      <c r="AR60" s="73"/>
      <c r="AS60" s="73"/>
      <c r="AT60" s="73"/>
    </row>
    <row r="61" spans="1:984 1235:2008 2259:3032 3283:4056 4307:5080 5331:6104 6355:7128 7379:8152 8403:9176 9427:10200 10451:11224 11475:12248 12499:13272 13523:14296 14547:15320 15571:16088" ht="30.75" x14ac:dyDescent="0.25">
      <c r="A61" s="22" t="s">
        <v>26</v>
      </c>
      <c r="B61" s="136" t="s">
        <v>127</v>
      </c>
      <c r="C61" s="136" t="s">
        <v>27</v>
      </c>
      <c r="D61" s="291">
        <f>'Приложение 4'!F314+'Приложение 4'!F335</f>
        <v>1021638.63</v>
      </c>
      <c r="E61" s="291">
        <f>'Приложение 4'!G314+'Приложение 4'!G335</f>
        <v>1803963.95</v>
      </c>
      <c r="F61" s="291">
        <f>'Приложение 4'!H314+'Приложение 4'!H335</f>
        <v>1803963.95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73"/>
      <c r="AO61" s="73"/>
      <c r="AP61" s="73"/>
      <c r="AQ61" s="73"/>
      <c r="AR61" s="73"/>
      <c r="AS61" s="73"/>
      <c r="AT61" s="73"/>
    </row>
    <row r="62" spans="1:984 1235:2008 2259:3032 3283:4056 4307:5080 5331:6104 6355:7128 7379:8152 8403:9176 9427:10200 10451:11224 11475:12248 12499:13272 13523:14296 14547:15320 15571:16088" ht="15.75" x14ac:dyDescent="0.25">
      <c r="A62" s="22" t="s">
        <v>52</v>
      </c>
      <c r="B62" s="136" t="s">
        <v>127</v>
      </c>
      <c r="C62" s="136" t="s">
        <v>53</v>
      </c>
      <c r="D62" s="291">
        <f>'Приложение 4'!F315+'Приложение 4'!F336</f>
        <v>770557.2</v>
      </c>
      <c r="E62" s="291">
        <f>'Приложение 4'!G315+'Приложение 4'!G336</f>
        <v>777379.49</v>
      </c>
      <c r="F62" s="291">
        <f>'Приложение 4'!H315+'Приложение 4'!H336</f>
        <v>777379.49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73"/>
      <c r="AO62" s="73"/>
      <c r="AP62" s="73"/>
      <c r="AQ62" s="73"/>
      <c r="AR62" s="73"/>
      <c r="AS62" s="73"/>
      <c r="AT62" s="73"/>
    </row>
    <row r="63" spans="1:984 1235:2008 2259:3032 3283:4056 4307:5080 5331:6104 6355:7128 7379:8152 8403:9176 9427:10200 10451:11224 11475:12248 12499:13272 13523:14296 14547:15320 15571:16088" ht="15.75" hidden="1" x14ac:dyDescent="0.25">
      <c r="A63" s="22" t="s">
        <v>28</v>
      </c>
      <c r="B63" s="136" t="s">
        <v>127</v>
      </c>
      <c r="C63" s="136" t="s">
        <v>29</v>
      </c>
      <c r="D63" s="291">
        <v>0</v>
      </c>
      <c r="E63" s="291">
        <v>0</v>
      </c>
      <c r="F63" s="291">
        <v>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73"/>
      <c r="AO63" s="73"/>
      <c r="AP63" s="73"/>
      <c r="AQ63" s="73"/>
      <c r="AR63" s="73"/>
      <c r="AS63" s="73"/>
      <c r="AT63" s="73"/>
    </row>
    <row r="64" spans="1:984 1235:2008 2259:3032 3283:4056 4307:5080 5331:6104 6355:7128 7379:8152 8403:9176 9427:10200 10451:11224 11475:12248 12499:13272 13523:14296 14547:15320 15571:16088" ht="15.75" x14ac:dyDescent="0.25">
      <c r="A64" s="18" t="s">
        <v>50</v>
      </c>
      <c r="B64" s="134" t="s">
        <v>122</v>
      </c>
      <c r="C64" s="134"/>
      <c r="D64" s="292">
        <f>D65</f>
        <v>8779000</v>
      </c>
      <c r="E64" s="292">
        <f>E65</f>
        <v>8779000</v>
      </c>
      <c r="F64" s="292">
        <f>F65</f>
        <v>8779001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73"/>
      <c r="AO64" s="73"/>
      <c r="AP64" s="73"/>
      <c r="AQ64" s="73"/>
      <c r="AR64" s="73"/>
      <c r="AS64" s="73"/>
      <c r="AT64" s="73"/>
    </row>
    <row r="65" spans="1:984 1235:2008 2259:3032 3283:4056 4307:5080 5331:6104 6355:7128 7379:8152 8403:9176 9427:10200 10451:11224 11475:12248 12499:13272 13523:14296 14547:15320 15571:16088" ht="15.75" x14ac:dyDescent="0.25">
      <c r="A65" s="22" t="s">
        <v>52</v>
      </c>
      <c r="B65" s="136" t="s">
        <v>122</v>
      </c>
      <c r="C65" s="136" t="s">
        <v>53</v>
      </c>
      <c r="D65" s="291">
        <f>'Приложение 4'!F289+'Приложение 4'!F317+'Приложение 4'!F339</f>
        <v>8779000</v>
      </c>
      <c r="E65" s="291">
        <f>'Приложение 4'!G289+'Приложение 4'!G317+'Приложение 4'!G339</f>
        <v>8779000</v>
      </c>
      <c r="F65" s="291">
        <f>'Приложение 4'!H289+'Приложение 4'!H317+'Приложение 4'!H339</f>
        <v>8779001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73"/>
      <c r="AO65" s="73"/>
      <c r="AP65" s="73"/>
      <c r="AQ65" s="73"/>
      <c r="AR65" s="73"/>
      <c r="AS65" s="73"/>
      <c r="AT65" s="73"/>
    </row>
    <row r="66" spans="1:984 1235:2008 2259:3032 3283:4056 4307:5080 5331:6104 6355:7128 7379:8152 8403:9176 9427:10200 10451:11224 11475:12248 12499:13272 13523:14296 14547:15320 15571:16088" s="27" customFormat="1" ht="47.25" x14ac:dyDescent="0.25">
      <c r="A66" s="401" t="s">
        <v>749</v>
      </c>
      <c r="B66" s="402" t="s">
        <v>116</v>
      </c>
      <c r="C66" s="402"/>
      <c r="D66" s="85">
        <f t="shared" ref="D66:F67" si="3">D67</f>
        <v>34000000</v>
      </c>
      <c r="E66" s="85">
        <f t="shared" si="3"/>
        <v>34000000</v>
      </c>
      <c r="F66" s="85">
        <f t="shared" si="3"/>
        <v>34000000</v>
      </c>
      <c r="G66" s="8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80"/>
      <c r="AO66" s="80"/>
      <c r="AP66" s="80"/>
      <c r="AQ66" s="80"/>
      <c r="AR66" s="80"/>
      <c r="AS66" s="80"/>
      <c r="AT66" s="80"/>
      <c r="HC66" s="81"/>
      <c r="HD66" s="81"/>
      <c r="HE66" s="81"/>
      <c r="HF66" s="81"/>
      <c r="HG66" s="81"/>
      <c r="HH66" s="81"/>
      <c r="QY66" s="81"/>
      <c r="QZ66" s="81"/>
      <c r="RA66" s="81"/>
      <c r="RB66" s="81"/>
      <c r="RC66" s="81"/>
      <c r="RD66" s="81"/>
      <c r="AAU66" s="81"/>
      <c r="AAV66" s="81"/>
      <c r="AAW66" s="81"/>
      <c r="AAX66" s="81"/>
      <c r="AAY66" s="81"/>
      <c r="AAZ66" s="81"/>
      <c r="AKQ66" s="81"/>
      <c r="AKR66" s="81"/>
      <c r="AKS66" s="81"/>
      <c r="AKT66" s="81"/>
      <c r="AKU66" s="81"/>
      <c r="AKV66" s="81"/>
      <c r="AUM66" s="81"/>
      <c r="AUN66" s="81"/>
      <c r="AUO66" s="81"/>
      <c r="AUP66" s="81"/>
      <c r="AUQ66" s="81"/>
      <c r="AUR66" s="81"/>
      <c r="BEI66" s="81"/>
      <c r="BEJ66" s="81"/>
      <c r="BEK66" s="81"/>
      <c r="BEL66" s="81"/>
      <c r="BEM66" s="81"/>
      <c r="BEN66" s="81"/>
      <c r="BOE66" s="81"/>
      <c r="BOF66" s="81"/>
      <c r="BOG66" s="81"/>
      <c r="BOH66" s="81"/>
      <c r="BOI66" s="81"/>
      <c r="BOJ66" s="81"/>
      <c r="BYA66" s="81"/>
      <c r="BYB66" s="81"/>
      <c r="BYC66" s="81"/>
      <c r="BYD66" s="81"/>
      <c r="BYE66" s="81"/>
      <c r="BYF66" s="81"/>
      <c r="CHW66" s="81"/>
      <c r="CHX66" s="81"/>
      <c r="CHY66" s="81"/>
      <c r="CHZ66" s="81"/>
      <c r="CIA66" s="81"/>
      <c r="CIB66" s="81"/>
      <c r="CRS66" s="81"/>
      <c r="CRT66" s="81"/>
      <c r="CRU66" s="81"/>
      <c r="CRV66" s="81"/>
      <c r="CRW66" s="81"/>
      <c r="CRX66" s="81"/>
      <c r="DBO66" s="81"/>
      <c r="DBP66" s="81"/>
      <c r="DBQ66" s="81"/>
      <c r="DBR66" s="81"/>
      <c r="DBS66" s="81"/>
      <c r="DBT66" s="81"/>
      <c r="DLK66" s="81"/>
      <c r="DLL66" s="81"/>
      <c r="DLM66" s="81"/>
      <c r="DLN66" s="81"/>
      <c r="DLO66" s="81"/>
      <c r="DLP66" s="81"/>
      <c r="DVG66" s="81"/>
      <c r="DVH66" s="81"/>
      <c r="DVI66" s="81"/>
      <c r="DVJ66" s="81"/>
      <c r="DVK66" s="81"/>
      <c r="DVL66" s="81"/>
      <c r="EFC66" s="81"/>
      <c r="EFD66" s="81"/>
      <c r="EFE66" s="81"/>
      <c r="EFF66" s="81"/>
      <c r="EFG66" s="81"/>
      <c r="EFH66" s="81"/>
      <c r="EOY66" s="81"/>
      <c r="EOZ66" s="81"/>
      <c r="EPA66" s="81"/>
      <c r="EPB66" s="81"/>
      <c r="EPC66" s="81"/>
      <c r="EPD66" s="81"/>
      <c r="EYU66" s="81"/>
      <c r="EYV66" s="81"/>
      <c r="EYW66" s="81"/>
      <c r="EYX66" s="81"/>
      <c r="EYY66" s="81"/>
      <c r="EYZ66" s="81"/>
      <c r="FIQ66" s="81"/>
      <c r="FIR66" s="81"/>
      <c r="FIS66" s="81"/>
      <c r="FIT66" s="81"/>
      <c r="FIU66" s="81"/>
      <c r="FIV66" s="81"/>
      <c r="FSM66" s="81"/>
      <c r="FSN66" s="81"/>
      <c r="FSO66" s="81"/>
      <c r="FSP66" s="81"/>
      <c r="FSQ66" s="81"/>
      <c r="FSR66" s="81"/>
      <c r="GCI66" s="81"/>
      <c r="GCJ66" s="81"/>
      <c r="GCK66" s="81"/>
      <c r="GCL66" s="81"/>
      <c r="GCM66" s="81"/>
      <c r="GCN66" s="81"/>
      <c r="GME66" s="81"/>
      <c r="GMF66" s="81"/>
      <c r="GMG66" s="81"/>
      <c r="GMH66" s="81"/>
      <c r="GMI66" s="81"/>
      <c r="GMJ66" s="81"/>
      <c r="GWA66" s="81"/>
      <c r="GWB66" s="81"/>
      <c r="GWC66" s="81"/>
      <c r="GWD66" s="81"/>
      <c r="GWE66" s="81"/>
      <c r="GWF66" s="81"/>
      <c r="HFW66" s="81"/>
      <c r="HFX66" s="81"/>
      <c r="HFY66" s="81"/>
      <c r="HFZ66" s="81"/>
      <c r="HGA66" s="81"/>
      <c r="HGB66" s="81"/>
      <c r="HPS66" s="81"/>
      <c r="HPT66" s="81"/>
      <c r="HPU66" s="81"/>
      <c r="HPV66" s="81"/>
      <c r="HPW66" s="81"/>
      <c r="HPX66" s="81"/>
      <c r="HZO66" s="81"/>
      <c r="HZP66" s="81"/>
      <c r="HZQ66" s="81"/>
      <c r="HZR66" s="81"/>
      <c r="HZS66" s="81"/>
      <c r="HZT66" s="81"/>
      <c r="IJK66" s="81"/>
      <c r="IJL66" s="81"/>
      <c r="IJM66" s="81"/>
      <c r="IJN66" s="81"/>
      <c r="IJO66" s="81"/>
      <c r="IJP66" s="81"/>
      <c r="ITG66" s="81"/>
      <c r="ITH66" s="81"/>
      <c r="ITI66" s="81"/>
      <c r="ITJ66" s="81"/>
      <c r="ITK66" s="81"/>
      <c r="ITL66" s="81"/>
      <c r="JDC66" s="81"/>
      <c r="JDD66" s="81"/>
      <c r="JDE66" s="81"/>
      <c r="JDF66" s="81"/>
      <c r="JDG66" s="81"/>
      <c r="JDH66" s="81"/>
      <c r="JMY66" s="81"/>
      <c r="JMZ66" s="81"/>
      <c r="JNA66" s="81"/>
      <c r="JNB66" s="81"/>
      <c r="JNC66" s="81"/>
      <c r="JND66" s="81"/>
      <c r="JWU66" s="81"/>
      <c r="JWV66" s="81"/>
      <c r="JWW66" s="81"/>
      <c r="JWX66" s="81"/>
      <c r="JWY66" s="81"/>
      <c r="JWZ66" s="81"/>
      <c r="KGQ66" s="81"/>
      <c r="KGR66" s="81"/>
      <c r="KGS66" s="81"/>
      <c r="KGT66" s="81"/>
      <c r="KGU66" s="81"/>
      <c r="KGV66" s="81"/>
      <c r="KQM66" s="81"/>
      <c r="KQN66" s="81"/>
      <c r="KQO66" s="81"/>
      <c r="KQP66" s="81"/>
      <c r="KQQ66" s="81"/>
      <c r="KQR66" s="81"/>
      <c r="LAI66" s="81"/>
      <c r="LAJ66" s="81"/>
      <c r="LAK66" s="81"/>
      <c r="LAL66" s="81"/>
      <c r="LAM66" s="81"/>
      <c r="LAN66" s="81"/>
      <c r="LKE66" s="81"/>
      <c r="LKF66" s="81"/>
      <c r="LKG66" s="81"/>
      <c r="LKH66" s="81"/>
      <c r="LKI66" s="81"/>
      <c r="LKJ66" s="81"/>
      <c r="LUA66" s="81"/>
      <c r="LUB66" s="81"/>
      <c r="LUC66" s="81"/>
      <c r="LUD66" s="81"/>
      <c r="LUE66" s="81"/>
      <c r="LUF66" s="81"/>
      <c r="MDW66" s="81"/>
      <c r="MDX66" s="81"/>
      <c r="MDY66" s="81"/>
      <c r="MDZ66" s="81"/>
      <c r="MEA66" s="81"/>
      <c r="MEB66" s="81"/>
      <c r="MNS66" s="81"/>
      <c r="MNT66" s="81"/>
      <c r="MNU66" s="81"/>
      <c r="MNV66" s="81"/>
      <c r="MNW66" s="81"/>
      <c r="MNX66" s="81"/>
      <c r="MXO66" s="81"/>
      <c r="MXP66" s="81"/>
      <c r="MXQ66" s="81"/>
      <c r="MXR66" s="81"/>
      <c r="MXS66" s="81"/>
      <c r="MXT66" s="81"/>
      <c r="NHK66" s="81"/>
      <c r="NHL66" s="81"/>
      <c r="NHM66" s="81"/>
      <c r="NHN66" s="81"/>
      <c r="NHO66" s="81"/>
      <c r="NHP66" s="81"/>
      <c r="NRG66" s="81"/>
      <c r="NRH66" s="81"/>
      <c r="NRI66" s="81"/>
      <c r="NRJ66" s="81"/>
      <c r="NRK66" s="81"/>
      <c r="NRL66" s="81"/>
      <c r="OBC66" s="81"/>
      <c r="OBD66" s="81"/>
      <c r="OBE66" s="81"/>
      <c r="OBF66" s="81"/>
      <c r="OBG66" s="81"/>
      <c r="OBH66" s="81"/>
      <c r="OKY66" s="81"/>
      <c r="OKZ66" s="81"/>
      <c r="OLA66" s="81"/>
      <c r="OLB66" s="81"/>
      <c r="OLC66" s="81"/>
      <c r="OLD66" s="81"/>
      <c r="OUU66" s="81"/>
      <c r="OUV66" s="81"/>
      <c r="OUW66" s="81"/>
      <c r="OUX66" s="81"/>
      <c r="OUY66" s="81"/>
      <c r="OUZ66" s="81"/>
      <c r="PEQ66" s="81"/>
      <c r="PER66" s="81"/>
      <c r="PES66" s="81"/>
      <c r="PET66" s="81"/>
      <c r="PEU66" s="81"/>
      <c r="PEV66" s="81"/>
      <c r="POM66" s="81"/>
      <c r="PON66" s="81"/>
      <c r="POO66" s="81"/>
      <c r="POP66" s="81"/>
      <c r="POQ66" s="81"/>
      <c r="POR66" s="81"/>
      <c r="PYI66" s="81"/>
      <c r="PYJ66" s="81"/>
      <c r="PYK66" s="81"/>
      <c r="PYL66" s="81"/>
      <c r="PYM66" s="81"/>
      <c r="PYN66" s="81"/>
      <c r="QIE66" s="81"/>
      <c r="QIF66" s="81"/>
      <c r="QIG66" s="81"/>
      <c r="QIH66" s="81"/>
      <c r="QII66" s="81"/>
      <c r="QIJ66" s="81"/>
      <c r="QSA66" s="81"/>
      <c r="QSB66" s="81"/>
      <c r="QSC66" s="81"/>
      <c r="QSD66" s="81"/>
      <c r="QSE66" s="81"/>
      <c r="QSF66" s="81"/>
      <c r="RBW66" s="81"/>
      <c r="RBX66" s="81"/>
      <c r="RBY66" s="81"/>
      <c r="RBZ66" s="81"/>
      <c r="RCA66" s="81"/>
      <c r="RCB66" s="81"/>
      <c r="RLS66" s="81"/>
      <c r="RLT66" s="81"/>
      <c r="RLU66" s="81"/>
      <c r="RLV66" s="81"/>
      <c r="RLW66" s="81"/>
      <c r="RLX66" s="81"/>
      <c r="RVO66" s="81"/>
      <c r="RVP66" s="81"/>
      <c r="RVQ66" s="81"/>
      <c r="RVR66" s="81"/>
      <c r="RVS66" s="81"/>
      <c r="RVT66" s="81"/>
      <c r="SFK66" s="81"/>
      <c r="SFL66" s="81"/>
      <c r="SFM66" s="81"/>
      <c r="SFN66" s="81"/>
      <c r="SFO66" s="81"/>
      <c r="SFP66" s="81"/>
      <c r="SPG66" s="81"/>
      <c r="SPH66" s="81"/>
      <c r="SPI66" s="81"/>
      <c r="SPJ66" s="81"/>
      <c r="SPK66" s="81"/>
      <c r="SPL66" s="81"/>
      <c r="SZC66" s="81"/>
      <c r="SZD66" s="81"/>
      <c r="SZE66" s="81"/>
      <c r="SZF66" s="81"/>
      <c r="SZG66" s="81"/>
      <c r="SZH66" s="81"/>
      <c r="TIY66" s="81"/>
      <c r="TIZ66" s="81"/>
      <c r="TJA66" s="81"/>
      <c r="TJB66" s="81"/>
      <c r="TJC66" s="81"/>
      <c r="TJD66" s="81"/>
      <c r="TSU66" s="81"/>
      <c r="TSV66" s="81"/>
      <c r="TSW66" s="81"/>
      <c r="TSX66" s="81"/>
      <c r="TSY66" s="81"/>
      <c r="TSZ66" s="81"/>
      <c r="UCQ66" s="81"/>
      <c r="UCR66" s="81"/>
      <c r="UCS66" s="81"/>
      <c r="UCT66" s="81"/>
      <c r="UCU66" s="81"/>
      <c r="UCV66" s="81"/>
      <c r="UMM66" s="81"/>
      <c r="UMN66" s="81"/>
      <c r="UMO66" s="81"/>
      <c r="UMP66" s="81"/>
      <c r="UMQ66" s="81"/>
      <c r="UMR66" s="81"/>
      <c r="UWI66" s="81"/>
      <c r="UWJ66" s="81"/>
      <c r="UWK66" s="81"/>
      <c r="UWL66" s="81"/>
      <c r="UWM66" s="81"/>
      <c r="UWN66" s="81"/>
      <c r="VGE66" s="81"/>
      <c r="VGF66" s="81"/>
      <c r="VGG66" s="81"/>
      <c r="VGH66" s="81"/>
      <c r="VGI66" s="81"/>
      <c r="VGJ66" s="81"/>
      <c r="VQA66" s="81"/>
      <c r="VQB66" s="81"/>
      <c r="VQC66" s="81"/>
      <c r="VQD66" s="81"/>
      <c r="VQE66" s="81"/>
      <c r="VQF66" s="81"/>
      <c r="VZW66" s="81"/>
      <c r="VZX66" s="81"/>
      <c r="VZY66" s="81"/>
      <c r="VZZ66" s="81"/>
      <c r="WAA66" s="81"/>
      <c r="WAB66" s="81"/>
      <c r="WJS66" s="81"/>
      <c r="WJT66" s="81"/>
      <c r="WJU66" s="81"/>
      <c r="WJV66" s="81"/>
      <c r="WJW66" s="81"/>
      <c r="WJX66" s="81"/>
      <c r="WTO66" s="81"/>
      <c r="WTP66" s="81"/>
      <c r="WTQ66" s="81"/>
      <c r="WTR66" s="81"/>
      <c r="WTS66" s="81"/>
      <c r="WTT66" s="81"/>
    </row>
    <row r="67" spans="1:984 1235:2008 2259:3032 3283:4056 4307:5080 5331:6104 6355:7128 7379:8152 8403:9176 9427:10200 10451:11224 11475:12248 12499:13272 13523:14296 14547:15320 15571:16088" ht="30.75" x14ac:dyDescent="0.25">
      <c r="A67" s="22" t="s">
        <v>617</v>
      </c>
      <c r="B67" s="136" t="s">
        <v>117</v>
      </c>
      <c r="C67" s="136"/>
      <c r="D67" s="291">
        <f t="shared" si="3"/>
        <v>34000000</v>
      </c>
      <c r="E67" s="291">
        <f t="shared" si="3"/>
        <v>34000000</v>
      </c>
      <c r="F67" s="291">
        <f t="shared" si="3"/>
        <v>34000000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73"/>
      <c r="AO67" s="73"/>
      <c r="AP67" s="73"/>
      <c r="AQ67" s="73"/>
      <c r="AR67" s="73"/>
      <c r="AS67" s="73"/>
      <c r="AT67" s="73"/>
    </row>
    <row r="68" spans="1:984 1235:2008 2259:3032 3283:4056 4307:5080 5331:6104 6355:7128 7379:8152 8403:9176 9427:10200 10451:11224 11475:12248 12499:13272 13523:14296 14547:15320 15571:16088" ht="30.75" x14ac:dyDescent="0.25">
      <c r="A68" s="22" t="s">
        <v>26</v>
      </c>
      <c r="B68" s="136" t="s">
        <v>117</v>
      </c>
      <c r="C68" s="136">
        <v>200</v>
      </c>
      <c r="D68" s="291">
        <f>'Приложение 4'!F284</f>
        <v>34000000</v>
      </c>
      <c r="E68" s="291">
        <f>'Приложение 4'!G284</f>
        <v>34000000</v>
      </c>
      <c r="F68" s="291">
        <f>'Приложение 4'!H284</f>
        <v>34000000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73"/>
      <c r="AO68" s="73"/>
      <c r="AP68" s="73"/>
      <c r="AQ68" s="73"/>
      <c r="AR68" s="73"/>
      <c r="AS68" s="73"/>
      <c r="AT68" s="73"/>
    </row>
    <row r="69" spans="1:984 1235:2008 2259:3032 3283:4056 4307:5080 5331:6104 6355:7128 7379:8152 8403:9176 9427:10200 10451:11224 11475:12248 12499:13272 13523:14296 14547:15320 15571:16088" ht="31.5" x14ac:dyDescent="0.25">
      <c r="A69" s="401" t="s">
        <v>134</v>
      </c>
      <c r="B69" s="402" t="s">
        <v>135</v>
      </c>
      <c r="C69" s="402"/>
      <c r="D69" s="85">
        <f>D70+D73</f>
        <v>203107757.70000002</v>
      </c>
      <c r="E69" s="85">
        <f>E70+E73</f>
        <v>194289877.43000001</v>
      </c>
      <c r="F69" s="85">
        <f>F70+F73</f>
        <v>195639994.15000001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73"/>
      <c r="AO69" s="73"/>
      <c r="AP69" s="73"/>
      <c r="AQ69" s="73"/>
      <c r="AR69" s="73"/>
      <c r="AS69" s="73"/>
      <c r="AT69" s="73"/>
    </row>
    <row r="70" spans="1:984 1235:2008 2259:3032 3283:4056 4307:5080 5331:6104 6355:7128 7379:8152 8403:9176 9427:10200 10451:11224 11475:12248 12499:13272 13523:14296 14547:15320 15571:16088" s="27" customFormat="1" ht="15.75" x14ac:dyDescent="0.25">
      <c r="A70" s="18" t="s">
        <v>198</v>
      </c>
      <c r="B70" s="134" t="s">
        <v>136</v>
      </c>
      <c r="C70" s="134"/>
      <c r="D70" s="292">
        <f>SUM(D71:D72)</f>
        <v>18438900</v>
      </c>
      <c r="E70" s="292">
        <f>SUM(E71:E72)</f>
        <v>17500000</v>
      </c>
      <c r="F70" s="292">
        <f>SUM(F71:F72)</f>
        <v>17500000</v>
      </c>
      <c r="G70" s="8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80"/>
      <c r="AO70" s="80"/>
      <c r="AP70" s="80"/>
      <c r="AQ70" s="80"/>
      <c r="AR70" s="80"/>
      <c r="AS70" s="80"/>
      <c r="AT70" s="80"/>
      <c r="HC70" s="81"/>
      <c r="HD70" s="81"/>
      <c r="HE70" s="81"/>
      <c r="HF70" s="81"/>
      <c r="HG70" s="81"/>
      <c r="HH70" s="81"/>
      <c r="QY70" s="81"/>
      <c r="QZ70" s="81"/>
      <c r="RA70" s="81"/>
      <c r="RB70" s="81"/>
      <c r="RC70" s="81"/>
      <c r="RD70" s="81"/>
      <c r="AAU70" s="81"/>
      <c r="AAV70" s="81"/>
      <c r="AAW70" s="81"/>
      <c r="AAX70" s="81"/>
      <c r="AAY70" s="81"/>
      <c r="AAZ70" s="81"/>
      <c r="AKQ70" s="81"/>
      <c r="AKR70" s="81"/>
      <c r="AKS70" s="81"/>
      <c r="AKT70" s="81"/>
      <c r="AKU70" s="81"/>
      <c r="AKV70" s="81"/>
      <c r="AUM70" s="81"/>
      <c r="AUN70" s="81"/>
      <c r="AUO70" s="81"/>
      <c r="AUP70" s="81"/>
      <c r="AUQ70" s="81"/>
      <c r="AUR70" s="81"/>
      <c r="BEI70" s="81"/>
      <c r="BEJ70" s="81"/>
      <c r="BEK70" s="81"/>
      <c r="BEL70" s="81"/>
      <c r="BEM70" s="81"/>
      <c r="BEN70" s="81"/>
      <c r="BOE70" s="81"/>
      <c r="BOF70" s="81"/>
      <c r="BOG70" s="81"/>
      <c r="BOH70" s="81"/>
      <c r="BOI70" s="81"/>
      <c r="BOJ70" s="81"/>
      <c r="BYA70" s="81"/>
      <c r="BYB70" s="81"/>
      <c r="BYC70" s="81"/>
      <c r="BYD70" s="81"/>
      <c r="BYE70" s="81"/>
      <c r="BYF70" s="81"/>
      <c r="CHW70" s="81"/>
      <c r="CHX70" s="81"/>
      <c r="CHY70" s="81"/>
      <c r="CHZ70" s="81"/>
      <c r="CIA70" s="81"/>
      <c r="CIB70" s="81"/>
      <c r="CRS70" s="81"/>
      <c r="CRT70" s="81"/>
      <c r="CRU70" s="81"/>
      <c r="CRV70" s="81"/>
      <c r="CRW70" s="81"/>
      <c r="CRX70" s="81"/>
      <c r="DBO70" s="81"/>
      <c r="DBP70" s="81"/>
      <c r="DBQ70" s="81"/>
      <c r="DBR70" s="81"/>
      <c r="DBS70" s="81"/>
      <c r="DBT70" s="81"/>
      <c r="DLK70" s="81"/>
      <c r="DLL70" s="81"/>
      <c r="DLM70" s="81"/>
      <c r="DLN70" s="81"/>
      <c r="DLO70" s="81"/>
      <c r="DLP70" s="81"/>
      <c r="DVG70" s="81"/>
      <c r="DVH70" s="81"/>
      <c r="DVI70" s="81"/>
      <c r="DVJ70" s="81"/>
      <c r="DVK70" s="81"/>
      <c r="DVL70" s="81"/>
      <c r="EFC70" s="81"/>
      <c r="EFD70" s="81"/>
      <c r="EFE70" s="81"/>
      <c r="EFF70" s="81"/>
      <c r="EFG70" s="81"/>
      <c r="EFH70" s="81"/>
      <c r="EOY70" s="81"/>
      <c r="EOZ70" s="81"/>
      <c r="EPA70" s="81"/>
      <c r="EPB70" s="81"/>
      <c r="EPC70" s="81"/>
      <c r="EPD70" s="81"/>
      <c r="EYU70" s="81"/>
      <c r="EYV70" s="81"/>
      <c r="EYW70" s="81"/>
      <c r="EYX70" s="81"/>
      <c r="EYY70" s="81"/>
      <c r="EYZ70" s="81"/>
      <c r="FIQ70" s="81"/>
      <c r="FIR70" s="81"/>
      <c r="FIS70" s="81"/>
      <c r="FIT70" s="81"/>
      <c r="FIU70" s="81"/>
      <c r="FIV70" s="81"/>
      <c r="FSM70" s="81"/>
      <c r="FSN70" s="81"/>
      <c r="FSO70" s="81"/>
      <c r="FSP70" s="81"/>
      <c r="FSQ70" s="81"/>
      <c r="FSR70" s="81"/>
      <c r="GCI70" s="81"/>
      <c r="GCJ70" s="81"/>
      <c r="GCK70" s="81"/>
      <c r="GCL70" s="81"/>
      <c r="GCM70" s="81"/>
      <c r="GCN70" s="81"/>
      <c r="GME70" s="81"/>
      <c r="GMF70" s="81"/>
      <c r="GMG70" s="81"/>
      <c r="GMH70" s="81"/>
      <c r="GMI70" s="81"/>
      <c r="GMJ70" s="81"/>
      <c r="GWA70" s="81"/>
      <c r="GWB70" s="81"/>
      <c r="GWC70" s="81"/>
      <c r="GWD70" s="81"/>
      <c r="GWE70" s="81"/>
      <c r="GWF70" s="81"/>
      <c r="HFW70" s="81"/>
      <c r="HFX70" s="81"/>
      <c r="HFY70" s="81"/>
      <c r="HFZ70" s="81"/>
      <c r="HGA70" s="81"/>
      <c r="HGB70" s="81"/>
      <c r="HPS70" s="81"/>
      <c r="HPT70" s="81"/>
      <c r="HPU70" s="81"/>
      <c r="HPV70" s="81"/>
      <c r="HPW70" s="81"/>
      <c r="HPX70" s="81"/>
      <c r="HZO70" s="81"/>
      <c r="HZP70" s="81"/>
      <c r="HZQ70" s="81"/>
      <c r="HZR70" s="81"/>
      <c r="HZS70" s="81"/>
      <c r="HZT70" s="81"/>
      <c r="IJK70" s="81"/>
      <c r="IJL70" s="81"/>
      <c r="IJM70" s="81"/>
      <c r="IJN70" s="81"/>
      <c r="IJO70" s="81"/>
      <c r="IJP70" s="81"/>
      <c r="ITG70" s="81"/>
      <c r="ITH70" s="81"/>
      <c r="ITI70" s="81"/>
      <c r="ITJ70" s="81"/>
      <c r="ITK70" s="81"/>
      <c r="ITL70" s="81"/>
      <c r="JDC70" s="81"/>
      <c r="JDD70" s="81"/>
      <c r="JDE70" s="81"/>
      <c r="JDF70" s="81"/>
      <c r="JDG70" s="81"/>
      <c r="JDH70" s="81"/>
      <c r="JMY70" s="81"/>
      <c r="JMZ70" s="81"/>
      <c r="JNA70" s="81"/>
      <c r="JNB70" s="81"/>
      <c r="JNC70" s="81"/>
      <c r="JND70" s="81"/>
      <c r="JWU70" s="81"/>
      <c r="JWV70" s="81"/>
      <c r="JWW70" s="81"/>
      <c r="JWX70" s="81"/>
      <c r="JWY70" s="81"/>
      <c r="JWZ70" s="81"/>
      <c r="KGQ70" s="81"/>
      <c r="KGR70" s="81"/>
      <c r="KGS70" s="81"/>
      <c r="KGT70" s="81"/>
      <c r="KGU70" s="81"/>
      <c r="KGV70" s="81"/>
      <c r="KQM70" s="81"/>
      <c r="KQN70" s="81"/>
      <c r="KQO70" s="81"/>
      <c r="KQP70" s="81"/>
      <c r="KQQ70" s="81"/>
      <c r="KQR70" s="81"/>
      <c r="LAI70" s="81"/>
      <c r="LAJ70" s="81"/>
      <c r="LAK70" s="81"/>
      <c r="LAL70" s="81"/>
      <c r="LAM70" s="81"/>
      <c r="LAN70" s="81"/>
      <c r="LKE70" s="81"/>
      <c r="LKF70" s="81"/>
      <c r="LKG70" s="81"/>
      <c r="LKH70" s="81"/>
      <c r="LKI70" s="81"/>
      <c r="LKJ70" s="81"/>
      <c r="LUA70" s="81"/>
      <c r="LUB70" s="81"/>
      <c r="LUC70" s="81"/>
      <c r="LUD70" s="81"/>
      <c r="LUE70" s="81"/>
      <c r="LUF70" s="81"/>
      <c r="MDW70" s="81"/>
      <c r="MDX70" s="81"/>
      <c r="MDY70" s="81"/>
      <c r="MDZ70" s="81"/>
      <c r="MEA70" s="81"/>
      <c r="MEB70" s="81"/>
      <c r="MNS70" s="81"/>
      <c r="MNT70" s="81"/>
      <c r="MNU70" s="81"/>
      <c r="MNV70" s="81"/>
      <c r="MNW70" s="81"/>
      <c r="MNX70" s="81"/>
      <c r="MXO70" s="81"/>
      <c r="MXP70" s="81"/>
      <c r="MXQ70" s="81"/>
      <c r="MXR70" s="81"/>
      <c r="MXS70" s="81"/>
      <c r="MXT70" s="81"/>
      <c r="NHK70" s="81"/>
      <c r="NHL70" s="81"/>
      <c r="NHM70" s="81"/>
      <c r="NHN70" s="81"/>
      <c r="NHO70" s="81"/>
      <c r="NHP70" s="81"/>
      <c r="NRG70" s="81"/>
      <c r="NRH70" s="81"/>
      <c r="NRI70" s="81"/>
      <c r="NRJ70" s="81"/>
      <c r="NRK70" s="81"/>
      <c r="NRL70" s="81"/>
      <c r="OBC70" s="81"/>
      <c r="OBD70" s="81"/>
      <c r="OBE70" s="81"/>
      <c r="OBF70" s="81"/>
      <c r="OBG70" s="81"/>
      <c r="OBH70" s="81"/>
      <c r="OKY70" s="81"/>
      <c r="OKZ70" s="81"/>
      <c r="OLA70" s="81"/>
      <c r="OLB70" s="81"/>
      <c r="OLC70" s="81"/>
      <c r="OLD70" s="81"/>
      <c r="OUU70" s="81"/>
      <c r="OUV70" s="81"/>
      <c r="OUW70" s="81"/>
      <c r="OUX70" s="81"/>
      <c r="OUY70" s="81"/>
      <c r="OUZ70" s="81"/>
      <c r="PEQ70" s="81"/>
      <c r="PER70" s="81"/>
      <c r="PES70" s="81"/>
      <c r="PET70" s="81"/>
      <c r="PEU70" s="81"/>
      <c r="PEV70" s="81"/>
      <c r="POM70" s="81"/>
      <c r="PON70" s="81"/>
      <c r="POO70" s="81"/>
      <c r="POP70" s="81"/>
      <c r="POQ70" s="81"/>
      <c r="POR70" s="81"/>
      <c r="PYI70" s="81"/>
      <c r="PYJ70" s="81"/>
      <c r="PYK70" s="81"/>
      <c r="PYL70" s="81"/>
      <c r="PYM70" s="81"/>
      <c r="PYN70" s="81"/>
      <c r="QIE70" s="81"/>
      <c r="QIF70" s="81"/>
      <c r="QIG70" s="81"/>
      <c r="QIH70" s="81"/>
      <c r="QII70" s="81"/>
      <c r="QIJ70" s="81"/>
      <c r="QSA70" s="81"/>
      <c r="QSB70" s="81"/>
      <c r="QSC70" s="81"/>
      <c r="QSD70" s="81"/>
      <c r="QSE70" s="81"/>
      <c r="QSF70" s="81"/>
      <c r="RBW70" s="81"/>
      <c r="RBX70" s="81"/>
      <c r="RBY70" s="81"/>
      <c r="RBZ70" s="81"/>
      <c r="RCA70" s="81"/>
      <c r="RCB70" s="81"/>
      <c r="RLS70" s="81"/>
      <c r="RLT70" s="81"/>
      <c r="RLU70" s="81"/>
      <c r="RLV70" s="81"/>
      <c r="RLW70" s="81"/>
      <c r="RLX70" s="81"/>
      <c r="RVO70" s="81"/>
      <c r="RVP70" s="81"/>
      <c r="RVQ70" s="81"/>
      <c r="RVR70" s="81"/>
      <c r="RVS70" s="81"/>
      <c r="RVT70" s="81"/>
      <c r="SFK70" s="81"/>
      <c r="SFL70" s="81"/>
      <c r="SFM70" s="81"/>
      <c r="SFN70" s="81"/>
      <c r="SFO70" s="81"/>
      <c r="SFP70" s="81"/>
      <c r="SPG70" s="81"/>
      <c r="SPH70" s="81"/>
      <c r="SPI70" s="81"/>
      <c r="SPJ70" s="81"/>
      <c r="SPK70" s="81"/>
      <c r="SPL70" s="81"/>
      <c r="SZC70" s="81"/>
      <c r="SZD70" s="81"/>
      <c r="SZE70" s="81"/>
      <c r="SZF70" s="81"/>
      <c r="SZG70" s="81"/>
      <c r="SZH70" s="81"/>
      <c r="TIY70" s="81"/>
      <c r="TIZ70" s="81"/>
      <c r="TJA70" s="81"/>
      <c r="TJB70" s="81"/>
      <c r="TJC70" s="81"/>
      <c r="TJD70" s="81"/>
      <c r="TSU70" s="81"/>
      <c r="TSV70" s="81"/>
      <c r="TSW70" s="81"/>
      <c r="TSX70" s="81"/>
      <c r="TSY70" s="81"/>
      <c r="TSZ70" s="81"/>
      <c r="UCQ70" s="81"/>
      <c r="UCR70" s="81"/>
      <c r="UCS70" s="81"/>
      <c r="UCT70" s="81"/>
      <c r="UCU70" s="81"/>
      <c r="UCV70" s="81"/>
      <c r="UMM70" s="81"/>
      <c r="UMN70" s="81"/>
      <c r="UMO70" s="81"/>
      <c r="UMP70" s="81"/>
      <c r="UMQ70" s="81"/>
      <c r="UMR70" s="81"/>
      <c r="UWI70" s="81"/>
      <c r="UWJ70" s="81"/>
      <c r="UWK70" s="81"/>
      <c r="UWL70" s="81"/>
      <c r="UWM70" s="81"/>
      <c r="UWN70" s="81"/>
      <c r="VGE70" s="81"/>
      <c r="VGF70" s="81"/>
      <c r="VGG70" s="81"/>
      <c r="VGH70" s="81"/>
      <c r="VGI70" s="81"/>
      <c r="VGJ70" s="81"/>
      <c r="VQA70" s="81"/>
      <c r="VQB70" s="81"/>
      <c r="VQC70" s="81"/>
      <c r="VQD70" s="81"/>
      <c r="VQE70" s="81"/>
      <c r="VQF70" s="81"/>
      <c r="VZW70" s="81"/>
      <c r="VZX70" s="81"/>
      <c r="VZY70" s="81"/>
      <c r="VZZ70" s="81"/>
      <c r="WAA70" s="81"/>
      <c r="WAB70" s="81"/>
      <c r="WJS70" s="81"/>
      <c r="WJT70" s="81"/>
      <c r="WJU70" s="81"/>
      <c r="WJV70" s="81"/>
      <c r="WJW70" s="81"/>
      <c r="WJX70" s="81"/>
      <c r="WTO70" s="81"/>
      <c r="WTP70" s="81"/>
      <c r="WTQ70" s="81"/>
      <c r="WTR70" s="81"/>
      <c r="WTS70" s="81"/>
      <c r="WTT70" s="81"/>
    </row>
    <row r="71" spans="1:984 1235:2008 2259:3032 3283:4056 4307:5080 5331:6104 6355:7128 7379:8152 8403:9176 9427:10200 10451:11224 11475:12248 12499:13272 13523:14296 14547:15320 15571:16088" ht="60.75" x14ac:dyDescent="0.25">
      <c r="A71" s="22" t="s">
        <v>22</v>
      </c>
      <c r="B71" s="136" t="s">
        <v>136</v>
      </c>
      <c r="C71" s="136" t="s">
        <v>23</v>
      </c>
      <c r="D71" s="291">
        <f>'Приложение 4'!F349</f>
        <v>900000</v>
      </c>
      <c r="E71" s="291">
        <f>'Приложение 4'!G349</f>
        <v>900000</v>
      </c>
      <c r="F71" s="291">
        <f>'Приложение 4'!H349</f>
        <v>900000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73"/>
      <c r="AO71" s="73"/>
      <c r="AP71" s="73"/>
      <c r="AQ71" s="73"/>
      <c r="AR71" s="73"/>
      <c r="AS71" s="73"/>
      <c r="AT71" s="73"/>
    </row>
    <row r="72" spans="1:984 1235:2008 2259:3032 3283:4056 4307:5080 5331:6104 6355:7128 7379:8152 8403:9176 9427:10200 10451:11224 11475:12248 12499:13272 13523:14296 14547:15320 15571:16088" ht="30.75" x14ac:dyDescent="0.25">
      <c r="A72" s="22" t="s">
        <v>26</v>
      </c>
      <c r="B72" s="136" t="s">
        <v>136</v>
      </c>
      <c r="C72" s="136" t="s">
        <v>27</v>
      </c>
      <c r="D72" s="291">
        <f>'Приложение 4'!F350</f>
        <v>17538900</v>
      </c>
      <c r="E72" s="291">
        <f>'Приложение 4'!G350</f>
        <v>16600000</v>
      </c>
      <c r="F72" s="291">
        <f>'Приложение 4'!H350</f>
        <v>16600000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73"/>
      <c r="AO72" s="73"/>
      <c r="AP72" s="73"/>
      <c r="AQ72" s="73"/>
      <c r="AR72" s="73"/>
      <c r="AS72" s="73"/>
      <c r="AT72" s="73"/>
    </row>
    <row r="73" spans="1:984 1235:2008 2259:3032 3283:4056 4307:5080 5331:6104 6355:7128 7379:8152 8403:9176 9427:10200 10451:11224 11475:12248 12499:13272 13523:14296 14547:15320 15571:16088" s="27" customFormat="1" ht="15.75" x14ac:dyDescent="0.25">
      <c r="A73" s="18" t="s">
        <v>50</v>
      </c>
      <c r="B73" s="134" t="s">
        <v>137</v>
      </c>
      <c r="C73" s="134"/>
      <c r="D73" s="292">
        <f>SUM(D74:D77)</f>
        <v>184668857.70000002</v>
      </c>
      <c r="E73" s="292">
        <f>SUM(E74:E77)</f>
        <v>176789877.43000001</v>
      </c>
      <c r="F73" s="292">
        <f>SUM(F74:F77)</f>
        <v>178139994.15000001</v>
      </c>
      <c r="G73" s="8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80"/>
      <c r="AO73" s="80"/>
      <c r="AP73" s="80"/>
      <c r="AQ73" s="80"/>
      <c r="AR73" s="80"/>
      <c r="AS73" s="80"/>
      <c r="AT73" s="80"/>
      <c r="HC73" s="81"/>
      <c r="HD73" s="81"/>
      <c r="HE73" s="81"/>
      <c r="HF73" s="81"/>
      <c r="HG73" s="81"/>
      <c r="HH73" s="81"/>
      <c r="QY73" s="81"/>
      <c r="QZ73" s="81"/>
      <c r="RA73" s="81"/>
      <c r="RB73" s="81"/>
      <c r="RC73" s="81"/>
      <c r="RD73" s="81"/>
      <c r="AAU73" s="81"/>
      <c r="AAV73" s="81"/>
      <c r="AAW73" s="81"/>
      <c r="AAX73" s="81"/>
      <c r="AAY73" s="81"/>
      <c r="AAZ73" s="81"/>
      <c r="AKQ73" s="81"/>
      <c r="AKR73" s="81"/>
      <c r="AKS73" s="81"/>
      <c r="AKT73" s="81"/>
      <c r="AKU73" s="81"/>
      <c r="AKV73" s="81"/>
      <c r="AUM73" s="81"/>
      <c r="AUN73" s="81"/>
      <c r="AUO73" s="81"/>
      <c r="AUP73" s="81"/>
      <c r="AUQ73" s="81"/>
      <c r="AUR73" s="81"/>
      <c r="BEI73" s="81"/>
      <c r="BEJ73" s="81"/>
      <c r="BEK73" s="81"/>
      <c r="BEL73" s="81"/>
      <c r="BEM73" s="81"/>
      <c r="BEN73" s="81"/>
      <c r="BOE73" s="81"/>
      <c r="BOF73" s="81"/>
      <c r="BOG73" s="81"/>
      <c r="BOH73" s="81"/>
      <c r="BOI73" s="81"/>
      <c r="BOJ73" s="81"/>
      <c r="BYA73" s="81"/>
      <c r="BYB73" s="81"/>
      <c r="BYC73" s="81"/>
      <c r="BYD73" s="81"/>
      <c r="BYE73" s="81"/>
      <c r="BYF73" s="81"/>
      <c r="CHW73" s="81"/>
      <c r="CHX73" s="81"/>
      <c r="CHY73" s="81"/>
      <c r="CHZ73" s="81"/>
      <c r="CIA73" s="81"/>
      <c r="CIB73" s="81"/>
      <c r="CRS73" s="81"/>
      <c r="CRT73" s="81"/>
      <c r="CRU73" s="81"/>
      <c r="CRV73" s="81"/>
      <c r="CRW73" s="81"/>
      <c r="CRX73" s="81"/>
      <c r="DBO73" s="81"/>
      <c r="DBP73" s="81"/>
      <c r="DBQ73" s="81"/>
      <c r="DBR73" s="81"/>
      <c r="DBS73" s="81"/>
      <c r="DBT73" s="81"/>
      <c r="DLK73" s="81"/>
      <c r="DLL73" s="81"/>
      <c r="DLM73" s="81"/>
      <c r="DLN73" s="81"/>
      <c r="DLO73" s="81"/>
      <c r="DLP73" s="81"/>
      <c r="DVG73" s="81"/>
      <c r="DVH73" s="81"/>
      <c r="DVI73" s="81"/>
      <c r="DVJ73" s="81"/>
      <c r="DVK73" s="81"/>
      <c r="DVL73" s="81"/>
      <c r="EFC73" s="81"/>
      <c r="EFD73" s="81"/>
      <c r="EFE73" s="81"/>
      <c r="EFF73" s="81"/>
      <c r="EFG73" s="81"/>
      <c r="EFH73" s="81"/>
      <c r="EOY73" s="81"/>
      <c r="EOZ73" s="81"/>
      <c r="EPA73" s="81"/>
      <c r="EPB73" s="81"/>
      <c r="EPC73" s="81"/>
      <c r="EPD73" s="81"/>
      <c r="EYU73" s="81"/>
      <c r="EYV73" s="81"/>
      <c r="EYW73" s="81"/>
      <c r="EYX73" s="81"/>
      <c r="EYY73" s="81"/>
      <c r="EYZ73" s="81"/>
      <c r="FIQ73" s="81"/>
      <c r="FIR73" s="81"/>
      <c r="FIS73" s="81"/>
      <c r="FIT73" s="81"/>
      <c r="FIU73" s="81"/>
      <c r="FIV73" s="81"/>
      <c r="FSM73" s="81"/>
      <c r="FSN73" s="81"/>
      <c r="FSO73" s="81"/>
      <c r="FSP73" s="81"/>
      <c r="FSQ73" s="81"/>
      <c r="FSR73" s="81"/>
      <c r="GCI73" s="81"/>
      <c r="GCJ73" s="81"/>
      <c r="GCK73" s="81"/>
      <c r="GCL73" s="81"/>
      <c r="GCM73" s="81"/>
      <c r="GCN73" s="81"/>
      <c r="GME73" s="81"/>
      <c r="GMF73" s="81"/>
      <c r="GMG73" s="81"/>
      <c r="GMH73" s="81"/>
      <c r="GMI73" s="81"/>
      <c r="GMJ73" s="81"/>
      <c r="GWA73" s="81"/>
      <c r="GWB73" s="81"/>
      <c r="GWC73" s="81"/>
      <c r="GWD73" s="81"/>
      <c r="GWE73" s="81"/>
      <c r="GWF73" s="81"/>
      <c r="HFW73" s="81"/>
      <c r="HFX73" s="81"/>
      <c r="HFY73" s="81"/>
      <c r="HFZ73" s="81"/>
      <c r="HGA73" s="81"/>
      <c r="HGB73" s="81"/>
      <c r="HPS73" s="81"/>
      <c r="HPT73" s="81"/>
      <c r="HPU73" s="81"/>
      <c r="HPV73" s="81"/>
      <c r="HPW73" s="81"/>
      <c r="HPX73" s="81"/>
      <c r="HZO73" s="81"/>
      <c r="HZP73" s="81"/>
      <c r="HZQ73" s="81"/>
      <c r="HZR73" s="81"/>
      <c r="HZS73" s="81"/>
      <c r="HZT73" s="81"/>
      <c r="IJK73" s="81"/>
      <c r="IJL73" s="81"/>
      <c r="IJM73" s="81"/>
      <c r="IJN73" s="81"/>
      <c r="IJO73" s="81"/>
      <c r="IJP73" s="81"/>
      <c r="ITG73" s="81"/>
      <c r="ITH73" s="81"/>
      <c r="ITI73" s="81"/>
      <c r="ITJ73" s="81"/>
      <c r="ITK73" s="81"/>
      <c r="ITL73" s="81"/>
      <c r="JDC73" s="81"/>
      <c r="JDD73" s="81"/>
      <c r="JDE73" s="81"/>
      <c r="JDF73" s="81"/>
      <c r="JDG73" s="81"/>
      <c r="JDH73" s="81"/>
      <c r="JMY73" s="81"/>
      <c r="JMZ73" s="81"/>
      <c r="JNA73" s="81"/>
      <c r="JNB73" s="81"/>
      <c r="JNC73" s="81"/>
      <c r="JND73" s="81"/>
      <c r="JWU73" s="81"/>
      <c r="JWV73" s="81"/>
      <c r="JWW73" s="81"/>
      <c r="JWX73" s="81"/>
      <c r="JWY73" s="81"/>
      <c r="JWZ73" s="81"/>
      <c r="KGQ73" s="81"/>
      <c r="KGR73" s="81"/>
      <c r="KGS73" s="81"/>
      <c r="KGT73" s="81"/>
      <c r="KGU73" s="81"/>
      <c r="KGV73" s="81"/>
      <c r="KQM73" s="81"/>
      <c r="KQN73" s="81"/>
      <c r="KQO73" s="81"/>
      <c r="KQP73" s="81"/>
      <c r="KQQ73" s="81"/>
      <c r="KQR73" s="81"/>
      <c r="LAI73" s="81"/>
      <c r="LAJ73" s="81"/>
      <c r="LAK73" s="81"/>
      <c r="LAL73" s="81"/>
      <c r="LAM73" s="81"/>
      <c r="LAN73" s="81"/>
      <c r="LKE73" s="81"/>
      <c r="LKF73" s="81"/>
      <c r="LKG73" s="81"/>
      <c r="LKH73" s="81"/>
      <c r="LKI73" s="81"/>
      <c r="LKJ73" s="81"/>
      <c r="LUA73" s="81"/>
      <c r="LUB73" s="81"/>
      <c r="LUC73" s="81"/>
      <c r="LUD73" s="81"/>
      <c r="LUE73" s="81"/>
      <c r="LUF73" s="81"/>
      <c r="MDW73" s="81"/>
      <c r="MDX73" s="81"/>
      <c r="MDY73" s="81"/>
      <c r="MDZ73" s="81"/>
      <c r="MEA73" s="81"/>
      <c r="MEB73" s="81"/>
      <c r="MNS73" s="81"/>
      <c r="MNT73" s="81"/>
      <c r="MNU73" s="81"/>
      <c r="MNV73" s="81"/>
      <c r="MNW73" s="81"/>
      <c r="MNX73" s="81"/>
      <c r="MXO73" s="81"/>
      <c r="MXP73" s="81"/>
      <c r="MXQ73" s="81"/>
      <c r="MXR73" s="81"/>
      <c r="MXS73" s="81"/>
      <c r="MXT73" s="81"/>
      <c r="NHK73" s="81"/>
      <c r="NHL73" s="81"/>
      <c r="NHM73" s="81"/>
      <c r="NHN73" s="81"/>
      <c r="NHO73" s="81"/>
      <c r="NHP73" s="81"/>
      <c r="NRG73" s="81"/>
      <c r="NRH73" s="81"/>
      <c r="NRI73" s="81"/>
      <c r="NRJ73" s="81"/>
      <c r="NRK73" s="81"/>
      <c r="NRL73" s="81"/>
      <c r="OBC73" s="81"/>
      <c r="OBD73" s="81"/>
      <c r="OBE73" s="81"/>
      <c r="OBF73" s="81"/>
      <c r="OBG73" s="81"/>
      <c r="OBH73" s="81"/>
      <c r="OKY73" s="81"/>
      <c r="OKZ73" s="81"/>
      <c r="OLA73" s="81"/>
      <c r="OLB73" s="81"/>
      <c r="OLC73" s="81"/>
      <c r="OLD73" s="81"/>
      <c r="OUU73" s="81"/>
      <c r="OUV73" s="81"/>
      <c r="OUW73" s="81"/>
      <c r="OUX73" s="81"/>
      <c r="OUY73" s="81"/>
      <c r="OUZ73" s="81"/>
      <c r="PEQ73" s="81"/>
      <c r="PER73" s="81"/>
      <c r="PES73" s="81"/>
      <c r="PET73" s="81"/>
      <c r="PEU73" s="81"/>
      <c r="PEV73" s="81"/>
      <c r="POM73" s="81"/>
      <c r="PON73" s="81"/>
      <c r="POO73" s="81"/>
      <c r="POP73" s="81"/>
      <c r="POQ73" s="81"/>
      <c r="POR73" s="81"/>
      <c r="PYI73" s="81"/>
      <c r="PYJ73" s="81"/>
      <c r="PYK73" s="81"/>
      <c r="PYL73" s="81"/>
      <c r="PYM73" s="81"/>
      <c r="PYN73" s="81"/>
      <c r="QIE73" s="81"/>
      <c r="QIF73" s="81"/>
      <c r="QIG73" s="81"/>
      <c r="QIH73" s="81"/>
      <c r="QII73" s="81"/>
      <c r="QIJ73" s="81"/>
      <c r="QSA73" s="81"/>
      <c r="QSB73" s="81"/>
      <c r="QSC73" s="81"/>
      <c r="QSD73" s="81"/>
      <c r="QSE73" s="81"/>
      <c r="QSF73" s="81"/>
      <c r="RBW73" s="81"/>
      <c r="RBX73" s="81"/>
      <c r="RBY73" s="81"/>
      <c r="RBZ73" s="81"/>
      <c r="RCA73" s="81"/>
      <c r="RCB73" s="81"/>
      <c r="RLS73" s="81"/>
      <c r="RLT73" s="81"/>
      <c r="RLU73" s="81"/>
      <c r="RLV73" s="81"/>
      <c r="RLW73" s="81"/>
      <c r="RLX73" s="81"/>
      <c r="RVO73" s="81"/>
      <c r="RVP73" s="81"/>
      <c r="RVQ73" s="81"/>
      <c r="RVR73" s="81"/>
      <c r="RVS73" s="81"/>
      <c r="RVT73" s="81"/>
      <c r="SFK73" s="81"/>
      <c r="SFL73" s="81"/>
      <c r="SFM73" s="81"/>
      <c r="SFN73" s="81"/>
      <c r="SFO73" s="81"/>
      <c r="SFP73" s="81"/>
      <c r="SPG73" s="81"/>
      <c r="SPH73" s="81"/>
      <c r="SPI73" s="81"/>
      <c r="SPJ73" s="81"/>
      <c r="SPK73" s="81"/>
      <c r="SPL73" s="81"/>
      <c r="SZC73" s="81"/>
      <c r="SZD73" s="81"/>
      <c r="SZE73" s="81"/>
      <c r="SZF73" s="81"/>
      <c r="SZG73" s="81"/>
      <c r="SZH73" s="81"/>
      <c r="TIY73" s="81"/>
      <c r="TIZ73" s="81"/>
      <c r="TJA73" s="81"/>
      <c r="TJB73" s="81"/>
      <c r="TJC73" s="81"/>
      <c r="TJD73" s="81"/>
      <c r="TSU73" s="81"/>
      <c r="TSV73" s="81"/>
      <c r="TSW73" s="81"/>
      <c r="TSX73" s="81"/>
      <c r="TSY73" s="81"/>
      <c r="TSZ73" s="81"/>
      <c r="UCQ73" s="81"/>
      <c r="UCR73" s="81"/>
      <c r="UCS73" s="81"/>
      <c r="UCT73" s="81"/>
      <c r="UCU73" s="81"/>
      <c r="UCV73" s="81"/>
      <c r="UMM73" s="81"/>
      <c r="UMN73" s="81"/>
      <c r="UMO73" s="81"/>
      <c r="UMP73" s="81"/>
      <c r="UMQ73" s="81"/>
      <c r="UMR73" s="81"/>
      <c r="UWI73" s="81"/>
      <c r="UWJ73" s="81"/>
      <c r="UWK73" s="81"/>
      <c r="UWL73" s="81"/>
      <c r="UWM73" s="81"/>
      <c r="UWN73" s="81"/>
      <c r="VGE73" s="81"/>
      <c r="VGF73" s="81"/>
      <c r="VGG73" s="81"/>
      <c r="VGH73" s="81"/>
      <c r="VGI73" s="81"/>
      <c r="VGJ73" s="81"/>
      <c r="VQA73" s="81"/>
      <c r="VQB73" s="81"/>
      <c r="VQC73" s="81"/>
      <c r="VQD73" s="81"/>
      <c r="VQE73" s="81"/>
      <c r="VQF73" s="81"/>
      <c r="VZW73" s="81"/>
      <c r="VZX73" s="81"/>
      <c r="VZY73" s="81"/>
      <c r="VZZ73" s="81"/>
      <c r="WAA73" s="81"/>
      <c r="WAB73" s="81"/>
      <c r="WJS73" s="81"/>
      <c r="WJT73" s="81"/>
      <c r="WJU73" s="81"/>
      <c r="WJV73" s="81"/>
      <c r="WJW73" s="81"/>
      <c r="WJX73" s="81"/>
      <c r="WTO73" s="81"/>
      <c r="WTP73" s="81"/>
      <c r="WTQ73" s="81"/>
      <c r="WTR73" s="81"/>
      <c r="WTS73" s="81"/>
      <c r="WTT73" s="81"/>
    </row>
    <row r="74" spans="1:984 1235:2008 2259:3032 3283:4056 4307:5080 5331:6104 6355:7128 7379:8152 8403:9176 9427:10200 10451:11224 11475:12248 12499:13272 13523:14296 14547:15320 15571:16088" ht="60.75" x14ac:dyDescent="0.25">
      <c r="A74" s="22" t="s">
        <v>22</v>
      </c>
      <c r="B74" s="136" t="s">
        <v>137</v>
      </c>
      <c r="C74" s="136" t="s">
        <v>23</v>
      </c>
      <c r="D74" s="291">
        <f>'Приложение 4'!F352+'Приложение 4'!F364</f>
        <v>138567567.09999999</v>
      </c>
      <c r="E74" s="291">
        <f>'Приложение 4'!G352+'Приложение 4'!G364</f>
        <v>138803145</v>
      </c>
      <c r="F74" s="291">
        <f>'Приложение 4'!H352+'Приложение 4'!H364</f>
        <v>138803145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73"/>
      <c r="AO74" s="73"/>
      <c r="AP74" s="73"/>
      <c r="AQ74" s="73"/>
      <c r="AR74" s="73"/>
      <c r="AS74" s="73"/>
      <c r="AT74" s="73"/>
    </row>
    <row r="75" spans="1:984 1235:2008 2259:3032 3283:4056 4307:5080 5331:6104 6355:7128 7379:8152 8403:9176 9427:10200 10451:11224 11475:12248 12499:13272 13523:14296 14547:15320 15571:16088" ht="30.75" x14ac:dyDescent="0.25">
      <c r="A75" s="22" t="s">
        <v>26</v>
      </c>
      <c r="B75" s="136" t="s">
        <v>137</v>
      </c>
      <c r="C75" s="136" t="s">
        <v>27</v>
      </c>
      <c r="D75" s="291">
        <f>'Приложение 4'!F353+'Приложение 4'!F197</f>
        <v>42817959.700000003</v>
      </c>
      <c r="E75" s="291">
        <f>'Приложение 4'!G353+'Приложение 4'!G197</f>
        <v>35122564.43</v>
      </c>
      <c r="F75" s="291">
        <f>'Приложение 4'!H353+'Приложение 4'!H197</f>
        <v>36472681.149999999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73"/>
      <c r="AO75" s="73"/>
      <c r="AP75" s="73"/>
      <c r="AQ75" s="73"/>
      <c r="AR75" s="73"/>
      <c r="AS75" s="73"/>
      <c r="AT75" s="73"/>
    </row>
    <row r="76" spans="1:984 1235:2008 2259:3032 3283:4056 4307:5080 5331:6104 6355:7128 7379:8152 8403:9176 9427:10200 10451:11224 11475:12248 12499:13272 13523:14296 14547:15320 15571:16088" ht="15.75" x14ac:dyDescent="0.25">
      <c r="A76" s="22" t="s">
        <v>52</v>
      </c>
      <c r="B76" s="136" t="s">
        <v>137</v>
      </c>
      <c r="C76" s="136" t="s">
        <v>53</v>
      </c>
      <c r="D76" s="291">
        <f>'Приложение 4'!F354</f>
        <v>419162.9</v>
      </c>
      <c r="E76" s="291">
        <f>'Приложение 4'!G354</f>
        <v>0</v>
      </c>
      <c r="F76" s="291">
        <f>'Приложение 4'!H354</f>
        <v>0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73"/>
      <c r="AO76" s="73"/>
      <c r="AP76" s="73"/>
      <c r="AQ76" s="73"/>
      <c r="AR76" s="73"/>
      <c r="AS76" s="73"/>
      <c r="AT76" s="73"/>
    </row>
    <row r="77" spans="1:984 1235:2008 2259:3032 3283:4056 4307:5080 5331:6104 6355:7128 7379:8152 8403:9176 9427:10200 10451:11224 11475:12248 12499:13272 13523:14296 14547:15320 15571:16088" ht="15.75" x14ac:dyDescent="0.25">
      <c r="A77" s="22" t="s">
        <v>28</v>
      </c>
      <c r="B77" s="136" t="s">
        <v>137</v>
      </c>
      <c r="C77" s="136" t="s">
        <v>29</v>
      </c>
      <c r="D77" s="291">
        <f>'Приложение 4'!F355</f>
        <v>2864168</v>
      </c>
      <c r="E77" s="291">
        <f>'Приложение 4'!G355</f>
        <v>2864168</v>
      </c>
      <c r="F77" s="291">
        <f>'Приложение 4'!H355</f>
        <v>2864168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73"/>
      <c r="AO77" s="73"/>
      <c r="AP77" s="73"/>
      <c r="AQ77" s="73"/>
      <c r="AR77" s="73"/>
      <c r="AS77" s="73"/>
      <c r="AT77" s="73"/>
    </row>
    <row r="78" spans="1:984 1235:2008 2259:3032 3283:4056 4307:5080 5331:6104 6355:7128 7379:8152 8403:9176 9427:10200 10451:11224 11475:12248 12499:13272 13523:14296 14547:15320 15571:16088" ht="15.75" x14ac:dyDescent="0.25">
      <c r="A78" s="82" t="s">
        <v>87</v>
      </c>
      <c r="B78" s="83" t="s">
        <v>88</v>
      </c>
      <c r="C78" s="294"/>
      <c r="D78" s="85">
        <f>D85+D97+D82+D79</f>
        <v>1196363807.8899999</v>
      </c>
      <c r="E78" s="85">
        <f>E85+E97+E82+E79</f>
        <v>1166432510.95</v>
      </c>
      <c r="F78" s="85">
        <f>F85+F97+F82+F79</f>
        <v>1195033862.3300002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73"/>
      <c r="AO78" s="73"/>
      <c r="AP78" s="73"/>
      <c r="AQ78" s="73"/>
      <c r="AR78" s="73"/>
      <c r="AS78" s="73"/>
      <c r="AT78" s="73"/>
    </row>
    <row r="79" spans="1:984 1235:2008 2259:3032 3283:4056 4307:5080 5331:6104 6355:7128 7379:8152 8403:9176 9427:10200 10451:11224 11475:12248 12499:13272 13523:14296 14547:15320 15571:16088" s="27" customFormat="1" ht="63" x14ac:dyDescent="0.25">
      <c r="A79" s="34" t="s">
        <v>712</v>
      </c>
      <c r="B79" s="86" t="s">
        <v>92</v>
      </c>
      <c r="C79" s="134"/>
      <c r="D79" s="87">
        <f>SUM(D80:D81)</f>
        <v>88434</v>
      </c>
      <c r="E79" s="87">
        <f>SUM(E80:E81)</f>
        <v>88434</v>
      </c>
      <c r="F79" s="87">
        <f>SUM(F80:F81)</f>
        <v>86783.78</v>
      </c>
      <c r="G79" s="8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80"/>
      <c r="AO79" s="80"/>
      <c r="AP79" s="80"/>
      <c r="AQ79" s="80"/>
      <c r="AR79" s="80"/>
      <c r="AS79" s="80"/>
      <c r="AT79" s="80"/>
    </row>
    <row r="80" spans="1:984 1235:2008 2259:3032 3283:4056 4307:5080 5331:6104 6355:7128 7379:8152 8403:9176 9427:10200 10451:11224 11475:12248 12499:13272 13523:14296 14547:15320 15571:16088" ht="60.75" x14ac:dyDescent="0.25">
      <c r="A80" s="32" t="s">
        <v>22</v>
      </c>
      <c r="B80" s="135" t="s">
        <v>92</v>
      </c>
      <c r="C80" s="136" t="s">
        <v>23</v>
      </c>
      <c r="D80" s="290">
        <f>'Приложение 4'!F149</f>
        <v>32425.8</v>
      </c>
      <c r="E80" s="290">
        <f>'Приложение 4'!G149</f>
        <v>32425.8</v>
      </c>
      <c r="F80" s="290">
        <f>'Приложение 4'!H149</f>
        <v>30775.579999999998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73"/>
      <c r="AO80" s="73"/>
      <c r="AP80" s="73"/>
      <c r="AQ80" s="73"/>
      <c r="AR80" s="73"/>
      <c r="AS80" s="73"/>
      <c r="AT80" s="73"/>
      <c r="HC80" s="4"/>
      <c r="HD80" s="4"/>
      <c r="HE80" s="4"/>
      <c r="HF80" s="4"/>
      <c r="HG80" s="4"/>
      <c r="HH80" s="4"/>
      <c r="QY80" s="4"/>
      <c r="QZ80" s="4"/>
      <c r="RA80" s="4"/>
      <c r="RB80" s="4"/>
      <c r="RC80" s="4"/>
      <c r="RD80" s="4"/>
      <c r="AAU80" s="4"/>
      <c r="AAV80" s="4"/>
      <c r="AAW80" s="4"/>
      <c r="AAX80" s="4"/>
      <c r="AAY80" s="4"/>
      <c r="AAZ80" s="4"/>
      <c r="AKQ80" s="4"/>
      <c r="AKR80" s="4"/>
      <c r="AKS80" s="4"/>
      <c r="AKT80" s="4"/>
      <c r="AKU80" s="4"/>
      <c r="AKV80" s="4"/>
      <c r="AUM80" s="4"/>
      <c r="AUN80" s="4"/>
      <c r="AUO80" s="4"/>
      <c r="AUP80" s="4"/>
      <c r="AUQ80" s="4"/>
      <c r="AUR80" s="4"/>
      <c r="BEI80" s="4"/>
      <c r="BEJ80" s="4"/>
      <c r="BEK80" s="4"/>
      <c r="BEL80" s="4"/>
      <c r="BEM80" s="4"/>
      <c r="BEN80" s="4"/>
      <c r="BOE80" s="4"/>
      <c r="BOF80" s="4"/>
      <c r="BOG80" s="4"/>
      <c r="BOH80" s="4"/>
      <c r="BOI80" s="4"/>
      <c r="BOJ80" s="4"/>
      <c r="BYA80" s="4"/>
      <c r="BYB80" s="4"/>
      <c r="BYC80" s="4"/>
      <c r="BYD80" s="4"/>
      <c r="BYE80" s="4"/>
      <c r="BYF80" s="4"/>
      <c r="CHW80" s="4"/>
      <c r="CHX80" s="4"/>
      <c r="CHY80" s="4"/>
      <c r="CHZ80" s="4"/>
      <c r="CIA80" s="4"/>
      <c r="CIB80" s="4"/>
      <c r="CRS80" s="4"/>
      <c r="CRT80" s="4"/>
      <c r="CRU80" s="4"/>
      <c r="CRV80" s="4"/>
      <c r="CRW80" s="4"/>
      <c r="CRX80" s="4"/>
      <c r="DBO80" s="4"/>
      <c r="DBP80" s="4"/>
      <c r="DBQ80" s="4"/>
      <c r="DBR80" s="4"/>
      <c r="DBS80" s="4"/>
      <c r="DBT80" s="4"/>
      <c r="DLK80" s="4"/>
      <c r="DLL80" s="4"/>
      <c r="DLM80" s="4"/>
      <c r="DLN80" s="4"/>
      <c r="DLO80" s="4"/>
      <c r="DLP80" s="4"/>
      <c r="DVG80" s="4"/>
      <c r="DVH80" s="4"/>
      <c r="DVI80" s="4"/>
      <c r="DVJ80" s="4"/>
      <c r="DVK80" s="4"/>
      <c r="DVL80" s="4"/>
      <c r="EFC80" s="4"/>
      <c r="EFD80" s="4"/>
      <c r="EFE80" s="4"/>
      <c r="EFF80" s="4"/>
      <c r="EFG80" s="4"/>
      <c r="EFH80" s="4"/>
      <c r="EOY80" s="4"/>
      <c r="EOZ80" s="4"/>
      <c r="EPA80" s="4"/>
      <c r="EPB80" s="4"/>
      <c r="EPC80" s="4"/>
      <c r="EPD80" s="4"/>
      <c r="EYU80" s="4"/>
      <c r="EYV80" s="4"/>
      <c r="EYW80" s="4"/>
      <c r="EYX80" s="4"/>
      <c r="EYY80" s="4"/>
      <c r="EYZ80" s="4"/>
      <c r="FIQ80" s="4"/>
      <c r="FIR80" s="4"/>
      <c r="FIS80" s="4"/>
      <c r="FIT80" s="4"/>
      <c r="FIU80" s="4"/>
      <c r="FIV80" s="4"/>
      <c r="FSM80" s="4"/>
      <c r="FSN80" s="4"/>
      <c r="FSO80" s="4"/>
      <c r="FSP80" s="4"/>
      <c r="FSQ80" s="4"/>
      <c r="FSR80" s="4"/>
      <c r="GCI80" s="4"/>
      <c r="GCJ80" s="4"/>
      <c r="GCK80" s="4"/>
      <c r="GCL80" s="4"/>
      <c r="GCM80" s="4"/>
      <c r="GCN80" s="4"/>
      <c r="GME80" s="4"/>
      <c r="GMF80" s="4"/>
      <c r="GMG80" s="4"/>
      <c r="GMH80" s="4"/>
      <c r="GMI80" s="4"/>
      <c r="GMJ80" s="4"/>
      <c r="GWA80" s="4"/>
      <c r="GWB80" s="4"/>
      <c r="GWC80" s="4"/>
      <c r="GWD80" s="4"/>
      <c r="GWE80" s="4"/>
      <c r="GWF80" s="4"/>
      <c r="HFW80" s="4"/>
      <c r="HFX80" s="4"/>
      <c r="HFY80" s="4"/>
      <c r="HFZ80" s="4"/>
      <c r="HGA80" s="4"/>
      <c r="HGB80" s="4"/>
      <c r="HPS80" s="4"/>
      <c r="HPT80" s="4"/>
      <c r="HPU80" s="4"/>
      <c r="HPV80" s="4"/>
      <c r="HPW80" s="4"/>
      <c r="HPX80" s="4"/>
      <c r="HZO80" s="4"/>
      <c r="HZP80" s="4"/>
      <c r="HZQ80" s="4"/>
      <c r="HZR80" s="4"/>
      <c r="HZS80" s="4"/>
      <c r="HZT80" s="4"/>
      <c r="IJK80" s="4"/>
      <c r="IJL80" s="4"/>
      <c r="IJM80" s="4"/>
      <c r="IJN80" s="4"/>
      <c r="IJO80" s="4"/>
      <c r="IJP80" s="4"/>
      <c r="ITG80" s="4"/>
      <c r="ITH80" s="4"/>
      <c r="ITI80" s="4"/>
      <c r="ITJ80" s="4"/>
      <c r="ITK80" s="4"/>
      <c r="ITL80" s="4"/>
      <c r="JDC80" s="4"/>
      <c r="JDD80" s="4"/>
      <c r="JDE80" s="4"/>
      <c r="JDF80" s="4"/>
      <c r="JDG80" s="4"/>
      <c r="JDH80" s="4"/>
      <c r="JMY80" s="4"/>
      <c r="JMZ80" s="4"/>
      <c r="JNA80" s="4"/>
      <c r="JNB80" s="4"/>
      <c r="JNC80" s="4"/>
      <c r="JND80" s="4"/>
      <c r="JWU80" s="4"/>
      <c r="JWV80" s="4"/>
      <c r="JWW80" s="4"/>
      <c r="JWX80" s="4"/>
      <c r="JWY80" s="4"/>
      <c r="JWZ80" s="4"/>
      <c r="KGQ80" s="4"/>
      <c r="KGR80" s="4"/>
      <c r="KGS80" s="4"/>
      <c r="KGT80" s="4"/>
      <c r="KGU80" s="4"/>
      <c r="KGV80" s="4"/>
      <c r="KQM80" s="4"/>
      <c r="KQN80" s="4"/>
      <c r="KQO80" s="4"/>
      <c r="KQP80" s="4"/>
      <c r="KQQ80" s="4"/>
      <c r="KQR80" s="4"/>
      <c r="LAI80" s="4"/>
      <c r="LAJ80" s="4"/>
      <c r="LAK80" s="4"/>
      <c r="LAL80" s="4"/>
      <c r="LAM80" s="4"/>
      <c r="LAN80" s="4"/>
      <c r="LKE80" s="4"/>
      <c r="LKF80" s="4"/>
      <c r="LKG80" s="4"/>
      <c r="LKH80" s="4"/>
      <c r="LKI80" s="4"/>
      <c r="LKJ80" s="4"/>
      <c r="LUA80" s="4"/>
      <c r="LUB80" s="4"/>
      <c r="LUC80" s="4"/>
      <c r="LUD80" s="4"/>
      <c r="LUE80" s="4"/>
      <c r="LUF80" s="4"/>
      <c r="MDW80" s="4"/>
      <c r="MDX80" s="4"/>
      <c r="MDY80" s="4"/>
      <c r="MDZ80" s="4"/>
      <c r="MEA80" s="4"/>
      <c r="MEB80" s="4"/>
      <c r="MNS80" s="4"/>
      <c r="MNT80" s="4"/>
      <c r="MNU80" s="4"/>
      <c r="MNV80" s="4"/>
      <c r="MNW80" s="4"/>
      <c r="MNX80" s="4"/>
      <c r="MXO80" s="4"/>
      <c r="MXP80" s="4"/>
      <c r="MXQ80" s="4"/>
      <c r="MXR80" s="4"/>
      <c r="MXS80" s="4"/>
      <c r="MXT80" s="4"/>
      <c r="NHK80" s="4"/>
      <c r="NHL80" s="4"/>
      <c r="NHM80" s="4"/>
      <c r="NHN80" s="4"/>
      <c r="NHO80" s="4"/>
      <c r="NHP80" s="4"/>
      <c r="NRG80" s="4"/>
      <c r="NRH80" s="4"/>
      <c r="NRI80" s="4"/>
      <c r="NRJ80" s="4"/>
      <c r="NRK80" s="4"/>
      <c r="NRL80" s="4"/>
      <c r="OBC80" s="4"/>
      <c r="OBD80" s="4"/>
      <c r="OBE80" s="4"/>
      <c r="OBF80" s="4"/>
      <c r="OBG80" s="4"/>
      <c r="OBH80" s="4"/>
      <c r="OKY80" s="4"/>
      <c r="OKZ80" s="4"/>
      <c r="OLA80" s="4"/>
      <c r="OLB80" s="4"/>
      <c r="OLC80" s="4"/>
      <c r="OLD80" s="4"/>
      <c r="OUU80" s="4"/>
      <c r="OUV80" s="4"/>
      <c r="OUW80" s="4"/>
      <c r="OUX80" s="4"/>
      <c r="OUY80" s="4"/>
      <c r="OUZ80" s="4"/>
      <c r="PEQ80" s="4"/>
      <c r="PER80" s="4"/>
      <c r="PES80" s="4"/>
      <c r="PET80" s="4"/>
      <c r="PEU80" s="4"/>
      <c r="PEV80" s="4"/>
      <c r="POM80" s="4"/>
      <c r="PON80" s="4"/>
      <c r="POO80" s="4"/>
      <c r="POP80" s="4"/>
      <c r="POQ80" s="4"/>
      <c r="POR80" s="4"/>
      <c r="PYI80" s="4"/>
      <c r="PYJ80" s="4"/>
      <c r="PYK80" s="4"/>
      <c r="PYL80" s="4"/>
      <c r="PYM80" s="4"/>
      <c r="PYN80" s="4"/>
      <c r="QIE80" s="4"/>
      <c r="QIF80" s="4"/>
      <c r="QIG80" s="4"/>
      <c r="QIH80" s="4"/>
      <c r="QII80" s="4"/>
      <c r="QIJ80" s="4"/>
      <c r="QSA80" s="4"/>
      <c r="QSB80" s="4"/>
      <c r="QSC80" s="4"/>
      <c r="QSD80" s="4"/>
      <c r="QSE80" s="4"/>
      <c r="QSF80" s="4"/>
      <c r="RBW80" s="4"/>
      <c r="RBX80" s="4"/>
      <c r="RBY80" s="4"/>
      <c r="RBZ80" s="4"/>
      <c r="RCA80" s="4"/>
      <c r="RCB80" s="4"/>
      <c r="RLS80" s="4"/>
      <c r="RLT80" s="4"/>
      <c r="RLU80" s="4"/>
      <c r="RLV80" s="4"/>
      <c r="RLW80" s="4"/>
      <c r="RLX80" s="4"/>
      <c r="RVO80" s="4"/>
      <c r="RVP80" s="4"/>
      <c r="RVQ80" s="4"/>
      <c r="RVR80" s="4"/>
      <c r="RVS80" s="4"/>
      <c r="RVT80" s="4"/>
      <c r="SFK80" s="4"/>
      <c r="SFL80" s="4"/>
      <c r="SFM80" s="4"/>
      <c r="SFN80" s="4"/>
      <c r="SFO80" s="4"/>
      <c r="SFP80" s="4"/>
      <c r="SPG80" s="4"/>
      <c r="SPH80" s="4"/>
      <c r="SPI80" s="4"/>
      <c r="SPJ80" s="4"/>
      <c r="SPK80" s="4"/>
      <c r="SPL80" s="4"/>
      <c r="SZC80" s="4"/>
      <c r="SZD80" s="4"/>
      <c r="SZE80" s="4"/>
      <c r="SZF80" s="4"/>
      <c r="SZG80" s="4"/>
      <c r="SZH80" s="4"/>
      <c r="TIY80" s="4"/>
      <c r="TIZ80" s="4"/>
      <c r="TJA80" s="4"/>
      <c r="TJB80" s="4"/>
      <c r="TJC80" s="4"/>
      <c r="TJD80" s="4"/>
      <c r="TSU80" s="4"/>
      <c r="TSV80" s="4"/>
      <c r="TSW80" s="4"/>
      <c r="TSX80" s="4"/>
      <c r="TSY80" s="4"/>
      <c r="TSZ80" s="4"/>
      <c r="UCQ80" s="4"/>
      <c r="UCR80" s="4"/>
      <c r="UCS80" s="4"/>
      <c r="UCT80" s="4"/>
      <c r="UCU80" s="4"/>
      <c r="UCV80" s="4"/>
      <c r="UMM80" s="4"/>
      <c r="UMN80" s="4"/>
      <c r="UMO80" s="4"/>
      <c r="UMP80" s="4"/>
      <c r="UMQ80" s="4"/>
      <c r="UMR80" s="4"/>
      <c r="UWI80" s="4"/>
      <c r="UWJ80" s="4"/>
      <c r="UWK80" s="4"/>
      <c r="UWL80" s="4"/>
      <c r="UWM80" s="4"/>
      <c r="UWN80" s="4"/>
      <c r="VGE80" s="4"/>
      <c r="VGF80" s="4"/>
      <c r="VGG80" s="4"/>
      <c r="VGH80" s="4"/>
      <c r="VGI80" s="4"/>
      <c r="VGJ80" s="4"/>
      <c r="VQA80" s="4"/>
      <c r="VQB80" s="4"/>
      <c r="VQC80" s="4"/>
      <c r="VQD80" s="4"/>
      <c r="VQE80" s="4"/>
      <c r="VQF80" s="4"/>
      <c r="VZW80" s="4"/>
      <c r="VZX80" s="4"/>
      <c r="VZY80" s="4"/>
      <c r="VZZ80" s="4"/>
      <c r="WAA80" s="4"/>
      <c r="WAB80" s="4"/>
      <c r="WJS80" s="4"/>
      <c r="WJT80" s="4"/>
      <c r="WJU80" s="4"/>
      <c r="WJV80" s="4"/>
      <c r="WJW80" s="4"/>
      <c r="WJX80" s="4"/>
      <c r="WTO80" s="4"/>
      <c r="WTP80" s="4"/>
      <c r="WTQ80" s="4"/>
      <c r="WTR80" s="4"/>
      <c r="WTS80" s="4"/>
      <c r="WTT80" s="4"/>
    </row>
    <row r="81" spans="1:984 1235:2008 2259:3032 3283:4056 4307:5080 5331:6104 6355:7128 7379:8152 8403:9176 9427:10200 10451:11224 11475:12248 12499:13272 13523:14296 14547:15320 15571:16088" ht="30.75" x14ac:dyDescent="0.25">
      <c r="A81" s="32" t="s">
        <v>54</v>
      </c>
      <c r="B81" s="135" t="s">
        <v>92</v>
      </c>
      <c r="C81" s="136" t="s">
        <v>55</v>
      </c>
      <c r="D81" s="290">
        <f>'Приложение 4'!F150</f>
        <v>56008.2</v>
      </c>
      <c r="E81" s="290">
        <f>'Приложение 4'!G150</f>
        <v>56008.2</v>
      </c>
      <c r="F81" s="290">
        <f>'Приложение 4'!H150</f>
        <v>56008.2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73"/>
      <c r="AO81" s="73"/>
      <c r="AP81" s="73"/>
      <c r="AQ81" s="73"/>
      <c r="AR81" s="73"/>
      <c r="AS81" s="73"/>
      <c r="AT81" s="73"/>
      <c r="HC81" s="4"/>
      <c r="HD81" s="4"/>
      <c r="HE81" s="4"/>
      <c r="HF81" s="4"/>
      <c r="HG81" s="4"/>
      <c r="HH81" s="4"/>
      <c r="QY81" s="4"/>
      <c r="QZ81" s="4"/>
      <c r="RA81" s="4"/>
      <c r="RB81" s="4"/>
      <c r="RC81" s="4"/>
      <c r="RD81" s="4"/>
      <c r="AAU81" s="4"/>
      <c r="AAV81" s="4"/>
      <c r="AAW81" s="4"/>
      <c r="AAX81" s="4"/>
      <c r="AAY81" s="4"/>
      <c r="AAZ81" s="4"/>
      <c r="AKQ81" s="4"/>
      <c r="AKR81" s="4"/>
      <c r="AKS81" s="4"/>
      <c r="AKT81" s="4"/>
      <c r="AKU81" s="4"/>
      <c r="AKV81" s="4"/>
      <c r="AUM81" s="4"/>
      <c r="AUN81" s="4"/>
      <c r="AUO81" s="4"/>
      <c r="AUP81" s="4"/>
      <c r="AUQ81" s="4"/>
      <c r="AUR81" s="4"/>
      <c r="BEI81" s="4"/>
      <c r="BEJ81" s="4"/>
      <c r="BEK81" s="4"/>
      <c r="BEL81" s="4"/>
      <c r="BEM81" s="4"/>
      <c r="BEN81" s="4"/>
      <c r="BOE81" s="4"/>
      <c r="BOF81" s="4"/>
      <c r="BOG81" s="4"/>
      <c r="BOH81" s="4"/>
      <c r="BOI81" s="4"/>
      <c r="BOJ81" s="4"/>
      <c r="BYA81" s="4"/>
      <c r="BYB81" s="4"/>
      <c r="BYC81" s="4"/>
      <c r="BYD81" s="4"/>
      <c r="BYE81" s="4"/>
      <c r="BYF81" s="4"/>
      <c r="CHW81" s="4"/>
      <c r="CHX81" s="4"/>
      <c r="CHY81" s="4"/>
      <c r="CHZ81" s="4"/>
      <c r="CIA81" s="4"/>
      <c r="CIB81" s="4"/>
      <c r="CRS81" s="4"/>
      <c r="CRT81" s="4"/>
      <c r="CRU81" s="4"/>
      <c r="CRV81" s="4"/>
      <c r="CRW81" s="4"/>
      <c r="CRX81" s="4"/>
      <c r="DBO81" s="4"/>
      <c r="DBP81" s="4"/>
      <c r="DBQ81" s="4"/>
      <c r="DBR81" s="4"/>
      <c r="DBS81" s="4"/>
      <c r="DBT81" s="4"/>
      <c r="DLK81" s="4"/>
      <c r="DLL81" s="4"/>
      <c r="DLM81" s="4"/>
      <c r="DLN81" s="4"/>
      <c r="DLO81" s="4"/>
      <c r="DLP81" s="4"/>
      <c r="DVG81" s="4"/>
      <c r="DVH81" s="4"/>
      <c r="DVI81" s="4"/>
      <c r="DVJ81" s="4"/>
      <c r="DVK81" s="4"/>
      <c r="DVL81" s="4"/>
      <c r="EFC81" s="4"/>
      <c r="EFD81" s="4"/>
      <c r="EFE81" s="4"/>
      <c r="EFF81" s="4"/>
      <c r="EFG81" s="4"/>
      <c r="EFH81" s="4"/>
      <c r="EOY81" s="4"/>
      <c r="EOZ81" s="4"/>
      <c r="EPA81" s="4"/>
      <c r="EPB81" s="4"/>
      <c r="EPC81" s="4"/>
      <c r="EPD81" s="4"/>
      <c r="EYU81" s="4"/>
      <c r="EYV81" s="4"/>
      <c r="EYW81" s="4"/>
      <c r="EYX81" s="4"/>
      <c r="EYY81" s="4"/>
      <c r="EYZ81" s="4"/>
      <c r="FIQ81" s="4"/>
      <c r="FIR81" s="4"/>
      <c r="FIS81" s="4"/>
      <c r="FIT81" s="4"/>
      <c r="FIU81" s="4"/>
      <c r="FIV81" s="4"/>
      <c r="FSM81" s="4"/>
      <c r="FSN81" s="4"/>
      <c r="FSO81" s="4"/>
      <c r="FSP81" s="4"/>
      <c r="FSQ81" s="4"/>
      <c r="FSR81" s="4"/>
      <c r="GCI81" s="4"/>
      <c r="GCJ81" s="4"/>
      <c r="GCK81" s="4"/>
      <c r="GCL81" s="4"/>
      <c r="GCM81" s="4"/>
      <c r="GCN81" s="4"/>
      <c r="GME81" s="4"/>
      <c r="GMF81" s="4"/>
      <c r="GMG81" s="4"/>
      <c r="GMH81" s="4"/>
      <c r="GMI81" s="4"/>
      <c r="GMJ81" s="4"/>
      <c r="GWA81" s="4"/>
      <c r="GWB81" s="4"/>
      <c r="GWC81" s="4"/>
      <c r="GWD81" s="4"/>
      <c r="GWE81" s="4"/>
      <c r="GWF81" s="4"/>
      <c r="HFW81" s="4"/>
      <c r="HFX81" s="4"/>
      <c r="HFY81" s="4"/>
      <c r="HFZ81" s="4"/>
      <c r="HGA81" s="4"/>
      <c r="HGB81" s="4"/>
      <c r="HPS81" s="4"/>
      <c r="HPT81" s="4"/>
      <c r="HPU81" s="4"/>
      <c r="HPV81" s="4"/>
      <c r="HPW81" s="4"/>
      <c r="HPX81" s="4"/>
      <c r="HZO81" s="4"/>
      <c r="HZP81" s="4"/>
      <c r="HZQ81" s="4"/>
      <c r="HZR81" s="4"/>
      <c r="HZS81" s="4"/>
      <c r="HZT81" s="4"/>
      <c r="IJK81" s="4"/>
      <c r="IJL81" s="4"/>
      <c r="IJM81" s="4"/>
      <c r="IJN81" s="4"/>
      <c r="IJO81" s="4"/>
      <c r="IJP81" s="4"/>
      <c r="ITG81" s="4"/>
      <c r="ITH81" s="4"/>
      <c r="ITI81" s="4"/>
      <c r="ITJ81" s="4"/>
      <c r="ITK81" s="4"/>
      <c r="ITL81" s="4"/>
      <c r="JDC81" s="4"/>
      <c r="JDD81" s="4"/>
      <c r="JDE81" s="4"/>
      <c r="JDF81" s="4"/>
      <c r="JDG81" s="4"/>
      <c r="JDH81" s="4"/>
      <c r="JMY81" s="4"/>
      <c r="JMZ81" s="4"/>
      <c r="JNA81" s="4"/>
      <c r="JNB81" s="4"/>
      <c r="JNC81" s="4"/>
      <c r="JND81" s="4"/>
      <c r="JWU81" s="4"/>
      <c r="JWV81" s="4"/>
      <c r="JWW81" s="4"/>
      <c r="JWX81" s="4"/>
      <c r="JWY81" s="4"/>
      <c r="JWZ81" s="4"/>
      <c r="KGQ81" s="4"/>
      <c r="KGR81" s="4"/>
      <c r="KGS81" s="4"/>
      <c r="KGT81" s="4"/>
      <c r="KGU81" s="4"/>
      <c r="KGV81" s="4"/>
      <c r="KQM81" s="4"/>
      <c r="KQN81" s="4"/>
      <c r="KQO81" s="4"/>
      <c r="KQP81" s="4"/>
      <c r="KQQ81" s="4"/>
      <c r="KQR81" s="4"/>
      <c r="LAI81" s="4"/>
      <c r="LAJ81" s="4"/>
      <c r="LAK81" s="4"/>
      <c r="LAL81" s="4"/>
      <c r="LAM81" s="4"/>
      <c r="LAN81" s="4"/>
      <c r="LKE81" s="4"/>
      <c r="LKF81" s="4"/>
      <c r="LKG81" s="4"/>
      <c r="LKH81" s="4"/>
      <c r="LKI81" s="4"/>
      <c r="LKJ81" s="4"/>
      <c r="LUA81" s="4"/>
      <c r="LUB81" s="4"/>
      <c r="LUC81" s="4"/>
      <c r="LUD81" s="4"/>
      <c r="LUE81" s="4"/>
      <c r="LUF81" s="4"/>
      <c r="MDW81" s="4"/>
      <c r="MDX81" s="4"/>
      <c r="MDY81" s="4"/>
      <c r="MDZ81" s="4"/>
      <c r="MEA81" s="4"/>
      <c r="MEB81" s="4"/>
      <c r="MNS81" s="4"/>
      <c r="MNT81" s="4"/>
      <c r="MNU81" s="4"/>
      <c r="MNV81" s="4"/>
      <c r="MNW81" s="4"/>
      <c r="MNX81" s="4"/>
      <c r="MXO81" s="4"/>
      <c r="MXP81" s="4"/>
      <c r="MXQ81" s="4"/>
      <c r="MXR81" s="4"/>
      <c r="MXS81" s="4"/>
      <c r="MXT81" s="4"/>
      <c r="NHK81" s="4"/>
      <c r="NHL81" s="4"/>
      <c r="NHM81" s="4"/>
      <c r="NHN81" s="4"/>
      <c r="NHO81" s="4"/>
      <c r="NHP81" s="4"/>
      <c r="NRG81" s="4"/>
      <c r="NRH81" s="4"/>
      <c r="NRI81" s="4"/>
      <c r="NRJ81" s="4"/>
      <c r="NRK81" s="4"/>
      <c r="NRL81" s="4"/>
      <c r="OBC81" s="4"/>
      <c r="OBD81" s="4"/>
      <c r="OBE81" s="4"/>
      <c r="OBF81" s="4"/>
      <c r="OBG81" s="4"/>
      <c r="OBH81" s="4"/>
      <c r="OKY81" s="4"/>
      <c r="OKZ81" s="4"/>
      <c r="OLA81" s="4"/>
      <c r="OLB81" s="4"/>
      <c r="OLC81" s="4"/>
      <c r="OLD81" s="4"/>
      <c r="OUU81" s="4"/>
      <c r="OUV81" s="4"/>
      <c r="OUW81" s="4"/>
      <c r="OUX81" s="4"/>
      <c r="OUY81" s="4"/>
      <c r="OUZ81" s="4"/>
      <c r="PEQ81" s="4"/>
      <c r="PER81" s="4"/>
      <c r="PES81" s="4"/>
      <c r="PET81" s="4"/>
      <c r="PEU81" s="4"/>
      <c r="PEV81" s="4"/>
      <c r="POM81" s="4"/>
      <c r="PON81" s="4"/>
      <c r="POO81" s="4"/>
      <c r="POP81" s="4"/>
      <c r="POQ81" s="4"/>
      <c r="POR81" s="4"/>
      <c r="PYI81" s="4"/>
      <c r="PYJ81" s="4"/>
      <c r="PYK81" s="4"/>
      <c r="PYL81" s="4"/>
      <c r="PYM81" s="4"/>
      <c r="PYN81" s="4"/>
      <c r="QIE81" s="4"/>
      <c r="QIF81" s="4"/>
      <c r="QIG81" s="4"/>
      <c r="QIH81" s="4"/>
      <c r="QII81" s="4"/>
      <c r="QIJ81" s="4"/>
      <c r="QSA81" s="4"/>
      <c r="QSB81" s="4"/>
      <c r="QSC81" s="4"/>
      <c r="QSD81" s="4"/>
      <c r="QSE81" s="4"/>
      <c r="QSF81" s="4"/>
      <c r="RBW81" s="4"/>
      <c r="RBX81" s="4"/>
      <c r="RBY81" s="4"/>
      <c r="RBZ81" s="4"/>
      <c r="RCA81" s="4"/>
      <c r="RCB81" s="4"/>
      <c r="RLS81" s="4"/>
      <c r="RLT81" s="4"/>
      <c r="RLU81" s="4"/>
      <c r="RLV81" s="4"/>
      <c r="RLW81" s="4"/>
      <c r="RLX81" s="4"/>
      <c r="RVO81" s="4"/>
      <c r="RVP81" s="4"/>
      <c r="RVQ81" s="4"/>
      <c r="RVR81" s="4"/>
      <c r="RVS81" s="4"/>
      <c r="RVT81" s="4"/>
      <c r="SFK81" s="4"/>
      <c r="SFL81" s="4"/>
      <c r="SFM81" s="4"/>
      <c r="SFN81" s="4"/>
      <c r="SFO81" s="4"/>
      <c r="SFP81" s="4"/>
      <c r="SPG81" s="4"/>
      <c r="SPH81" s="4"/>
      <c r="SPI81" s="4"/>
      <c r="SPJ81" s="4"/>
      <c r="SPK81" s="4"/>
      <c r="SPL81" s="4"/>
      <c r="SZC81" s="4"/>
      <c r="SZD81" s="4"/>
      <c r="SZE81" s="4"/>
      <c r="SZF81" s="4"/>
      <c r="SZG81" s="4"/>
      <c r="SZH81" s="4"/>
      <c r="TIY81" s="4"/>
      <c r="TIZ81" s="4"/>
      <c r="TJA81" s="4"/>
      <c r="TJB81" s="4"/>
      <c r="TJC81" s="4"/>
      <c r="TJD81" s="4"/>
      <c r="TSU81" s="4"/>
      <c r="TSV81" s="4"/>
      <c r="TSW81" s="4"/>
      <c r="TSX81" s="4"/>
      <c r="TSY81" s="4"/>
      <c r="TSZ81" s="4"/>
      <c r="UCQ81" s="4"/>
      <c r="UCR81" s="4"/>
      <c r="UCS81" s="4"/>
      <c r="UCT81" s="4"/>
      <c r="UCU81" s="4"/>
      <c r="UCV81" s="4"/>
      <c r="UMM81" s="4"/>
      <c r="UMN81" s="4"/>
      <c r="UMO81" s="4"/>
      <c r="UMP81" s="4"/>
      <c r="UMQ81" s="4"/>
      <c r="UMR81" s="4"/>
      <c r="UWI81" s="4"/>
      <c r="UWJ81" s="4"/>
      <c r="UWK81" s="4"/>
      <c r="UWL81" s="4"/>
      <c r="UWM81" s="4"/>
      <c r="UWN81" s="4"/>
      <c r="VGE81" s="4"/>
      <c r="VGF81" s="4"/>
      <c r="VGG81" s="4"/>
      <c r="VGH81" s="4"/>
      <c r="VGI81" s="4"/>
      <c r="VGJ81" s="4"/>
      <c r="VQA81" s="4"/>
      <c r="VQB81" s="4"/>
      <c r="VQC81" s="4"/>
      <c r="VQD81" s="4"/>
      <c r="VQE81" s="4"/>
      <c r="VQF81" s="4"/>
      <c r="VZW81" s="4"/>
      <c r="VZX81" s="4"/>
      <c r="VZY81" s="4"/>
      <c r="VZZ81" s="4"/>
      <c r="WAA81" s="4"/>
      <c r="WAB81" s="4"/>
      <c r="WJS81" s="4"/>
      <c r="WJT81" s="4"/>
      <c r="WJU81" s="4"/>
      <c r="WJV81" s="4"/>
      <c r="WJW81" s="4"/>
      <c r="WJX81" s="4"/>
      <c r="WTO81" s="4"/>
      <c r="WTP81" s="4"/>
      <c r="WTQ81" s="4"/>
      <c r="WTR81" s="4"/>
      <c r="WTS81" s="4"/>
      <c r="WTT81" s="4"/>
    </row>
    <row r="82" spans="1:984 1235:2008 2259:3032 3283:4056 4307:5080 5331:6104 6355:7128 7379:8152 8403:9176 9427:10200 10451:11224 11475:12248 12499:13272 13523:14296 14547:15320 15571:16088" ht="31.5" x14ac:dyDescent="0.25">
      <c r="A82" s="34" t="s">
        <v>616</v>
      </c>
      <c r="B82" s="86" t="s">
        <v>93</v>
      </c>
      <c r="C82" s="136"/>
      <c r="D82" s="87">
        <f>D84+D83</f>
        <v>665054.6100000001</v>
      </c>
      <c r="E82" s="87">
        <f>E84+E83</f>
        <v>0</v>
      </c>
      <c r="F82" s="87">
        <f>F84+F83</f>
        <v>0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73"/>
      <c r="AO82" s="73"/>
      <c r="AP82" s="73"/>
      <c r="AQ82" s="73"/>
      <c r="AR82" s="73"/>
      <c r="AS82" s="73"/>
      <c r="AT82" s="73"/>
      <c r="HC82" s="4"/>
      <c r="HD82" s="4"/>
      <c r="HE82" s="4"/>
      <c r="HF82" s="4"/>
      <c r="HG82" s="4"/>
      <c r="HH82" s="4"/>
      <c r="QY82" s="4"/>
      <c r="QZ82" s="4"/>
      <c r="RA82" s="4"/>
      <c r="RB82" s="4"/>
      <c r="RC82" s="4"/>
      <c r="RD82" s="4"/>
      <c r="AAU82" s="4"/>
      <c r="AAV82" s="4"/>
      <c r="AAW82" s="4"/>
      <c r="AAX82" s="4"/>
      <c r="AAY82" s="4"/>
      <c r="AAZ82" s="4"/>
      <c r="AKQ82" s="4"/>
      <c r="AKR82" s="4"/>
      <c r="AKS82" s="4"/>
      <c r="AKT82" s="4"/>
      <c r="AKU82" s="4"/>
      <c r="AKV82" s="4"/>
      <c r="AUM82" s="4"/>
      <c r="AUN82" s="4"/>
      <c r="AUO82" s="4"/>
      <c r="AUP82" s="4"/>
      <c r="AUQ82" s="4"/>
      <c r="AUR82" s="4"/>
      <c r="BEI82" s="4"/>
      <c r="BEJ82" s="4"/>
      <c r="BEK82" s="4"/>
      <c r="BEL82" s="4"/>
      <c r="BEM82" s="4"/>
      <c r="BEN82" s="4"/>
      <c r="BOE82" s="4"/>
      <c r="BOF82" s="4"/>
      <c r="BOG82" s="4"/>
      <c r="BOH82" s="4"/>
      <c r="BOI82" s="4"/>
      <c r="BOJ82" s="4"/>
      <c r="BYA82" s="4"/>
      <c r="BYB82" s="4"/>
      <c r="BYC82" s="4"/>
      <c r="BYD82" s="4"/>
      <c r="BYE82" s="4"/>
      <c r="BYF82" s="4"/>
      <c r="CHW82" s="4"/>
      <c r="CHX82" s="4"/>
      <c r="CHY82" s="4"/>
      <c r="CHZ82" s="4"/>
      <c r="CIA82" s="4"/>
      <c r="CIB82" s="4"/>
      <c r="CRS82" s="4"/>
      <c r="CRT82" s="4"/>
      <c r="CRU82" s="4"/>
      <c r="CRV82" s="4"/>
      <c r="CRW82" s="4"/>
      <c r="CRX82" s="4"/>
      <c r="DBO82" s="4"/>
      <c r="DBP82" s="4"/>
      <c r="DBQ82" s="4"/>
      <c r="DBR82" s="4"/>
      <c r="DBS82" s="4"/>
      <c r="DBT82" s="4"/>
      <c r="DLK82" s="4"/>
      <c r="DLL82" s="4"/>
      <c r="DLM82" s="4"/>
      <c r="DLN82" s="4"/>
      <c r="DLO82" s="4"/>
      <c r="DLP82" s="4"/>
      <c r="DVG82" s="4"/>
      <c r="DVH82" s="4"/>
      <c r="DVI82" s="4"/>
      <c r="DVJ82" s="4"/>
      <c r="DVK82" s="4"/>
      <c r="DVL82" s="4"/>
      <c r="EFC82" s="4"/>
      <c r="EFD82" s="4"/>
      <c r="EFE82" s="4"/>
      <c r="EFF82" s="4"/>
      <c r="EFG82" s="4"/>
      <c r="EFH82" s="4"/>
      <c r="EOY82" s="4"/>
      <c r="EOZ82" s="4"/>
      <c r="EPA82" s="4"/>
      <c r="EPB82" s="4"/>
      <c r="EPC82" s="4"/>
      <c r="EPD82" s="4"/>
      <c r="EYU82" s="4"/>
      <c r="EYV82" s="4"/>
      <c r="EYW82" s="4"/>
      <c r="EYX82" s="4"/>
      <c r="EYY82" s="4"/>
      <c r="EYZ82" s="4"/>
      <c r="FIQ82" s="4"/>
      <c r="FIR82" s="4"/>
      <c r="FIS82" s="4"/>
      <c r="FIT82" s="4"/>
      <c r="FIU82" s="4"/>
      <c r="FIV82" s="4"/>
      <c r="FSM82" s="4"/>
      <c r="FSN82" s="4"/>
      <c r="FSO82" s="4"/>
      <c r="FSP82" s="4"/>
      <c r="FSQ82" s="4"/>
      <c r="FSR82" s="4"/>
      <c r="GCI82" s="4"/>
      <c r="GCJ82" s="4"/>
      <c r="GCK82" s="4"/>
      <c r="GCL82" s="4"/>
      <c r="GCM82" s="4"/>
      <c r="GCN82" s="4"/>
      <c r="GME82" s="4"/>
      <c r="GMF82" s="4"/>
      <c r="GMG82" s="4"/>
      <c r="GMH82" s="4"/>
      <c r="GMI82" s="4"/>
      <c r="GMJ82" s="4"/>
      <c r="GWA82" s="4"/>
      <c r="GWB82" s="4"/>
      <c r="GWC82" s="4"/>
      <c r="GWD82" s="4"/>
      <c r="GWE82" s="4"/>
      <c r="GWF82" s="4"/>
      <c r="HFW82" s="4"/>
      <c r="HFX82" s="4"/>
      <c r="HFY82" s="4"/>
      <c r="HFZ82" s="4"/>
      <c r="HGA82" s="4"/>
      <c r="HGB82" s="4"/>
      <c r="HPS82" s="4"/>
      <c r="HPT82" s="4"/>
      <c r="HPU82" s="4"/>
      <c r="HPV82" s="4"/>
      <c r="HPW82" s="4"/>
      <c r="HPX82" s="4"/>
      <c r="HZO82" s="4"/>
      <c r="HZP82" s="4"/>
      <c r="HZQ82" s="4"/>
      <c r="HZR82" s="4"/>
      <c r="HZS82" s="4"/>
      <c r="HZT82" s="4"/>
      <c r="IJK82" s="4"/>
      <c r="IJL82" s="4"/>
      <c r="IJM82" s="4"/>
      <c r="IJN82" s="4"/>
      <c r="IJO82" s="4"/>
      <c r="IJP82" s="4"/>
      <c r="ITG82" s="4"/>
      <c r="ITH82" s="4"/>
      <c r="ITI82" s="4"/>
      <c r="ITJ82" s="4"/>
      <c r="ITK82" s="4"/>
      <c r="ITL82" s="4"/>
      <c r="JDC82" s="4"/>
      <c r="JDD82" s="4"/>
      <c r="JDE82" s="4"/>
      <c r="JDF82" s="4"/>
      <c r="JDG82" s="4"/>
      <c r="JDH82" s="4"/>
      <c r="JMY82" s="4"/>
      <c r="JMZ82" s="4"/>
      <c r="JNA82" s="4"/>
      <c r="JNB82" s="4"/>
      <c r="JNC82" s="4"/>
      <c r="JND82" s="4"/>
      <c r="JWU82" s="4"/>
      <c r="JWV82" s="4"/>
      <c r="JWW82" s="4"/>
      <c r="JWX82" s="4"/>
      <c r="JWY82" s="4"/>
      <c r="JWZ82" s="4"/>
      <c r="KGQ82" s="4"/>
      <c r="KGR82" s="4"/>
      <c r="KGS82" s="4"/>
      <c r="KGT82" s="4"/>
      <c r="KGU82" s="4"/>
      <c r="KGV82" s="4"/>
      <c r="KQM82" s="4"/>
      <c r="KQN82" s="4"/>
      <c r="KQO82" s="4"/>
      <c r="KQP82" s="4"/>
      <c r="KQQ82" s="4"/>
      <c r="KQR82" s="4"/>
      <c r="LAI82" s="4"/>
      <c r="LAJ82" s="4"/>
      <c r="LAK82" s="4"/>
      <c r="LAL82" s="4"/>
      <c r="LAM82" s="4"/>
      <c r="LAN82" s="4"/>
      <c r="LKE82" s="4"/>
      <c r="LKF82" s="4"/>
      <c r="LKG82" s="4"/>
      <c r="LKH82" s="4"/>
      <c r="LKI82" s="4"/>
      <c r="LKJ82" s="4"/>
      <c r="LUA82" s="4"/>
      <c r="LUB82" s="4"/>
      <c r="LUC82" s="4"/>
      <c r="LUD82" s="4"/>
      <c r="LUE82" s="4"/>
      <c r="LUF82" s="4"/>
      <c r="MDW82" s="4"/>
      <c r="MDX82" s="4"/>
      <c r="MDY82" s="4"/>
      <c r="MDZ82" s="4"/>
      <c r="MEA82" s="4"/>
      <c r="MEB82" s="4"/>
      <c r="MNS82" s="4"/>
      <c r="MNT82" s="4"/>
      <c r="MNU82" s="4"/>
      <c r="MNV82" s="4"/>
      <c r="MNW82" s="4"/>
      <c r="MNX82" s="4"/>
      <c r="MXO82" s="4"/>
      <c r="MXP82" s="4"/>
      <c r="MXQ82" s="4"/>
      <c r="MXR82" s="4"/>
      <c r="MXS82" s="4"/>
      <c r="MXT82" s="4"/>
      <c r="NHK82" s="4"/>
      <c r="NHL82" s="4"/>
      <c r="NHM82" s="4"/>
      <c r="NHN82" s="4"/>
      <c r="NHO82" s="4"/>
      <c r="NHP82" s="4"/>
      <c r="NRG82" s="4"/>
      <c r="NRH82" s="4"/>
      <c r="NRI82" s="4"/>
      <c r="NRJ82" s="4"/>
      <c r="NRK82" s="4"/>
      <c r="NRL82" s="4"/>
      <c r="OBC82" s="4"/>
      <c r="OBD82" s="4"/>
      <c r="OBE82" s="4"/>
      <c r="OBF82" s="4"/>
      <c r="OBG82" s="4"/>
      <c r="OBH82" s="4"/>
      <c r="OKY82" s="4"/>
      <c r="OKZ82" s="4"/>
      <c r="OLA82" s="4"/>
      <c r="OLB82" s="4"/>
      <c r="OLC82" s="4"/>
      <c r="OLD82" s="4"/>
      <c r="OUU82" s="4"/>
      <c r="OUV82" s="4"/>
      <c r="OUW82" s="4"/>
      <c r="OUX82" s="4"/>
      <c r="OUY82" s="4"/>
      <c r="OUZ82" s="4"/>
      <c r="PEQ82" s="4"/>
      <c r="PER82" s="4"/>
      <c r="PES82" s="4"/>
      <c r="PET82" s="4"/>
      <c r="PEU82" s="4"/>
      <c r="PEV82" s="4"/>
      <c r="POM82" s="4"/>
      <c r="PON82" s="4"/>
      <c r="POO82" s="4"/>
      <c r="POP82" s="4"/>
      <c r="POQ82" s="4"/>
      <c r="POR82" s="4"/>
      <c r="PYI82" s="4"/>
      <c r="PYJ82" s="4"/>
      <c r="PYK82" s="4"/>
      <c r="PYL82" s="4"/>
      <c r="PYM82" s="4"/>
      <c r="PYN82" s="4"/>
      <c r="QIE82" s="4"/>
      <c r="QIF82" s="4"/>
      <c r="QIG82" s="4"/>
      <c r="QIH82" s="4"/>
      <c r="QII82" s="4"/>
      <c r="QIJ82" s="4"/>
      <c r="QSA82" s="4"/>
      <c r="QSB82" s="4"/>
      <c r="QSC82" s="4"/>
      <c r="QSD82" s="4"/>
      <c r="QSE82" s="4"/>
      <c r="QSF82" s="4"/>
      <c r="RBW82" s="4"/>
      <c r="RBX82" s="4"/>
      <c r="RBY82" s="4"/>
      <c r="RBZ82" s="4"/>
      <c r="RCA82" s="4"/>
      <c r="RCB82" s="4"/>
      <c r="RLS82" s="4"/>
      <c r="RLT82" s="4"/>
      <c r="RLU82" s="4"/>
      <c r="RLV82" s="4"/>
      <c r="RLW82" s="4"/>
      <c r="RLX82" s="4"/>
      <c r="RVO82" s="4"/>
      <c r="RVP82" s="4"/>
      <c r="RVQ82" s="4"/>
      <c r="RVR82" s="4"/>
      <c r="RVS82" s="4"/>
      <c r="RVT82" s="4"/>
      <c r="SFK82" s="4"/>
      <c r="SFL82" s="4"/>
      <c r="SFM82" s="4"/>
      <c r="SFN82" s="4"/>
      <c r="SFO82" s="4"/>
      <c r="SFP82" s="4"/>
      <c r="SPG82" s="4"/>
      <c r="SPH82" s="4"/>
      <c r="SPI82" s="4"/>
      <c r="SPJ82" s="4"/>
      <c r="SPK82" s="4"/>
      <c r="SPL82" s="4"/>
      <c r="SZC82" s="4"/>
      <c r="SZD82" s="4"/>
      <c r="SZE82" s="4"/>
      <c r="SZF82" s="4"/>
      <c r="SZG82" s="4"/>
      <c r="SZH82" s="4"/>
      <c r="TIY82" s="4"/>
      <c r="TIZ82" s="4"/>
      <c r="TJA82" s="4"/>
      <c r="TJB82" s="4"/>
      <c r="TJC82" s="4"/>
      <c r="TJD82" s="4"/>
      <c r="TSU82" s="4"/>
      <c r="TSV82" s="4"/>
      <c r="TSW82" s="4"/>
      <c r="TSX82" s="4"/>
      <c r="TSY82" s="4"/>
      <c r="TSZ82" s="4"/>
      <c r="UCQ82" s="4"/>
      <c r="UCR82" s="4"/>
      <c r="UCS82" s="4"/>
      <c r="UCT82" s="4"/>
      <c r="UCU82" s="4"/>
      <c r="UCV82" s="4"/>
      <c r="UMM82" s="4"/>
      <c r="UMN82" s="4"/>
      <c r="UMO82" s="4"/>
      <c r="UMP82" s="4"/>
      <c r="UMQ82" s="4"/>
      <c r="UMR82" s="4"/>
      <c r="UWI82" s="4"/>
      <c r="UWJ82" s="4"/>
      <c r="UWK82" s="4"/>
      <c r="UWL82" s="4"/>
      <c r="UWM82" s="4"/>
      <c r="UWN82" s="4"/>
      <c r="VGE82" s="4"/>
      <c r="VGF82" s="4"/>
      <c r="VGG82" s="4"/>
      <c r="VGH82" s="4"/>
      <c r="VGI82" s="4"/>
      <c r="VGJ82" s="4"/>
      <c r="VQA82" s="4"/>
      <c r="VQB82" s="4"/>
      <c r="VQC82" s="4"/>
      <c r="VQD82" s="4"/>
      <c r="VQE82" s="4"/>
      <c r="VQF82" s="4"/>
      <c r="VZW82" s="4"/>
      <c r="VZX82" s="4"/>
      <c r="VZY82" s="4"/>
      <c r="VZZ82" s="4"/>
      <c r="WAA82" s="4"/>
      <c r="WAB82" s="4"/>
      <c r="WJS82" s="4"/>
      <c r="WJT82" s="4"/>
      <c r="WJU82" s="4"/>
      <c r="WJV82" s="4"/>
      <c r="WJW82" s="4"/>
      <c r="WJX82" s="4"/>
      <c r="WTO82" s="4"/>
      <c r="WTP82" s="4"/>
      <c r="WTQ82" s="4"/>
      <c r="WTR82" s="4"/>
      <c r="WTS82" s="4"/>
      <c r="WTT82" s="4"/>
    </row>
    <row r="83" spans="1:984 1235:2008 2259:3032 3283:4056 4307:5080 5331:6104 6355:7128 7379:8152 8403:9176 9427:10200 10451:11224 11475:12248 12499:13272 13523:14296 14547:15320 15571:16088" ht="30.75" x14ac:dyDescent="0.25">
      <c r="A83" s="22" t="s">
        <v>26</v>
      </c>
      <c r="B83" s="135" t="s">
        <v>93</v>
      </c>
      <c r="C83" s="136" t="s">
        <v>27</v>
      </c>
      <c r="D83" s="290">
        <f>'Приложение 4'!F152</f>
        <v>84221.010000000009</v>
      </c>
      <c r="E83" s="290">
        <f>'Приложение 4'!G152</f>
        <v>0</v>
      </c>
      <c r="F83" s="290">
        <f>'Приложение 4'!H152</f>
        <v>0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73"/>
      <c r="AO83" s="73"/>
      <c r="AP83" s="73"/>
      <c r="AQ83" s="73"/>
      <c r="AR83" s="73"/>
      <c r="AS83" s="73"/>
      <c r="AT83" s="73"/>
      <c r="HC83" s="4"/>
      <c r="HD83" s="4"/>
      <c r="HE83" s="4"/>
      <c r="HF83" s="4"/>
      <c r="HG83" s="4"/>
      <c r="HH83" s="4"/>
      <c r="QY83" s="4"/>
      <c r="QZ83" s="4"/>
      <c r="RA83" s="4"/>
      <c r="RB83" s="4"/>
      <c r="RC83" s="4"/>
      <c r="RD83" s="4"/>
      <c r="AAU83" s="4"/>
      <c r="AAV83" s="4"/>
      <c r="AAW83" s="4"/>
      <c r="AAX83" s="4"/>
      <c r="AAY83" s="4"/>
      <c r="AAZ83" s="4"/>
      <c r="AKQ83" s="4"/>
      <c r="AKR83" s="4"/>
      <c r="AKS83" s="4"/>
      <c r="AKT83" s="4"/>
      <c r="AKU83" s="4"/>
      <c r="AKV83" s="4"/>
      <c r="AUM83" s="4"/>
      <c r="AUN83" s="4"/>
      <c r="AUO83" s="4"/>
      <c r="AUP83" s="4"/>
      <c r="AUQ83" s="4"/>
      <c r="AUR83" s="4"/>
      <c r="BEI83" s="4"/>
      <c r="BEJ83" s="4"/>
      <c r="BEK83" s="4"/>
      <c r="BEL83" s="4"/>
      <c r="BEM83" s="4"/>
      <c r="BEN83" s="4"/>
      <c r="BOE83" s="4"/>
      <c r="BOF83" s="4"/>
      <c r="BOG83" s="4"/>
      <c r="BOH83" s="4"/>
      <c r="BOI83" s="4"/>
      <c r="BOJ83" s="4"/>
      <c r="BYA83" s="4"/>
      <c r="BYB83" s="4"/>
      <c r="BYC83" s="4"/>
      <c r="BYD83" s="4"/>
      <c r="BYE83" s="4"/>
      <c r="BYF83" s="4"/>
      <c r="CHW83" s="4"/>
      <c r="CHX83" s="4"/>
      <c r="CHY83" s="4"/>
      <c r="CHZ83" s="4"/>
      <c r="CIA83" s="4"/>
      <c r="CIB83" s="4"/>
      <c r="CRS83" s="4"/>
      <c r="CRT83" s="4"/>
      <c r="CRU83" s="4"/>
      <c r="CRV83" s="4"/>
      <c r="CRW83" s="4"/>
      <c r="CRX83" s="4"/>
      <c r="DBO83" s="4"/>
      <c r="DBP83" s="4"/>
      <c r="DBQ83" s="4"/>
      <c r="DBR83" s="4"/>
      <c r="DBS83" s="4"/>
      <c r="DBT83" s="4"/>
      <c r="DLK83" s="4"/>
      <c r="DLL83" s="4"/>
      <c r="DLM83" s="4"/>
      <c r="DLN83" s="4"/>
      <c r="DLO83" s="4"/>
      <c r="DLP83" s="4"/>
      <c r="DVG83" s="4"/>
      <c r="DVH83" s="4"/>
      <c r="DVI83" s="4"/>
      <c r="DVJ83" s="4"/>
      <c r="DVK83" s="4"/>
      <c r="DVL83" s="4"/>
      <c r="EFC83" s="4"/>
      <c r="EFD83" s="4"/>
      <c r="EFE83" s="4"/>
      <c r="EFF83" s="4"/>
      <c r="EFG83" s="4"/>
      <c r="EFH83" s="4"/>
      <c r="EOY83" s="4"/>
      <c r="EOZ83" s="4"/>
      <c r="EPA83" s="4"/>
      <c r="EPB83" s="4"/>
      <c r="EPC83" s="4"/>
      <c r="EPD83" s="4"/>
      <c r="EYU83" s="4"/>
      <c r="EYV83" s="4"/>
      <c r="EYW83" s="4"/>
      <c r="EYX83" s="4"/>
      <c r="EYY83" s="4"/>
      <c r="EYZ83" s="4"/>
      <c r="FIQ83" s="4"/>
      <c r="FIR83" s="4"/>
      <c r="FIS83" s="4"/>
      <c r="FIT83" s="4"/>
      <c r="FIU83" s="4"/>
      <c r="FIV83" s="4"/>
      <c r="FSM83" s="4"/>
      <c r="FSN83" s="4"/>
      <c r="FSO83" s="4"/>
      <c r="FSP83" s="4"/>
      <c r="FSQ83" s="4"/>
      <c r="FSR83" s="4"/>
      <c r="GCI83" s="4"/>
      <c r="GCJ83" s="4"/>
      <c r="GCK83" s="4"/>
      <c r="GCL83" s="4"/>
      <c r="GCM83" s="4"/>
      <c r="GCN83" s="4"/>
      <c r="GME83" s="4"/>
      <c r="GMF83" s="4"/>
      <c r="GMG83" s="4"/>
      <c r="GMH83" s="4"/>
      <c r="GMI83" s="4"/>
      <c r="GMJ83" s="4"/>
      <c r="GWA83" s="4"/>
      <c r="GWB83" s="4"/>
      <c r="GWC83" s="4"/>
      <c r="GWD83" s="4"/>
      <c r="GWE83" s="4"/>
      <c r="GWF83" s="4"/>
      <c r="HFW83" s="4"/>
      <c r="HFX83" s="4"/>
      <c r="HFY83" s="4"/>
      <c r="HFZ83" s="4"/>
      <c r="HGA83" s="4"/>
      <c r="HGB83" s="4"/>
      <c r="HPS83" s="4"/>
      <c r="HPT83" s="4"/>
      <c r="HPU83" s="4"/>
      <c r="HPV83" s="4"/>
      <c r="HPW83" s="4"/>
      <c r="HPX83" s="4"/>
      <c r="HZO83" s="4"/>
      <c r="HZP83" s="4"/>
      <c r="HZQ83" s="4"/>
      <c r="HZR83" s="4"/>
      <c r="HZS83" s="4"/>
      <c r="HZT83" s="4"/>
      <c r="IJK83" s="4"/>
      <c r="IJL83" s="4"/>
      <c r="IJM83" s="4"/>
      <c r="IJN83" s="4"/>
      <c r="IJO83" s="4"/>
      <c r="IJP83" s="4"/>
      <c r="ITG83" s="4"/>
      <c r="ITH83" s="4"/>
      <c r="ITI83" s="4"/>
      <c r="ITJ83" s="4"/>
      <c r="ITK83" s="4"/>
      <c r="ITL83" s="4"/>
      <c r="JDC83" s="4"/>
      <c r="JDD83" s="4"/>
      <c r="JDE83" s="4"/>
      <c r="JDF83" s="4"/>
      <c r="JDG83" s="4"/>
      <c r="JDH83" s="4"/>
      <c r="JMY83" s="4"/>
      <c r="JMZ83" s="4"/>
      <c r="JNA83" s="4"/>
      <c r="JNB83" s="4"/>
      <c r="JNC83" s="4"/>
      <c r="JND83" s="4"/>
      <c r="JWU83" s="4"/>
      <c r="JWV83" s="4"/>
      <c r="JWW83" s="4"/>
      <c r="JWX83" s="4"/>
      <c r="JWY83" s="4"/>
      <c r="JWZ83" s="4"/>
      <c r="KGQ83" s="4"/>
      <c r="KGR83" s="4"/>
      <c r="KGS83" s="4"/>
      <c r="KGT83" s="4"/>
      <c r="KGU83" s="4"/>
      <c r="KGV83" s="4"/>
      <c r="KQM83" s="4"/>
      <c r="KQN83" s="4"/>
      <c r="KQO83" s="4"/>
      <c r="KQP83" s="4"/>
      <c r="KQQ83" s="4"/>
      <c r="KQR83" s="4"/>
      <c r="LAI83" s="4"/>
      <c r="LAJ83" s="4"/>
      <c r="LAK83" s="4"/>
      <c r="LAL83" s="4"/>
      <c r="LAM83" s="4"/>
      <c r="LAN83" s="4"/>
      <c r="LKE83" s="4"/>
      <c r="LKF83" s="4"/>
      <c r="LKG83" s="4"/>
      <c r="LKH83" s="4"/>
      <c r="LKI83" s="4"/>
      <c r="LKJ83" s="4"/>
      <c r="LUA83" s="4"/>
      <c r="LUB83" s="4"/>
      <c r="LUC83" s="4"/>
      <c r="LUD83" s="4"/>
      <c r="LUE83" s="4"/>
      <c r="LUF83" s="4"/>
      <c r="MDW83" s="4"/>
      <c r="MDX83" s="4"/>
      <c r="MDY83" s="4"/>
      <c r="MDZ83" s="4"/>
      <c r="MEA83" s="4"/>
      <c r="MEB83" s="4"/>
      <c r="MNS83" s="4"/>
      <c r="MNT83" s="4"/>
      <c r="MNU83" s="4"/>
      <c r="MNV83" s="4"/>
      <c r="MNW83" s="4"/>
      <c r="MNX83" s="4"/>
      <c r="MXO83" s="4"/>
      <c r="MXP83" s="4"/>
      <c r="MXQ83" s="4"/>
      <c r="MXR83" s="4"/>
      <c r="MXS83" s="4"/>
      <c r="MXT83" s="4"/>
      <c r="NHK83" s="4"/>
      <c r="NHL83" s="4"/>
      <c r="NHM83" s="4"/>
      <c r="NHN83" s="4"/>
      <c r="NHO83" s="4"/>
      <c r="NHP83" s="4"/>
      <c r="NRG83" s="4"/>
      <c r="NRH83" s="4"/>
      <c r="NRI83" s="4"/>
      <c r="NRJ83" s="4"/>
      <c r="NRK83" s="4"/>
      <c r="NRL83" s="4"/>
      <c r="OBC83" s="4"/>
      <c r="OBD83" s="4"/>
      <c r="OBE83" s="4"/>
      <c r="OBF83" s="4"/>
      <c r="OBG83" s="4"/>
      <c r="OBH83" s="4"/>
      <c r="OKY83" s="4"/>
      <c r="OKZ83" s="4"/>
      <c r="OLA83" s="4"/>
      <c r="OLB83" s="4"/>
      <c r="OLC83" s="4"/>
      <c r="OLD83" s="4"/>
      <c r="OUU83" s="4"/>
      <c r="OUV83" s="4"/>
      <c r="OUW83" s="4"/>
      <c r="OUX83" s="4"/>
      <c r="OUY83" s="4"/>
      <c r="OUZ83" s="4"/>
      <c r="PEQ83" s="4"/>
      <c r="PER83" s="4"/>
      <c r="PES83" s="4"/>
      <c r="PET83" s="4"/>
      <c r="PEU83" s="4"/>
      <c r="PEV83" s="4"/>
      <c r="POM83" s="4"/>
      <c r="PON83" s="4"/>
      <c r="POO83" s="4"/>
      <c r="POP83" s="4"/>
      <c r="POQ83" s="4"/>
      <c r="POR83" s="4"/>
      <c r="PYI83" s="4"/>
      <c r="PYJ83" s="4"/>
      <c r="PYK83" s="4"/>
      <c r="PYL83" s="4"/>
      <c r="PYM83" s="4"/>
      <c r="PYN83" s="4"/>
      <c r="QIE83" s="4"/>
      <c r="QIF83" s="4"/>
      <c r="QIG83" s="4"/>
      <c r="QIH83" s="4"/>
      <c r="QII83" s="4"/>
      <c r="QIJ83" s="4"/>
      <c r="QSA83" s="4"/>
      <c r="QSB83" s="4"/>
      <c r="QSC83" s="4"/>
      <c r="QSD83" s="4"/>
      <c r="QSE83" s="4"/>
      <c r="QSF83" s="4"/>
      <c r="RBW83" s="4"/>
      <c r="RBX83" s="4"/>
      <c r="RBY83" s="4"/>
      <c r="RBZ83" s="4"/>
      <c r="RCA83" s="4"/>
      <c r="RCB83" s="4"/>
      <c r="RLS83" s="4"/>
      <c r="RLT83" s="4"/>
      <c r="RLU83" s="4"/>
      <c r="RLV83" s="4"/>
      <c r="RLW83" s="4"/>
      <c r="RLX83" s="4"/>
      <c r="RVO83" s="4"/>
      <c r="RVP83" s="4"/>
      <c r="RVQ83" s="4"/>
      <c r="RVR83" s="4"/>
      <c r="RVS83" s="4"/>
      <c r="RVT83" s="4"/>
      <c r="SFK83" s="4"/>
      <c r="SFL83" s="4"/>
      <c r="SFM83" s="4"/>
      <c r="SFN83" s="4"/>
      <c r="SFO83" s="4"/>
      <c r="SFP83" s="4"/>
      <c r="SPG83" s="4"/>
      <c r="SPH83" s="4"/>
      <c r="SPI83" s="4"/>
      <c r="SPJ83" s="4"/>
      <c r="SPK83" s="4"/>
      <c r="SPL83" s="4"/>
      <c r="SZC83" s="4"/>
      <c r="SZD83" s="4"/>
      <c r="SZE83" s="4"/>
      <c r="SZF83" s="4"/>
      <c r="SZG83" s="4"/>
      <c r="SZH83" s="4"/>
      <c r="TIY83" s="4"/>
      <c r="TIZ83" s="4"/>
      <c r="TJA83" s="4"/>
      <c r="TJB83" s="4"/>
      <c r="TJC83" s="4"/>
      <c r="TJD83" s="4"/>
      <c r="TSU83" s="4"/>
      <c r="TSV83" s="4"/>
      <c r="TSW83" s="4"/>
      <c r="TSX83" s="4"/>
      <c r="TSY83" s="4"/>
      <c r="TSZ83" s="4"/>
      <c r="UCQ83" s="4"/>
      <c r="UCR83" s="4"/>
      <c r="UCS83" s="4"/>
      <c r="UCT83" s="4"/>
      <c r="UCU83" s="4"/>
      <c r="UCV83" s="4"/>
      <c r="UMM83" s="4"/>
      <c r="UMN83" s="4"/>
      <c r="UMO83" s="4"/>
      <c r="UMP83" s="4"/>
      <c r="UMQ83" s="4"/>
      <c r="UMR83" s="4"/>
      <c r="UWI83" s="4"/>
      <c r="UWJ83" s="4"/>
      <c r="UWK83" s="4"/>
      <c r="UWL83" s="4"/>
      <c r="UWM83" s="4"/>
      <c r="UWN83" s="4"/>
      <c r="VGE83" s="4"/>
      <c r="VGF83" s="4"/>
      <c r="VGG83" s="4"/>
      <c r="VGH83" s="4"/>
      <c r="VGI83" s="4"/>
      <c r="VGJ83" s="4"/>
      <c r="VQA83" s="4"/>
      <c r="VQB83" s="4"/>
      <c r="VQC83" s="4"/>
      <c r="VQD83" s="4"/>
      <c r="VQE83" s="4"/>
      <c r="VQF83" s="4"/>
      <c r="VZW83" s="4"/>
      <c r="VZX83" s="4"/>
      <c r="VZY83" s="4"/>
      <c r="VZZ83" s="4"/>
      <c r="WAA83" s="4"/>
      <c r="WAB83" s="4"/>
      <c r="WJS83" s="4"/>
      <c r="WJT83" s="4"/>
      <c r="WJU83" s="4"/>
      <c r="WJV83" s="4"/>
      <c r="WJW83" s="4"/>
      <c r="WJX83" s="4"/>
      <c r="WTO83" s="4"/>
      <c r="WTP83" s="4"/>
      <c r="WTQ83" s="4"/>
      <c r="WTR83" s="4"/>
      <c r="WTS83" s="4"/>
      <c r="WTT83" s="4"/>
    </row>
    <row r="84" spans="1:984 1235:2008 2259:3032 3283:4056 4307:5080 5331:6104 6355:7128 7379:8152 8403:9176 9427:10200 10451:11224 11475:12248 12499:13272 13523:14296 14547:15320 15571:16088" ht="30.75" x14ac:dyDescent="0.25">
      <c r="A84" s="32" t="s">
        <v>54</v>
      </c>
      <c r="B84" s="135" t="s">
        <v>93</v>
      </c>
      <c r="C84" s="136" t="s">
        <v>55</v>
      </c>
      <c r="D84" s="290">
        <f>'Приложение 4'!F153</f>
        <v>580833.60000000009</v>
      </c>
      <c r="E84" s="290">
        <f>'Приложение 4'!G153</f>
        <v>0</v>
      </c>
      <c r="F84" s="290">
        <f>'Приложение 4'!H153</f>
        <v>0</v>
      </c>
      <c r="H84" s="120"/>
      <c r="I84" s="120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73"/>
      <c r="AO84" s="73"/>
      <c r="AP84" s="73"/>
      <c r="AQ84" s="73"/>
      <c r="AR84" s="73"/>
      <c r="AS84" s="73"/>
      <c r="AT84" s="73"/>
      <c r="HC84" s="4"/>
      <c r="HD84" s="4"/>
      <c r="HE84" s="4"/>
      <c r="HF84" s="4"/>
      <c r="HG84" s="4"/>
      <c r="HH84" s="4"/>
      <c r="QY84" s="4"/>
      <c r="QZ84" s="4"/>
      <c r="RA84" s="4"/>
      <c r="RB84" s="4"/>
      <c r="RC84" s="4"/>
      <c r="RD84" s="4"/>
      <c r="AAU84" s="4"/>
      <c r="AAV84" s="4"/>
      <c r="AAW84" s="4"/>
      <c r="AAX84" s="4"/>
      <c r="AAY84" s="4"/>
      <c r="AAZ84" s="4"/>
      <c r="AKQ84" s="4"/>
      <c r="AKR84" s="4"/>
      <c r="AKS84" s="4"/>
      <c r="AKT84" s="4"/>
      <c r="AKU84" s="4"/>
      <c r="AKV84" s="4"/>
      <c r="AUM84" s="4"/>
      <c r="AUN84" s="4"/>
      <c r="AUO84" s="4"/>
      <c r="AUP84" s="4"/>
      <c r="AUQ84" s="4"/>
      <c r="AUR84" s="4"/>
      <c r="BEI84" s="4"/>
      <c r="BEJ84" s="4"/>
      <c r="BEK84" s="4"/>
      <c r="BEL84" s="4"/>
      <c r="BEM84" s="4"/>
      <c r="BEN84" s="4"/>
      <c r="BOE84" s="4"/>
      <c r="BOF84" s="4"/>
      <c r="BOG84" s="4"/>
      <c r="BOH84" s="4"/>
      <c r="BOI84" s="4"/>
      <c r="BOJ84" s="4"/>
      <c r="BYA84" s="4"/>
      <c r="BYB84" s="4"/>
      <c r="BYC84" s="4"/>
      <c r="BYD84" s="4"/>
      <c r="BYE84" s="4"/>
      <c r="BYF84" s="4"/>
      <c r="CHW84" s="4"/>
      <c r="CHX84" s="4"/>
      <c r="CHY84" s="4"/>
      <c r="CHZ84" s="4"/>
      <c r="CIA84" s="4"/>
      <c r="CIB84" s="4"/>
      <c r="CRS84" s="4"/>
      <c r="CRT84" s="4"/>
      <c r="CRU84" s="4"/>
      <c r="CRV84" s="4"/>
      <c r="CRW84" s="4"/>
      <c r="CRX84" s="4"/>
      <c r="DBO84" s="4"/>
      <c r="DBP84" s="4"/>
      <c r="DBQ84" s="4"/>
      <c r="DBR84" s="4"/>
      <c r="DBS84" s="4"/>
      <c r="DBT84" s="4"/>
      <c r="DLK84" s="4"/>
      <c r="DLL84" s="4"/>
      <c r="DLM84" s="4"/>
      <c r="DLN84" s="4"/>
      <c r="DLO84" s="4"/>
      <c r="DLP84" s="4"/>
      <c r="DVG84" s="4"/>
      <c r="DVH84" s="4"/>
      <c r="DVI84" s="4"/>
      <c r="DVJ84" s="4"/>
      <c r="DVK84" s="4"/>
      <c r="DVL84" s="4"/>
      <c r="EFC84" s="4"/>
      <c r="EFD84" s="4"/>
      <c r="EFE84" s="4"/>
      <c r="EFF84" s="4"/>
      <c r="EFG84" s="4"/>
      <c r="EFH84" s="4"/>
      <c r="EOY84" s="4"/>
      <c r="EOZ84" s="4"/>
      <c r="EPA84" s="4"/>
      <c r="EPB84" s="4"/>
      <c r="EPC84" s="4"/>
      <c r="EPD84" s="4"/>
      <c r="EYU84" s="4"/>
      <c r="EYV84" s="4"/>
      <c r="EYW84" s="4"/>
      <c r="EYX84" s="4"/>
      <c r="EYY84" s="4"/>
      <c r="EYZ84" s="4"/>
      <c r="FIQ84" s="4"/>
      <c r="FIR84" s="4"/>
      <c r="FIS84" s="4"/>
      <c r="FIT84" s="4"/>
      <c r="FIU84" s="4"/>
      <c r="FIV84" s="4"/>
      <c r="FSM84" s="4"/>
      <c r="FSN84" s="4"/>
      <c r="FSO84" s="4"/>
      <c r="FSP84" s="4"/>
      <c r="FSQ84" s="4"/>
      <c r="FSR84" s="4"/>
      <c r="GCI84" s="4"/>
      <c r="GCJ84" s="4"/>
      <c r="GCK84" s="4"/>
      <c r="GCL84" s="4"/>
      <c r="GCM84" s="4"/>
      <c r="GCN84" s="4"/>
      <c r="GME84" s="4"/>
      <c r="GMF84" s="4"/>
      <c r="GMG84" s="4"/>
      <c r="GMH84" s="4"/>
      <c r="GMI84" s="4"/>
      <c r="GMJ84" s="4"/>
      <c r="GWA84" s="4"/>
      <c r="GWB84" s="4"/>
      <c r="GWC84" s="4"/>
      <c r="GWD84" s="4"/>
      <c r="GWE84" s="4"/>
      <c r="GWF84" s="4"/>
      <c r="HFW84" s="4"/>
      <c r="HFX84" s="4"/>
      <c r="HFY84" s="4"/>
      <c r="HFZ84" s="4"/>
      <c r="HGA84" s="4"/>
      <c r="HGB84" s="4"/>
      <c r="HPS84" s="4"/>
      <c r="HPT84" s="4"/>
      <c r="HPU84" s="4"/>
      <c r="HPV84" s="4"/>
      <c r="HPW84" s="4"/>
      <c r="HPX84" s="4"/>
      <c r="HZO84" s="4"/>
      <c r="HZP84" s="4"/>
      <c r="HZQ84" s="4"/>
      <c r="HZR84" s="4"/>
      <c r="HZS84" s="4"/>
      <c r="HZT84" s="4"/>
      <c r="IJK84" s="4"/>
      <c r="IJL84" s="4"/>
      <c r="IJM84" s="4"/>
      <c r="IJN84" s="4"/>
      <c r="IJO84" s="4"/>
      <c r="IJP84" s="4"/>
      <c r="ITG84" s="4"/>
      <c r="ITH84" s="4"/>
      <c r="ITI84" s="4"/>
      <c r="ITJ84" s="4"/>
      <c r="ITK84" s="4"/>
      <c r="ITL84" s="4"/>
      <c r="JDC84" s="4"/>
      <c r="JDD84" s="4"/>
      <c r="JDE84" s="4"/>
      <c r="JDF84" s="4"/>
      <c r="JDG84" s="4"/>
      <c r="JDH84" s="4"/>
      <c r="JMY84" s="4"/>
      <c r="JMZ84" s="4"/>
      <c r="JNA84" s="4"/>
      <c r="JNB84" s="4"/>
      <c r="JNC84" s="4"/>
      <c r="JND84" s="4"/>
      <c r="JWU84" s="4"/>
      <c r="JWV84" s="4"/>
      <c r="JWW84" s="4"/>
      <c r="JWX84" s="4"/>
      <c r="JWY84" s="4"/>
      <c r="JWZ84" s="4"/>
      <c r="KGQ84" s="4"/>
      <c r="KGR84" s="4"/>
      <c r="KGS84" s="4"/>
      <c r="KGT84" s="4"/>
      <c r="KGU84" s="4"/>
      <c r="KGV84" s="4"/>
      <c r="KQM84" s="4"/>
      <c r="KQN84" s="4"/>
      <c r="KQO84" s="4"/>
      <c r="KQP84" s="4"/>
      <c r="KQQ84" s="4"/>
      <c r="KQR84" s="4"/>
      <c r="LAI84" s="4"/>
      <c r="LAJ84" s="4"/>
      <c r="LAK84" s="4"/>
      <c r="LAL84" s="4"/>
      <c r="LAM84" s="4"/>
      <c r="LAN84" s="4"/>
      <c r="LKE84" s="4"/>
      <c r="LKF84" s="4"/>
      <c r="LKG84" s="4"/>
      <c r="LKH84" s="4"/>
      <c r="LKI84" s="4"/>
      <c r="LKJ84" s="4"/>
      <c r="LUA84" s="4"/>
      <c r="LUB84" s="4"/>
      <c r="LUC84" s="4"/>
      <c r="LUD84" s="4"/>
      <c r="LUE84" s="4"/>
      <c r="LUF84" s="4"/>
      <c r="MDW84" s="4"/>
      <c r="MDX84" s="4"/>
      <c r="MDY84" s="4"/>
      <c r="MDZ84" s="4"/>
      <c r="MEA84" s="4"/>
      <c r="MEB84" s="4"/>
      <c r="MNS84" s="4"/>
      <c r="MNT84" s="4"/>
      <c r="MNU84" s="4"/>
      <c r="MNV84" s="4"/>
      <c r="MNW84" s="4"/>
      <c r="MNX84" s="4"/>
      <c r="MXO84" s="4"/>
      <c r="MXP84" s="4"/>
      <c r="MXQ84" s="4"/>
      <c r="MXR84" s="4"/>
      <c r="MXS84" s="4"/>
      <c r="MXT84" s="4"/>
      <c r="NHK84" s="4"/>
      <c r="NHL84" s="4"/>
      <c r="NHM84" s="4"/>
      <c r="NHN84" s="4"/>
      <c r="NHO84" s="4"/>
      <c r="NHP84" s="4"/>
      <c r="NRG84" s="4"/>
      <c r="NRH84" s="4"/>
      <c r="NRI84" s="4"/>
      <c r="NRJ84" s="4"/>
      <c r="NRK84" s="4"/>
      <c r="NRL84" s="4"/>
      <c r="OBC84" s="4"/>
      <c r="OBD84" s="4"/>
      <c r="OBE84" s="4"/>
      <c r="OBF84" s="4"/>
      <c r="OBG84" s="4"/>
      <c r="OBH84" s="4"/>
      <c r="OKY84" s="4"/>
      <c r="OKZ84" s="4"/>
      <c r="OLA84" s="4"/>
      <c r="OLB84" s="4"/>
      <c r="OLC84" s="4"/>
      <c r="OLD84" s="4"/>
      <c r="OUU84" s="4"/>
      <c r="OUV84" s="4"/>
      <c r="OUW84" s="4"/>
      <c r="OUX84" s="4"/>
      <c r="OUY84" s="4"/>
      <c r="OUZ84" s="4"/>
      <c r="PEQ84" s="4"/>
      <c r="PER84" s="4"/>
      <c r="PES84" s="4"/>
      <c r="PET84" s="4"/>
      <c r="PEU84" s="4"/>
      <c r="PEV84" s="4"/>
      <c r="POM84" s="4"/>
      <c r="PON84" s="4"/>
      <c r="POO84" s="4"/>
      <c r="POP84" s="4"/>
      <c r="POQ84" s="4"/>
      <c r="POR84" s="4"/>
      <c r="PYI84" s="4"/>
      <c r="PYJ84" s="4"/>
      <c r="PYK84" s="4"/>
      <c r="PYL84" s="4"/>
      <c r="PYM84" s="4"/>
      <c r="PYN84" s="4"/>
      <c r="QIE84" s="4"/>
      <c r="QIF84" s="4"/>
      <c r="QIG84" s="4"/>
      <c r="QIH84" s="4"/>
      <c r="QII84" s="4"/>
      <c r="QIJ84" s="4"/>
      <c r="QSA84" s="4"/>
      <c r="QSB84" s="4"/>
      <c r="QSC84" s="4"/>
      <c r="QSD84" s="4"/>
      <c r="QSE84" s="4"/>
      <c r="QSF84" s="4"/>
      <c r="RBW84" s="4"/>
      <c r="RBX84" s="4"/>
      <c r="RBY84" s="4"/>
      <c r="RBZ84" s="4"/>
      <c r="RCA84" s="4"/>
      <c r="RCB84" s="4"/>
      <c r="RLS84" s="4"/>
      <c r="RLT84" s="4"/>
      <c r="RLU84" s="4"/>
      <c r="RLV84" s="4"/>
      <c r="RLW84" s="4"/>
      <c r="RLX84" s="4"/>
      <c r="RVO84" s="4"/>
      <c r="RVP84" s="4"/>
      <c r="RVQ84" s="4"/>
      <c r="RVR84" s="4"/>
      <c r="RVS84" s="4"/>
      <c r="RVT84" s="4"/>
      <c r="SFK84" s="4"/>
      <c r="SFL84" s="4"/>
      <c r="SFM84" s="4"/>
      <c r="SFN84" s="4"/>
      <c r="SFO84" s="4"/>
      <c r="SFP84" s="4"/>
      <c r="SPG84" s="4"/>
      <c r="SPH84" s="4"/>
      <c r="SPI84" s="4"/>
      <c r="SPJ84" s="4"/>
      <c r="SPK84" s="4"/>
      <c r="SPL84" s="4"/>
      <c r="SZC84" s="4"/>
      <c r="SZD84" s="4"/>
      <c r="SZE84" s="4"/>
      <c r="SZF84" s="4"/>
      <c r="SZG84" s="4"/>
      <c r="SZH84" s="4"/>
      <c r="TIY84" s="4"/>
      <c r="TIZ84" s="4"/>
      <c r="TJA84" s="4"/>
      <c r="TJB84" s="4"/>
      <c r="TJC84" s="4"/>
      <c r="TJD84" s="4"/>
      <c r="TSU84" s="4"/>
      <c r="TSV84" s="4"/>
      <c r="TSW84" s="4"/>
      <c r="TSX84" s="4"/>
      <c r="TSY84" s="4"/>
      <c r="TSZ84" s="4"/>
      <c r="UCQ84" s="4"/>
      <c r="UCR84" s="4"/>
      <c r="UCS84" s="4"/>
      <c r="UCT84" s="4"/>
      <c r="UCU84" s="4"/>
      <c r="UCV84" s="4"/>
      <c r="UMM84" s="4"/>
      <c r="UMN84" s="4"/>
      <c r="UMO84" s="4"/>
      <c r="UMP84" s="4"/>
      <c r="UMQ84" s="4"/>
      <c r="UMR84" s="4"/>
      <c r="UWI84" s="4"/>
      <c r="UWJ84" s="4"/>
      <c r="UWK84" s="4"/>
      <c r="UWL84" s="4"/>
      <c r="UWM84" s="4"/>
      <c r="UWN84" s="4"/>
      <c r="VGE84" s="4"/>
      <c r="VGF84" s="4"/>
      <c r="VGG84" s="4"/>
      <c r="VGH84" s="4"/>
      <c r="VGI84" s="4"/>
      <c r="VGJ84" s="4"/>
      <c r="VQA84" s="4"/>
      <c r="VQB84" s="4"/>
      <c r="VQC84" s="4"/>
      <c r="VQD84" s="4"/>
      <c r="VQE84" s="4"/>
      <c r="VQF84" s="4"/>
      <c r="VZW84" s="4"/>
      <c r="VZX84" s="4"/>
      <c r="VZY84" s="4"/>
      <c r="VZZ84" s="4"/>
      <c r="WAA84" s="4"/>
      <c r="WAB84" s="4"/>
      <c r="WJS84" s="4"/>
      <c r="WJT84" s="4"/>
      <c r="WJU84" s="4"/>
      <c r="WJV84" s="4"/>
      <c r="WJW84" s="4"/>
      <c r="WJX84" s="4"/>
      <c r="WTO84" s="4"/>
      <c r="WTP84" s="4"/>
      <c r="WTQ84" s="4"/>
      <c r="WTR84" s="4"/>
      <c r="WTS84" s="4"/>
      <c r="WTT84" s="4"/>
    </row>
    <row r="85" spans="1:984 1235:2008 2259:3032 3283:4056 4307:5080 5331:6104 6355:7128 7379:8152 8403:9176 9427:10200 10451:11224 11475:12248 12499:13272 13523:14296 14547:15320 15571:16088" ht="15.75" x14ac:dyDescent="0.25">
      <c r="A85" s="34" t="s">
        <v>43</v>
      </c>
      <c r="B85" s="86" t="s">
        <v>105</v>
      </c>
      <c r="C85" s="134"/>
      <c r="D85" s="292">
        <f>D86+D88+D93+D95</f>
        <v>61141410.280000001</v>
      </c>
      <c r="E85" s="292">
        <f>E86+E88+E93+E95</f>
        <v>58386960.690000005</v>
      </c>
      <c r="F85" s="292">
        <f>F86+F88+F93+F95</f>
        <v>58726979.870000005</v>
      </c>
      <c r="H85" s="120"/>
      <c r="I85" s="120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73"/>
      <c r="AO85" s="73"/>
      <c r="AP85" s="73"/>
      <c r="AQ85" s="73"/>
      <c r="AR85" s="73"/>
      <c r="AS85" s="73"/>
      <c r="AT85" s="73"/>
    </row>
    <row r="86" spans="1:984 1235:2008 2259:3032 3283:4056 4307:5080 5331:6104 6355:7128 7379:8152 8403:9176 9427:10200 10451:11224 11475:12248 12499:13272 13523:14296 14547:15320 15571:16088" ht="30.75" x14ac:dyDescent="0.25">
      <c r="A86" s="32" t="s">
        <v>213</v>
      </c>
      <c r="B86" s="135" t="s">
        <v>105</v>
      </c>
      <c r="C86" s="134"/>
      <c r="D86" s="291">
        <f>D87</f>
        <v>2528735.63</v>
      </c>
      <c r="E86" s="291">
        <f>E87</f>
        <v>2629885.06</v>
      </c>
      <c r="F86" s="291">
        <f>F87</f>
        <v>2735080.46</v>
      </c>
      <c r="H86" s="120"/>
      <c r="I86" s="120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73"/>
      <c r="AO86" s="73"/>
      <c r="AP86" s="73"/>
      <c r="AQ86" s="73"/>
      <c r="AR86" s="73"/>
      <c r="AS86" s="73"/>
      <c r="AT86" s="73"/>
    </row>
    <row r="87" spans="1:984 1235:2008 2259:3032 3283:4056 4307:5080 5331:6104 6355:7128 7379:8152 8403:9176 9427:10200 10451:11224 11475:12248 12499:13272 13523:14296 14547:15320 15571:16088" ht="15.75" x14ac:dyDescent="0.25">
      <c r="A87" s="32" t="s">
        <v>52</v>
      </c>
      <c r="B87" s="135" t="s">
        <v>105</v>
      </c>
      <c r="C87" s="136" t="s">
        <v>53</v>
      </c>
      <c r="D87" s="291">
        <f>'Приложение 4'!F230</f>
        <v>2528735.63</v>
      </c>
      <c r="E87" s="291">
        <f>'Приложение 4'!G230</f>
        <v>2629885.06</v>
      </c>
      <c r="F87" s="291">
        <f>'Приложение 4'!H230</f>
        <v>2735080.46</v>
      </c>
      <c r="H87" s="120"/>
      <c r="I87" s="120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73"/>
      <c r="AO87" s="73"/>
      <c r="AP87" s="73"/>
      <c r="AQ87" s="73"/>
      <c r="AR87" s="73"/>
      <c r="AS87" s="73"/>
      <c r="AT87" s="73"/>
    </row>
    <row r="88" spans="1:984 1235:2008 2259:3032 3283:4056 4307:5080 5331:6104 6355:7128 7379:8152 8403:9176 9427:10200 10451:11224 11475:12248 12499:13272 13523:14296 14547:15320 15571:16088" ht="30.75" x14ac:dyDescent="0.25">
      <c r="A88" s="32" t="s">
        <v>214</v>
      </c>
      <c r="B88" s="135" t="s">
        <v>105</v>
      </c>
      <c r="C88" s="134"/>
      <c r="D88" s="291">
        <f>SUM(D89:D92)</f>
        <v>52967848.200000003</v>
      </c>
      <c r="E88" s="291">
        <f t="shared" ref="E88:F88" si="4">SUM(E89:E92)</f>
        <v>49886456.120000005</v>
      </c>
      <c r="F88" s="291">
        <f t="shared" si="4"/>
        <v>49886455.120000005</v>
      </c>
      <c r="H88" s="120"/>
      <c r="I88" s="120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73"/>
      <c r="AO88" s="73"/>
      <c r="AP88" s="73"/>
      <c r="AQ88" s="73"/>
      <c r="AR88" s="73"/>
      <c r="AS88" s="73"/>
      <c r="AT88" s="73"/>
    </row>
    <row r="89" spans="1:984 1235:2008 2259:3032 3283:4056 4307:5080 5331:6104 6355:7128 7379:8152 8403:9176 9427:10200 10451:11224 11475:12248 12499:13272 13523:14296 14547:15320 15571:16088" ht="60.75" x14ac:dyDescent="0.25">
      <c r="A89" s="32" t="s">
        <v>22</v>
      </c>
      <c r="B89" s="135" t="s">
        <v>105</v>
      </c>
      <c r="C89" s="136" t="s">
        <v>23</v>
      </c>
      <c r="D89" s="291">
        <f>'Приложение 4'!F232</f>
        <v>16169153.25</v>
      </c>
      <c r="E89" s="291">
        <f>'Приложение 4'!G232</f>
        <v>0</v>
      </c>
      <c r="F89" s="291">
        <f>'Приложение 4'!H232</f>
        <v>0</v>
      </c>
      <c r="H89" s="120"/>
      <c r="I89" s="120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73"/>
      <c r="AO89" s="73"/>
      <c r="AP89" s="73"/>
      <c r="AQ89" s="73"/>
      <c r="AR89" s="73"/>
      <c r="AS89" s="73"/>
      <c r="AT89" s="73"/>
    </row>
    <row r="90" spans="1:984 1235:2008 2259:3032 3283:4056 4307:5080 5331:6104 6355:7128 7379:8152 8403:9176 9427:10200 10451:11224 11475:12248 12499:13272 13523:14296 14547:15320 15571:16088" ht="30.75" x14ac:dyDescent="0.25">
      <c r="A90" s="22" t="s">
        <v>26</v>
      </c>
      <c r="B90" s="135" t="s">
        <v>105</v>
      </c>
      <c r="C90" s="136" t="s">
        <v>27</v>
      </c>
      <c r="D90" s="291">
        <f>'Приложение 4'!F233</f>
        <v>23282300.390000001</v>
      </c>
      <c r="E90" s="291">
        <f>'Приложение 4'!G233</f>
        <v>0</v>
      </c>
      <c r="F90" s="291">
        <f>'Приложение 4'!H233</f>
        <v>0</v>
      </c>
      <c r="H90" s="120"/>
      <c r="I90" s="120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73"/>
      <c r="AO90" s="73"/>
      <c r="AP90" s="73"/>
      <c r="AQ90" s="73"/>
      <c r="AR90" s="73"/>
      <c r="AS90" s="73"/>
      <c r="AT90" s="73"/>
    </row>
    <row r="91" spans="1:984 1235:2008 2259:3032 3283:4056 4307:5080 5331:6104 6355:7128 7379:8152 8403:9176 9427:10200 10451:11224 11475:12248 12499:13272 13523:14296 14547:15320 15571:16088" ht="30.75" x14ac:dyDescent="0.25">
      <c r="A91" s="32" t="s">
        <v>54</v>
      </c>
      <c r="B91" s="135" t="s">
        <v>105</v>
      </c>
      <c r="C91" s="136" t="s">
        <v>55</v>
      </c>
      <c r="D91" s="291">
        <f>'Приложение 4'!F234</f>
        <v>13516394.560000001</v>
      </c>
      <c r="E91" s="291">
        <f>'Приложение 4'!G234</f>
        <v>13516394.560000001</v>
      </c>
      <c r="F91" s="291">
        <f>'Приложение 4'!H234</f>
        <v>13516394.560000001</v>
      </c>
      <c r="H91" s="120"/>
      <c r="I91" s="120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73"/>
      <c r="AO91" s="73"/>
      <c r="AP91" s="73"/>
      <c r="AQ91" s="73"/>
      <c r="AR91" s="73"/>
      <c r="AS91" s="73"/>
      <c r="AT91" s="73"/>
    </row>
    <row r="92" spans="1:984 1235:2008 2259:3032 3283:4056 4307:5080 5331:6104 6355:7128 7379:8152 8403:9176 9427:10200 10451:11224 11475:12248 12499:13272 13523:14296 14547:15320 15571:16088" ht="15.75" x14ac:dyDescent="0.25">
      <c r="A92" s="32" t="s">
        <v>28</v>
      </c>
      <c r="B92" s="135" t="s">
        <v>105</v>
      </c>
      <c r="C92" s="136" t="s">
        <v>29</v>
      </c>
      <c r="D92" s="291">
        <f>'Приложение 4'!F235</f>
        <v>0</v>
      </c>
      <c r="E92" s="291">
        <f>'Приложение 4'!G235</f>
        <v>36370061.560000002</v>
      </c>
      <c r="F92" s="291">
        <f>'Приложение 4'!H235</f>
        <v>36370060.560000002</v>
      </c>
      <c r="H92" s="120"/>
      <c r="I92" s="120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73"/>
      <c r="AO92" s="73"/>
      <c r="AP92" s="73"/>
      <c r="AQ92" s="73"/>
      <c r="AR92" s="73"/>
      <c r="AS92" s="73"/>
      <c r="AT92" s="73"/>
    </row>
    <row r="93" spans="1:984 1235:2008 2259:3032 3283:4056 4307:5080 5331:6104 6355:7128 7379:8152 8403:9176 9427:10200 10451:11224 11475:12248 12499:13272 13523:14296 14547:15320 15571:16088" ht="30.75" x14ac:dyDescent="0.25">
      <c r="A93" s="32" t="s">
        <v>215</v>
      </c>
      <c r="B93" s="135" t="s">
        <v>105</v>
      </c>
      <c r="C93" s="134"/>
      <c r="D93" s="291">
        <f>D94</f>
        <v>4489654.05</v>
      </c>
      <c r="E93" s="291">
        <f>E94</f>
        <v>4669240.21</v>
      </c>
      <c r="F93" s="291">
        <f>F94</f>
        <v>4856009.82</v>
      </c>
      <c r="H93" s="120"/>
      <c r="I93" s="120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73"/>
      <c r="AO93" s="73"/>
      <c r="AP93" s="73"/>
      <c r="AQ93" s="73"/>
      <c r="AR93" s="73"/>
      <c r="AS93" s="73"/>
      <c r="AT93" s="73"/>
    </row>
    <row r="94" spans="1:984 1235:2008 2259:3032 3283:4056 4307:5080 5331:6104 6355:7128 7379:8152 8403:9176 9427:10200 10451:11224 11475:12248 12499:13272 13523:14296 14547:15320 15571:16088" ht="15.75" x14ac:dyDescent="0.25">
      <c r="A94" s="32" t="s">
        <v>52</v>
      </c>
      <c r="B94" s="135" t="s">
        <v>105</v>
      </c>
      <c r="C94" s="136" t="s">
        <v>53</v>
      </c>
      <c r="D94" s="291">
        <f>'Приложение 4'!F237</f>
        <v>4489654.05</v>
      </c>
      <c r="E94" s="291">
        <f>'Приложение 4'!G237</f>
        <v>4669240.21</v>
      </c>
      <c r="F94" s="291">
        <f>'Приложение 4'!H237</f>
        <v>4856009.82</v>
      </c>
      <c r="H94" s="120"/>
      <c r="I94" s="120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73"/>
      <c r="AO94" s="73"/>
      <c r="AP94" s="73"/>
      <c r="AQ94" s="73"/>
      <c r="AR94" s="73"/>
      <c r="AS94" s="73"/>
      <c r="AT94" s="73"/>
    </row>
    <row r="95" spans="1:984 1235:2008 2259:3032 3283:4056 4307:5080 5331:6104 6355:7128 7379:8152 8403:9176 9427:10200 10451:11224 11475:12248 12499:13272 13523:14296 14547:15320 15571:16088" ht="30.75" x14ac:dyDescent="0.25">
      <c r="A95" s="32" t="s">
        <v>201</v>
      </c>
      <c r="B95" s="135" t="s">
        <v>105</v>
      </c>
      <c r="C95" s="134"/>
      <c r="D95" s="291">
        <f>D96</f>
        <v>1155172.3999999999</v>
      </c>
      <c r="E95" s="291">
        <f>E96</f>
        <v>1201379.3</v>
      </c>
      <c r="F95" s="291">
        <f>F96</f>
        <v>1249434.47</v>
      </c>
      <c r="H95" s="120"/>
      <c r="I95" s="120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73"/>
      <c r="AO95" s="73"/>
      <c r="AP95" s="73"/>
      <c r="AQ95" s="73"/>
      <c r="AR95" s="73"/>
      <c r="AS95" s="73"/>
      <c r="AT95" s="73"/>
    </row>
    <row r="96" spans="1:984 1235:2008 2259:3032 3283:4056 4307:5080 5331:6104 6355:7128 7379:8152 8403:9176 9427:10200 10451:11224 11475:12248 12499:13272 13523:14296 14547:15320 15571:16088" ht="15.75" x14ac:dyDescent="0.25">
      <c r="A96" s="32" t="s">
        <v>52</v>
      </c>
      <c r="B96" s="135" t="s">
        <v>105</v>
      </c>
      <c r="C96" s="136" t="s">
        <v>53</v>
      </c>
      <c r="D96" s="291">
        <f>'Приложение 4'!F239</f>
        <v>1155172.3999999999</v>
      </c>
      <c r="E96" s="291">
        <f>'Приложение 4'!G239</f>
        <v>1201379.3</v>
      </c>
      <c r="F96" s="291">
        <f>'Приложение 4'!H239</f>
        <v>1249434.47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73"/>
      <c r="AO96" s="73"/>
      <c r="AP96" s="73"/>
      <c r="AQ96" s="73"/>
      <c r="AR96" s="73"/>
      <c r="AS96" s="73"/>
      <c r="AT96" s="73"/>
    </row>
    <row r="97" spans="1:46" ht="15.75" x14ac:dyDescent="0.25">
      <c r="A97" s="295" t="s">
        <v>50</v>
      </c>
      <c r="B97" s="86" t="s">
        <v>89</v>
      </c>
      <c r="C97" s="136"/>
      <c r="D97" s="87">
        <f>SUM(D98:D102)</f>
        <v>1134468909</v>
      </c>
      <c r="E97" s="87">
        <f>SUM(E98:E102)</f>
        <v>1107957116.26</v>
      </c>
      <c r="F97" s="87">
        <f>SUM(F98:F102)</f>
        <v>1136220098.6800001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73"/>
      <c r="AO97" s="73"/>
      <c r="AP97" s="73"/>
      <c r="AQ97" s="73"/>
      <c r="AR97" s="73"/>
      <c r="AS97" s="73"/>
      <c r="AT97" s="73"/>
    </row>
    <row r="98" spans="1:46" ht="60.75" x14ac:dyDescent="0.25">
      <c r="A98" s="32" t="s">
        <v>22</v>
      </c>
      <c r="B98" s="135" t="s">
        <v>89</v>
      </c>
      <c r="C98" s="136" t="s">
        <v>23</v>
      </c>
      <c r="D98" s="290">
        <f>'Приложение 4'!F138+'Приложение 4'!F155+'Приложение 4'!F178+'Приложение 4'!F241</f>
        <v>459959698.50999999</v>
      </c>
      <c r="E98" s="290">
        <f>'Приложение 4'!G138+'Приложение 4'!G155+'Приложение 4'!G178+'Приложение 4'!G241</f>
        <v>464116643.30999994</v>
      </c>
      <c r="F98" s="290">
        <f>'Приложение 4'!H138+'Приложение 4'!H155+'Приложение 4'!H178+'Приложение 4'!H241</f>
        <v>470340367.94999999</v>
      </c>
      <c r="L98" s="93"/>
      <c r="M98" s="93"/>
      <c r="N98" s="93"/>
      <c r="O98" s="93"/>
      <c r="P98" s="93"/>
      <c r="Q98" s="115"/>
      <c r="R98" s="115"/>
      <c r="S98" s="93"/>
      <c r="T98" s="93"/>
      <c r="U98" s="93"/>
      <c r="V98" s="93"/>
      <c r="W98" s="93"/>
      <c r="X98" s="116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73"/>
      <c r="AO98" s="73"/>
      <c r="AP98" s="73"/>
      <c r="AQ98" s="73"/>
      <c r="AR98" s="73"/>
      <c r="AS98" s="73"/>
      <c r="AT98" s="73"/>
    </row>
    <row r="99" spans="1:46" ht="30.75" x14ac:dyDescent="0.25">
      <c r="A99" s="22" t="s">
        <v>26</v>
      </c>
      <c r="B99" s="135" t="s">
        <v>89</v>
      </c>
      <c r="C99" s="136" t="s">
        <v>27</v>
      </c>
      <c r="D99" s="291">
        <f>'Приложение 4'!F139+'Приложение 4'!F156+'Приложение 4'!F179+'Приложение 4'!F200+'Приложение 4'!F242</f>
        <v>296309698.43000001</v>
      </c>
      <c r="E99" s="291">
        <f>'Приложение 4'!G139+'Приложение 4'!G156+'Приложение 4'!G179+'Приложение 4'!G200+'Приложение 4'!G242</f>
        <v>288601344.40000004</v>
      </c>
      <c r="F99" s="291">
        <f>'Приложение 4'!H139+'Приложение 4'!H156+'Приложение 4'!H179+'Приложение 4'!H200+'Приложение 4'!H242</f>
        <v>304292513.69</v>
      </c>
      <c r="L99" s="93"/>
      <c r="M99" s="93"/>
      <c r="N99" s="93"/>
      <c r="O99" s="93"/>
      <c r="P99" s="93"/>
      <c r="Q99" s="115"/>
      <c r="R99" s="115"/>
      <c r="S99" s="93"/>
      <c r="T99" s="93"/>
      <c r="U99" s="93"/>
      <c r="V99" s="116"/>
      <c r="W99" s="116"/>
      <c r="X99" s="116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73"/>
      <c r="AO99" s="73"/>
      <c r="AP99" s="73"/>
      <c r="AQ99" s="73"/>
      <c r="AR99" s="73"/>
      <c r="AS99" s="73"/>
      <c r="AT99" s="73"/>
    </row>
    <row r="100" spans="1:46" ht="15.75" x14ac:dyDescent="0.25">
      <c r="A100" s="32" t="s">
        <v>52</v>
      </c>
      <c r="B100" s="135" t="s">
        <v>89</v>
      </c>
      <c r="C100" s="136" t="s">
        <v>53</v>
      </c>
      <c r="D100" s="291">
        <f>'Приложение 4'!F140+'Приложение 4'!F180+'Приложение 4'!F243</f>
        <v>798380.47</v>
      </c>
      <c r="E100" s="291">
        <f>'Приложение 4'!G140+'Приложение 4'!G180+'Приложение 4'!G243</f>
        <v>0</v>
      </c>
      <c r="F100" s="291">
        <f>'Приложение 4'!H140+'Приложение 4'!H180+'Приложение 4'!H243</f>
        <v>0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73"/>
      <c r="AO100" s="73"/>
      <c r="AP100" s="73"/>
      <c r="AQ100" s="73"/>
      <c r="AR100" s="73"/>
      <c r="AS100" s="73"/>
      <c r="AT100" s="73"/>
    </row>
    <row r="101" spans="1:46" ht="30.75" x14ac:dyDescent="0.25">
      <c r="A101" s="32" t="s">
        <v>54</v>
      </c>
      <c r="B101" s="135" t="s">
        <v>89</v>
      </c>
      <c r="C101" s="136" t="s">
        <v>55</v>
      </c>
      <c r="D101" s="291">
        <f>'Приложение 4'!F157+'Приложение 4'!F201</f>
        <v>332618154.59000003</v>
      </c>
      <c r="E101" s="291">
        <f>'Приложение 4'!G157+'Приложение 4'!G201</f>
        <v>326204430.70999998</v>
      </c>
      <c r="F101" s="291">
        <f>'Приложение 4'!H157+'Приложение 4'!H201</f>
        <v>331833728.56999999</v>
      </c>
      <c r="L101" s="93"/>
      <c r="M101" s="93"/>
      <c r="N101" s="93"/>
      <c r="O101" s="93"/>
      <c r="P101" s="93"/>
      <c r="Q101" s="115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73"/>
      <c r="AO101" s="73"/>
      <c r="AP101" s="73"/>
      <c r="AQ101" s="73"/>
      <c r="AR101" s="73"/>
      <c r="AS101" s="73"/>
      <c r="AT101" s="73"/>
    </row>
    <row r="102" spans="1:46" ht="15.75" x14ac:dyDescent="0.25">
      <c r="A102" s="32" t="s">
        <v>28</v>
      </c>
      <c r="B102" s="135" t="s">
        <v>89</v>
      </c>
      <c r="C102" s="136" t="s">
        <v>29</v>
      </c>
      <c r="D102" s="291">
        <f>'Приложение 4'!F141+'Приложение 4'!F158+'Приложение 4'!F245+'Приложение 4'!F246</f>
        <v>44782977</v>
      </c>
      <c r="E102" s="291">
        <f>'Приложение 4'!G141+'Приложение 4'!G158+'Приложение 4'!G245+'Приложение 4'!G246</f>
        <v>29034697.84</v>
      </c>
      <c r="F102" s="291">
        <f>'Приложение 4'!H141+'Приложение 4'!H158+'Приложение 4'!H245+'Приложение 4'!H246</f>
        <v>29753488.469999999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73"/>
      <c r="AO102" s="73"/>
      <c r="AP102" s="73"/>
      <c r="AQ102" s="73"/>
      <c r="AR102" s="73"/>
      <c r="AS102" s="73"/>
      <c r="AT102" s="73"/>
    </row>
    <row r="103" spans="1:46" ht="31.5" x14ac:dyDescent="0.25">
      <c r="A103" s="82" t="s">
        <v>70</v>
      </c>
      <c r="B103" s="83" t="s">
        <v>71</v>
      </c>
      <c r="C103" s="84"/>
      <c r="D103" s="85">
        <f>D104+D109</f>
        <v>186461120.79999998</v>
      </c>
      <c r="E103" s="85">
        <f>E104+E109</f>
        <v>32605434.5</v>
      </c>
      <c r="F103" s="85">
        <f>F104+F109</f>
        <v>32605434.5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73"/>
      <c r="AO103" s="73"/>
      <c r="AP103" s="73"/>
      <c r="AQ103" s="73"/>
      <c r="AR103" s="73"/>
      <c r="AS103" s="73"/>
      <c r="AT103" s="73"/>
    </row>
    <row r="104" spans="1:46" ht="15.75" x14ac:dyDescent="0.25">
      <c r="A104" s="34" t="s">
        <v>43</v>
      </c>
      <c r="B104" s="86" t="s">
        <v>72</v>
      </c>
      <c r="C104" s="78"/>
      <c r="D104" s="292">
        <f>D105+D107</f>
        <v>180174609.84999999</v>
      </c>
      <c r="E104" s="292">
        <f>E105+E107</f>
        <v>32605434.5</v>
      </c>
      <c r="F104" s="292">
        <f>F105+F107</f>
        <v>32605434.5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73"/>
      <c r="AO104" s="73"/>
      <c r="AP104" s="73"/>
      <c r="AQ104" s="73"/>
      <c r="AR104" s="73"/>
      <c r="AS104" s="73"/>
      <c r="AT104" s="73"/>
    </row>
    <row r="105" spans="1:46" ht="30" x14ac:dyDescent="0.25">
      <c r="A105" s="404" t="s">
        <v>203</v>
      </c>
      <c r="B105" s="135" t="s">
        <v>72</v>
      </c>
      <c r="C105" s="78"/>
      <c r="D105" s="291">
        <f>D106</f>
        <v>19720000</v>
      </c>
      <c r="E105" s="291">
        <f>E106</f>
        <v>17150000</v>
      </c>
      <c r="F105" s="291">
        <f>F106</f>
        <v>17150000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73"/>
      <c r="AO105" s="73"/>
      <c r="AP105" s="73"/>
      <c r="AQ105" s="73"/>
      <c r="AR105" s="73"/>
      <c r="AS105" s="73"/>
      <c r="AT105" s="73"/>
    </row>
    <row r="106" spans="1:46" ht="15.75" x14ac:dyDescent="0.25">
      <c r="A106" s="32" t="s">
        <v>28</v>
      </c>
      <c r="B106" s="135" t="s">
        <v>72</v>
      </c>
      <c r="C106" s="46">
        <v>800</v>
      </c>
      <c r="D106" s="291">
        <f>'Приложение 4'!F103</f>
        <v>19720000</v>
      </c>
      <c r="E106" s="291">
        <f>'Приложение 4'!G103</f>
        <v>17150000</v>
      </c>
      <c r="F106" s="291">
        <f>'Приложение 4'!H103</f>
        <v>17150000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73"/>
      <c r="AO106" s="73"/>
      <c r="AP106" s="73"/>
      <c r="AQ106" s="73"/>
      <c r="AR106" s="73"/>
      <c r="AS106" s="73"/>
      <c r="AT106" s="73"/>
    </row>
    <row r="107" spans="1:46" ht="15.75" x14ac:dyDescent="0.25">
      <c r="A107" s="404" t="s">
        <v>202</v>
      </c>
      <c r="B107" s="135" t="s">
        <v>72</v>
      </c>
      <c r="C107" s="78"/>
      <c r="D107" s="292">
        <f>D108</f>
        <v>160454609.84999999</v>
      </c>
      <c r="E107" s="292">
        <f>E108</f>
        <v>15455434.5</v>
      </c>
      <c r="F107" s="292">
        <f>F108</f>
        <v>15455434.5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73"/>
      <c r="AO107" s="73"/>
      <c r="AP107" s="73"/>
      <c r="AQ107" s="73"/>
      <c r="AR107" s="73"/>
      <c r="AS107" s="73"/>
      <c r="AT107" s="73"/>
    </row>
    <row r="108" spans="1:46" ht="30.75" x14ac:dyDescent="0.25">
      <c r="A108" s="22" t="s">
        <v>26</v>
      </c>
      <c r="B108" s="135" t="s">
        <v>72</v>
      </c>
      <c r="C108" s="46">
        <v>200</v>
      </c>
      <c r="D108" s="291">
        <f>'Приложение 4'!F107</f>
        <v>160454609.84999999</v>
      </c>
      <c r="E108" s="291">
        <f>'Приложение 4'!G107</f>
        <v>15455434.5</v>
      </c>
      <c r="F108" s="291">
        <f>'Приложение 4'!H107</f>
        <v>15455434.5</v>
      </c>
      <c r="K108" s="116"/>
      <c r="L108" s="116"/>
      <c r="M108" s="116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73"/>
      <c r="AO108" s="73"/>
      <c r="AP108" s="73"/>
      <c r="AQ108" s="73"/>
      <c r="AR108" s="73"/>
      <c r="AS108" s="73"/>
      <c r="AT108" s="73"/>
    </row>
    <row r="109" spans="1:46" ht="15.75" x14ac:dyDescent="0.25">
      <c r="A109" s="295" t="s">
        <v>50</v>
      </c>
      <c r="B109" s="135" t="s">
        <v>204</v>
      </c>
      <c r="C109" s="46"/>
      <c r="D109" s="291">
        <f>D110</f>
        <v>6286510.9500000002</v>
      </c>
      <c r="E109" s="291">
        <f>E110</f>
        <v>0</v>
      </c>
      <c r="F109" s="291">
        <f>F110</f>
        <v>0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73"/>
      <c r="AO109" s="73"/>
      <c r="AP109" s="73"/>
      <c r="AQ109" s="73"/>
      <c r="AR109" s="73"/>
      <c r="AS109" s="73"/>
      <c r="AT109" s="73"/>
    </row>
    <row r="110" spans="1:46" ht="30.75" x14ac:dyDescent="0.25">
      <c r="A110" s="22" t="s">
        <v>26</v>
      </c>
      <c r="B110" s="135" t="s">
        <v>204</v>
      </c>
      <c r="C110" s="46">
        <v>200</v>
      </c>
      <c r="D110" s="291">
        <f>'Приложение 4'!F109</f>
        <v>6286510.9500000002</v>
      </c>
      <c r="E110" s="291">
        <f>'Приложение 4'!G109</f>
        <v>0</v>
      </c>
      <c r="F110" s="291">
        <f>'Приложение 4'!H109</f>
        <v>0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73"/>
      <c r="AO110" s="73"/>
      <c r="AP110" s="73"/>
      <c r="AQ110" s="73"/>
      <c r="AR110" s="73"/>
      <c r="AS110" s="73"/>
      <c r="AT110" s="73"/>
    </row>
    <row r="111" spans="1:46" ht="47.25" x14ac:dyDescent="0.25">
      <c r="A111" s="401" t="s">
        <v>41</v>
      </c>
      <c r="B111" s="402" t="s">
        <v>42</v>
      </c>
      <c r="C111" s="405"/>
      <c r="D111" s="85">
        <f>D112+D118</f>
        <v>60245281.600000001</v>
      </c>
      <c r="E111" s="85">
        <f>E112+E118</f>
        <v>59808462.119999997</v>
      </c>
      <c r="F111" s="85">
        <f>F112+F118</f>
        <v>60300000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73"/>
      <c r="AO111" s="73"/>
      <c r="AP111" s="73"/>
      <c r="AQ111" s="73"/>
      <c r="AR111" s="73"/>
      <c r="AS111" s="73"/>
      <c r="AT111" s="73"/>
    </row>
    <row r="112" spans="1:46" ht="15.75" x14ac:dyDescent="0.25">
      <c r="A112" s="18" t="s">
        <v>43</v>
      </c>
      <c r="B112" s="134" t="s">
        <v>44</v>
      </c>
      <c r="C112" s="46"/>
      <c r="D112" s="292">
        <f>D113+D115</f>
        <v>57245281.600000001</v>
      </c>
      <c r="E112" s="292">
        <f>E113+E115</f>
        <v>56808462.119999997</v>
      </c>
      <c r="F112" s="292">
        <f>F113+F115</f>
        <v>57300000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73"/>
      <c r="AO112" s="73"/>
      <c r="AP112" s="73"/>
      <c r="AQ112" s="73"/>
      <c r="AR112" s="73"/>
      <c r="AS112" s="73"/>
      <c r="AT112" s="73"/>
    </row>
    <row r="113" spans="1:16333" ht="30" x14ac:dyDescent="0.25">
      <c r="A113" s="404" t="s">
        <v>206</v>
      </c>
      <c r="B113" s="136" t="s">
        <v>44</v>
      </c>
      <c r="C113" s="46"/>
      <c r="D113" s="291">
        <f>D114</f>
        <v>9735155</v>
      </c>
      <c r="E113" s="291">
        <f>E114</f>
        <v>9735155</v>
      </c>
      <c r="F113" s="291">
        <f>F114</f>
        <v>7000000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73"/>
      <c r="AO113" s="73"/>
      <c r="AP113" s="73"/>
      <c r="AQ113" s="73"/>
      <c r="AR113" s="73"/>
      <c r="AS113" s="73"/>
      <c r="AT113" s="73"/>
    </row>
    <row r="114" spans="1:16333" ht="30.75" x14ac:dyDescent="0.25">
      <c r="A114" s="22" t="s">
        <v>26</v>
      </c>
      <c r="B114" s="136" t="s">
        <v>44</v>
      </c>
      <c r="C114" s="46">
        <v>200</v>
      </c>
      <c r="D114" s="291">
        <f>'Приложение 4'!F49</f>
        <v>9735155</v>
      </c>
      <c r="E114" s="291">
        <f>'Приложение 4'!G49</f>
        <v>9735155</v>
      </c>
      <c r="F114" s="291">
        <f>'Приложение 4'!H49</f>
        <v>7000000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73"/>
      <c r="AO114" s="73"/>
      <c r="AP114" s="73"/>
      <c r="AQ114" s="73"/>
      <c r="AR114" s="73"/>
      <c r="AS114" s="73"/>
      <c r="AT114" s="73"/>
    </row>
    <row r="115" spans="1:16333" ht="30" x14ac:dyDescent="0.25">
      <c r="A115" s="404" t="s">
        <v>205</v>
      </c>
      <c r="B115" s="136" t="s">
        <v>44</v>
      </c>
      <c r="C115" s="46"/>
      <c r="D115" s="291">
        <f>SUM(D116:D117)</f>
        <v>47510126.600000001</v>
      </c>
      <c r="E115" s="291">
        <f>SUM(E116:E117)</f>
        <v>47073307.119999997</v>
      </c>
      <c r="F115" s="291">
        <f>SUM(F116:F117)</f>
        <v>50300000</v>
      </c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73"/>
      <c r="AO115" s="73"/>
      <c r="AP115" s="73"/>
      <c r="AQ115" s="73"/>
      <c r="AR115" s="73"/>
      <c r="AS115" s="73"/>
      <c r="AT115" s="73"/>
    </row>
    <row r="116" spans="1:16333" ht="15.75" x14ac:dyDescent="0.25">
      <c r="A116" s="22" t="s">
        <v>52</v>
      </c>
      <c r="B116" s="136" t="s">
        <v>44</v>
      </c>
      <c r="C116" s="46">
        <v>300</v>
      </c>
      <c r="D116" s="291">
        <f>'Приложение 4'!F302+'Приложение 4'!F320</f>
        <v>39536819.480000004</v>
      </c>
      <c r="E116" s="291">
        <f>'Приложение 4'!G302+'Приложение 4'!G320</f>
        <v>40300000</v>
      </c>
      <c r="F116" s="291">
        <f>'Приложение 4'!H302+'Приложение 4'!H320</f>
        <v>41300000</v>
      </c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73"/>
      <c r="AO116" s="73"/>
      <c r="AP116" s="73"/>
      <c r="AQ116" s="73"/>
      <c r="AR116" s="73"/>
      <c r="AS116" s="73"/>
      <c r="AT116" s="73"/>
    </row>
    <row r="117" spans="1:16333" ht="30.75" x14ac:dyDescent="0.25">
      <c r="A117" s="22" t="s">
        <v>124</v>
      </c>
      <c r="B117" s="136" t="s">
        <v>44</v>
      </c>
      <c r="C117" s="46">
        <v>400</v>
      </c>
      <c r="D117" s="291">
        <f>'Приложение 4'!F303</f>
        <v>7973307.1200000001</v>
      </c>
      <c r="E117" s="291">
        <f>'Приложение 4'!G303</f>
        <v>6773307.1200000001</v>
      </c>
      <c r="F117" s="291">
        <f>'Приложение 4'!H303</f>
        <v>9000000</v>
      </c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73"/>
      <c r="AO117" s="73"/>
      <c r="AP117" s="73"/>
      <c r="AQ117" s="73"/>
      <c r="AR117" s="73"/>
      <c r="AS117" s="73"/>
      <c r="AT117" s="73"/>
    </row>
    <row r="118" spans="1:16333" ht="15.75" x14ac:dyDescent="0.25">
      <c r="A118" s="34" t="s">
        <v>50</v>
      </c>
      <c r="B118" s="86" t="s">
        <v>125</v>
      </c>
      <c r="C118" s="78"/>
      <c r="D118" s="292">
        <f>D119</f>
        <v>3000000</v>
      </c>
      <c r="E118" s="292">
        <f>E119</f>
        <v>3000000</v>
      </c>
      <c r="F118" s="292">
        <f>F119</f>
        <v>3000000</v>
      </c>
    </row>
    <row r="119" spans="1:16333" ht="15.75" x14ac:dyDescent="0.25">
      <c r="A119" s="22" t="s">
        <v>52</v>
      </c>
      <c r="B119" s="135" t="s">
        <v>125</v>
      </c>
      <c r="C119" s="46">
        <v>300</v>
      </c>
      <c r="D119" s="291">
        <f>'Приложение 4'!F305</f>
        <v>3000000</v>
      </c>
      <c r="E119" s="291">
        <f>'Приложение 4'!G305</f>
        <v>3000000</v>
      </c>
      <c r="F119" s="291">
        <f>'Приложение 4'!H305</f>
        <v>3000000</v>
      </c>
    </row>
    <row r="120" spans="1:16333" ht="63" x14ac:dyDescent="0.25">
      <c r="A120" s="401" t="s">
        <v>64</v>
      </c>
      <c r="B120" s="402" t="s">
        <v>65</v>
      </c>
      <c r="C120" s="402"/>
      <c r="D120" s="85">
        <f>D121+D123</f>
        <v>112971878.48999999</v>
      </c>
      <c r="E120" s="85">
        <f>E121+E123</f>
        <v>69732327.629999995</v>
      </c>
      <c r="F120" s="85">
        <f>F121+F123</f>
        <v>43255594.700000003</v>
      </c>
    </row>
    <row r="121" spans="1:16333" s="27" customFormat="1" ht="31.5" x14ac:dyDescent="0.25">
      <c r="A121" s="18" t="s">
        <v>207</v>
      </c>
      <c r="B121" s="134" t="s">
        <v>66</v>
      </c>
      <c r="C121" s="134"/>
      <c r="D121" s="87">
        <f>D122</f>
        <v>109723450.84999999</v>
      </c>
      <c r="E121" s="87">
        <f>E122</f>
        <v>66757500</v>
      </c>
      <c r="F121" s="87">
        <f>F122</f>
        <v>40057500</v>
      </c>
      <c r="G121" s="80"/>
      <c r="H121" s="100"/>
      <c r="I121" s="100"/>
      <c r="J121" s="100"/>
      <c r="K121" s="100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</row>
    <row r="122" spans="1:16333" ht="15.75" x14ac:dyDescent="0.25">
      <c r="A122" s="32" t="s">
        <v>28</v>
      </c>
      <c r="B122" s="136" t="s">
        <v>66</v>
      </c>
      <c r="C122" s="136" t="s">
        <v>29</v>
      </c>
      <c r="D122" s="290">
        <f>'Приложение 4'!F91</f>
        <v>109723450.84999999</v>
      </c>
      <c r="E122" s="290">
        <f>'Приложение 4'!G91</f>
        <v>66757500</v>
      </c>
      <c r="F122" s="290">
        <f>'Приложение 4'!H91</f>
        <v>40057500</v>
      </c>
      <c r="HC122" s="4"/>
      <c r="HD122" s="4"/>
      <c r="HE122" s="4"/>
      <c r="HF122" s="4"/>
      <c r="HG122" s="4"/>
      <c r="HH122" s="4"/>
      <c r="QY122" s="4"/>
      <c r="QZ122" s="4"/>
      <c r="RA122" s="4"/>
      <c r="RB122" s="4"/>
      <c r="RC122" s="4"/>
      <c r="RD122" s="4"/>
      <c r="AAU122" s="4"/>
      <c r="AAV122" s="4"/>
      <c r="AAW122" s="4"/>
      <c r="AAX122" s="4"/>
      <c r="AAY122" s="4"/>
      <c r="AAZ122" s="4"/>
      <c r="AKQ122" s="4"/>
      <c r="AKR122" s="4"/>
      <c r="AKS122" s="4"/>
      <c r="AKT122" s="4"/>
      <c r="AKU122" s="4"/>
      <c r="AKV122" s="4"/>
      <c r="AUM122" s="4"/>
      <c r="AUN122" s="4"/>
      <c r="AUO122" s="4"/>
      <c r="AUP122" s="4"/>
      <c r="AUQ122" s="4"/>
      <c r="AUR122" s="4"/>
      <c r="BEI122" s="4"/>
      <c r="BEJ122" s="4"/>
      <c r="BEK122" s="4"/>
      <c r="BEL122" s="4"/>
      <c r="BEM122" s="4"/>
      <c r="BEN122" s="4"/>
      <c r="BOE122" s="4"/>
      <c r="BOF122" s="4"/>
      <c r="BOG122" s="4"/>
      <c r="BOH122" s="4"/>
      <c r="BOI122" s="4"/>
      <c r="BOJ122" s="4"/>
      <c r="BYA122" s="4"/>
      <c r="BYB122" s="4"/>
      <c r="BYC122" s="4"/>
      <c r="BYD122" s="4"/>
      <c r="BYE122" s="4"/>
      <c r="BYF122" s="4"/>
      <c r="CHW122" s="4"/>
      <c r="CHX122" s="4"/>
      <c r="CHY122" s="4"/>
      <c r="CHZ122" s="4"/>
      <c r="CIA122" s="4"/>
      <c r="CIB122" s="4"/>
      <c r="CRS122" s="4"/>
      <c r="CRT122" s="4"/>
      <c r="CRU122" s="4"/>
      <c r="CRV122" s="4"/>
      <c r="CRW122" s="4"/>
      <c r="CRX122" s="4"/>
      <c r="DBO122" s="4"/>
      <c r="DBP122" s="4"/>
      <c r="DBQ122" s="4"/>
      <c r="DBR122" s="4"/>
      <c r="DBS122" s="4"/>
      <c r="DBT122" s="4"/>
      <c r="DLK122" s="4"/>
      <c r="DLL122" s="4"/>
      <c r="DLM122" s="4"/>
      <c r="DLN122" s="4"/>
      <c r="DLO122" s="4"/>
      <c r="DLP122" s="4"/>
      <c r="DVG122" s="4"/>
      <c r="DVH122" s="4"/>
      <c r="DVI122" s="4"/>
      <c r="DVJ122" s="4"/>
      <c r="DVK122" s="4"/>
      <c r="DVL122" s="4"/>
      <c r="EFC122" s="4"/>
      <c r="EFD122" s="4"/>
      <c r="EFE122" s="4"/>
      <c r="EFF122" s="4"/>
      <c r="EFG122" s="4"/>
      <c r="EFH122" s="4"/>
      <c r="EOY122" s="4"/>
      <c r="EOZ122" s="4"/>
      <c r="EPA122" s="4"/>
      <c r="EPB122" s="4"/>
      <c r="EPC122" s="4"/>
      <c r="EPD122" s="4"/>
      <c r="EYU122" s="4"/>
      <c r="EYV122" s="4"/>
      <c r="EYW122" s="4"/>
      <c r="EYX122" s="4"/>
      <c r="EYY122" s="4"/>
      <c r="EYZ122" s="4"/>
      <c r="FIQ122" s="4"/>
      <c r="FIR122" s="4"/>
      <c r="FIS122" s="4"/>
      <c r="FIT122" s="4"/>
      <c r="FIU122" s="4"/>
      <c r="FIV122" s="4"/>
      <c r="FSM122" s="4"/>
      <c r="FSN122" s="4"/>
      <c r="FSO122" s="4"/>
      <c r="FSP122" s="4"/>
      <c r="FSQ122" s="4"/>
      <c r="FSR122" s="4"/>
      <c r="GCI122" s="4"/>
      <c r="GCJ122" s="4"/>
      <c r="GCK122" s="4"/>
      <c r="GCL122" s="4"/>
      <c r="GCM122" s="4"/>
      <c r="GCN122" s="4"/>
      <c r="GME122" s="4"/>
      <c r="GMF122" s="4"/>
      <c r="GMG122" s="4"/>
      <c r="GMH122" s="4"/>
      <c r="GMI122" s="4"/>
      <c r="GMJ122" s="4"/>
      <c r="GWA122" s="4"/>
      <c r="GWB122" s="4"/>
      <c r="GWC122" s="4"/>
      <c r="GWD122" s="4"/>
      <c r="GWE122" s="4"/>
      <c r="GWF122" s="4"/>
      <c r="HFW122" s="4"/>
      <c r="HFX122" s="4"/>
      <c r="HFY122" s="4"/>
      <c r="HFZ122" s="4"/>
      <c r="HGA122" s="4"/>
      <c r="HGB122" s="4"/>
      <c r="HPS122" s="4"/>
      <c r="HPT122" s="4"/>
      <c r="HPU122" s="4"/>
      <c r="HPV122" s="4"/>
      <c r="HPW122" s="4"/>
      <c r="HPX122" s="4"/>
      <c r="HZO122" s="4"/>
      <c r="HZP122" s="4"/>
      <c r="HZQ122" s="4"/>
      <c r="HZR122" s="4"/>
      <c r="HZS122" s="4"/>
      <c r="HZT122" s="4"/>
      <c r="IJK122" s="4"/>
      <c r="IJL122" s="4"/>
      <c r="IJM122" s="4"/>
      <c r="IJN122" s="4"/>
      <c r="IJO122" s="4"/>
      <c r="IJP122" s="4"/>
      <c r="ITG122" s="4"/>
      <c r="ITH122" s="4"/>
      <c r="ITI122" s="4"/>
      <c r="ITJ122" s="4"/>
      <c r="ITK122" s="4"/>
      <c r="ITL122" s="4"/>
      <c r="JDC122" s="4"/>
      <c r="JDD122" s="4"/>
      <c r="JDE122" s="4"/>
      <c r="JDF122" s="4"/>
      <c r="JDG122" s="4"/>
      <c r="JDH122" s="4"/>
      <c r="JMY122" s="4"/>
      <c r="JMZ122" s="4"/>
      <c r="JNA122" s="4"/>
      <c r="JNB122" s="4"/>
      <c r="JNC122" s="4"/>
      <c r="JND122" s="4"/>
      <c r="JWU122" s="4"/>
      <c r="JWV122" s="4"/>
      <c r="JWW122" s="4"/>
      <c r="JWX122" s="4"/>
      <c r="JWY122" s="4"/>
      <c r="JWZ122" s="4"/>
      <c r="KGQ122" s="4"/>
      <c r="KGR122" s="4"/>
      <c r="KGS122" s="4"/>
      <c r="KGT122" s="4"/>
      <c r="KGU122" s="4"/>
      <c r="KGV122" s="4"/>
      <c r="KQM122" s="4"/>
      <c r="KQN122" s="4"/>
      <c r="KQO122" s="4"/>
      <c r="KQP122" s="4"/>
      <c r="KQQ122" s="4"/>
      <c r="KQR122" s="4"/>
      <c r="LAI122" s="4"/>
      <c r="LAJ122" s="4"/>
      <c r="LAK122" s="4"/>
      <c r="LAL122" s="4"/>
      <c r="LAM122" s="4"/>
      <c r="LAN122" s="4"/>
      <c r="LKE122" s="4"/>
      <c r="LKF122" s="4"/>
      <c r="LKG122" s="4"/>
      <c r="LKH122" s="4"/>
      <c r="LKI122" s="4"/>
      <c r="LKJ122" s="4"/>
      <c r="LUA122" s="4"/>
      <c r="LUB122" s="4"/>
      <c r="LUC122" s="4"/>
      <c r="LUD122" s="4"/>
      <c r="LUE122" s="4"/>
      <c r="LUF122" s="4"/>
      <c r="MDW122" s="4"/>
      <c r="MDX122" s="4"/>
      <c r="MDY122" s="4"/>
      <c r="MDZ122" s="4"/>
      <c r="MEA122" s="4"/>
      <c r="MEB122" s="4"/>
      <c r="MNS122" s="4"/>
      <c r="MNT122" s="4"/>
      <c r="MNU122" s="4"/>
      <c r="MNV122" s="4"/>
      <c r="MNW122" s="4"/>
      <c r="MNX122" s="4"/>
      <c r="MXO122" s="4"/>
      <c r="MXP122" s="4"/>
      <c r="MXQ122" s="4"/>
      <c r="MXR122" s="4"/>
      <c r="MXS122" s="4"/>
      <c r="MXT122" s="4"/>
      <c r="NHK122" s="4"/>
      <c r="NHL122" s="4"/>
      <c r="NHM122" s="4"/>
      <c r="NHN122" s="4"/>
      <c r="NHO122" s="4"/>
      <c r="NHP122" s="4"/>
      <c r="NRG122" s="4"/>
      <c r="NRH122" s="4"/>
      <c r="NRI122" s="4"/>
      <c r="NRJ122" s="4"/>
      <c r="NRK122" s="4"/>
      <c r="NRL122" s="4"/>
      <c r="OBC122" s="4"/>
      <c r="OBD122" s="4"/>
      <c r="OBE122" s="4"/>
      <c r="OBF122" s="4"/>
      <c r="OBG122" s="4"/>
      <c r="OBH122" s="4"/>
      <c r="OKY122" s="4"/>
      <c r="OKZ122" s="4"/>
      <c r="OLA122" s="4"/>
      <c r="OLB122" s="4"/>
      <c r="OLC122" s="4"/>
      <c r="OLD122" s="4"/>
      <c r="OUU122" s="4"/>
      <c r="OUV122" s="4"/>
      <c r="OUW122" s="4"/>
      <c r="OUX122" s="4"/>
      <c r="OUY122" s="4"/>
      <c r="OUZ122" s="4"/>
      <c r="PEQ122" s="4"/>
      <c r="PER122" s="4"/>
      <c r="PES122" s="4"/>
      <c r="PET122" s="4"/>
      <c r="PEU122" s="4"/>
      <c r="PEV122" s="4"/>
      <c r="POM122" s="4"/>
      <c r="PON122" s="4"/>
      <c r="POO122" s="4"/>
      <c r="POP122" s="4"/>
      <c r="POQ122" s="4"/>
      <c r="POR122" s="4"/>
      <c r="PYI122" s="4"/>
      <c r="PYJ122" s="4"/>
      <c r="PYK122" s="4"/>
      <c r="PYL122" s="4"/>
      <c r="PYM122" s="4"/>
      <c r="PYN122" s="4"/>
      <c r="QIE122" s="4"/>
      <c r="QIF122" s="4"/>
      <c r="QIG122" s="4"/>
      <c r="QIH122" s="4"/>
      <c r="QII122" s="4"/>
      <c r="QIJ122" s="4"/>
      <c r="QSA122" s="4"/>
      <c r="QSB122" s="4"/>
      <c r="QSC122" s="4"/>
      <c r="QSD122" s="4"/>
      <c r="QSE122" s="4"/>
      <c r="QSF122" s="4"/>
      <c r="RBW122" s="4"/>
      <c r="RBX122" s="4"/>
      <c r="RBY122" s="4"/>
      <c r="RBZ122" s="4"/>
      <c r="RCA122" s="4"/>
      <c r="RCB122" s="4"/>
      <c r="RLS122" s="4"/>
      <c r="RLT122" s="4"/>
      <c r="RLU122" s="4"/>
      <c r="RLV122" s="4"/>
      <c r="RLW122" s="4"/>
      <c r="RLX122" s="4"/>
      <c r="RVO122" s="4"/>
      <c r="RVP122" s="4"/>
      <c r="RVQ122" s="4"/>
      <c r="RVR122" s="4"/>
      <c r="RVS122" s="4"/>
      <c r="RVT122" s="4"/>
      <c r="SFK122" s="4"/>
      <c r="SFL122" s="4"/>
      <c r="SFM122" s="4"/>
      <c r="SFN122" s="4"/>
      <c r="SFO122" s="4"/>
      <c r="SFP122" s="4"/>
      <c r="SPG122" s="4"/>
      <c r="SPH122" s="4"/>
      <c r="SPI122" s="4"/>
      <c r="SPJ122" s="4"/>
      <c r="SPK122" s="4"/>
      <c r="SPL122" s="4"/>
      <c r="SZC122" s="4"/>
      <c r="SZD122" s="4"/>
      <c r="SZE122" s="4"/>
      <c r="SZF122" s="4"/>
      <c r="SZG122" s="4"/>
      <c r="SZH122" s="4"/>
      <c r="TIY122" s="4"/>
      <c r="TIZ122" s="4"/>
      <c r="TJA122" s="4"/>
      <c r="TJB122" s="4"/>
      <c r="TJC122" s="4"/>
      <c r="TJD122" s="4"/>
      <c r="TSU122" s="4"/>
      <c r="TSV122" s="4"/>
      <c r="TSW122" s="4"/>
      <c r="TSX122" s="4"/>
      <c r="TSY122" s="4"/>
      <c r="TSZ122" s="4"/>
      <c r="UCQ122" s="4"/>
      <c r="UCR122" s="4"/>
      <c r="UCS122" s="4"/>
      <c r="UCT122" s="4"/>
      <c r="UCU122" s="4"/>
      <c r="UCV122" s="4"/>
      <c r="UMM122" s="4"/>
      <c r="UMN122" s="4"/>
      <c r="UMO122" s="4"/>
      <c r="UMP122" s="4"/>
      <c r="UMQ122" s="4"/>
      <c r="UMR122" s="4"/>
      <c r="UWI122" s="4"/>
      <c r="UWJ122" s="4"/>
      <c r="UWK122" s="4"/>
      <c r="UWL122" s="4"/>
      <c r="UWM122" s="4"/>
      <c r="UWN122" s="4"/>
      <c r="VGE122" s="4"/>
      <c r="VGF122" s="4"/>
      <c r="VGG122" s="4"/>
      <c r="VGH122" s="4"/>
      <c r="VGI122" s="4"/>
      <c r="VGJ122" s="4"/>
      <c r="VQA122" s="4"/>
      <c r="VQB122" s="4"/>
      <c r="VQC122" s="4"/>
      <c r="VQD122" s="4"/>
      <c r="VQE122" s="4"/>
      <c r="VQF122" s="4"/>
      <c r="VZW122" s="4"/>
      <c r="VZX122" s="4"/>
      <c r="VZY122" s="4"/>
      <c r="VZZ122" s="4"/>
      <c r="WAA122" s="4"/>
      <c r="WAB122" s="4"/>
      <c r="WJS122" s="4"/>
      <c r="WJT122" s="4"/>
      <c r="WJU122" s="4"/>
      <c r="WJV122" s="4"/>
      <c r="WJW122" s="4"/>
      <c r="WJX122" s="4"/>
      <c r="WTO122" s="4"/>
      <c r="WTP122" s="4"/>
      <c r="WTQ122" s="4"/>
      <c r="WTR122" s="4"/>
      <c r="WTS122" s="4"/>
      <c r="WTT122" s="4"/>
    </row>
    <row r="123" spans="1:16333" ht="15.75" x14ac:dyDescent="0.25">
      <c r="A123" s="18" t="s">
        <v>50</v>
      </c>
      <c r="B123" s="134" t="s">
        <v>67</v>
      </c>
      <c r="C123" s="134"/>
      <c r="D123" s="87">
        <f>SUM(D124:D125)</f>
        <v>3248427.64</v>
      </c>
      <c r="E123" s="87">
        <f>SUM(E124:E125)</f>
        <v>2974827.63</v>
      </c>
      <c r="F123" s="87">
        <f>SUM(F124:F125)</f>
        <v>3198094.7</v>
      </c>
    </row>
    <row r="124" spans="1:16333" ht="60.75" x14ac:dyDescent="0.25">
      <c r="A124" s="22" t="s">
        <v>22</v>
      </c>
      <c r="B124" s="136" t="s">
        <v>67</v>
      </c>
      <c r="C124" s="136" t="s">
        <v>23</v>
      </c>
      <c r="D124" s="291">
        <f>'Приложение 4'!F93</f>
        <v>1647062.35</v>
      </c>
      <c r="E124" s="291">
        <f>'Приложение 4'!G93</f>
        <v>1527480.66</v>
      </c>
      <c r="F124" s="291">
        <f>'Приложение 4'!H93</f>
        <v>1684548.94</v>
      </c>
    </row>
    <row r="125" spans="1:16333" ht="30.75" x14ac:dyDescent="0.25">
      <c r="A125" s="32" t="s">
        <v>26</v>
      </c>
      <c r="B125" s="136" t="s">
        <v>67</v>
      </c>
      <c r="C125" s="208">
        <v>200</v>
      </c>
      <c r="D125" s="291">
        <f>'Приложение 4'!F94+'Приложение 4'!F204</f>
        <v>1601365.29</v>
      </c>
      <c r="E125" s="291">
        <f>'Приложение 4'!G94+'Приложение 4'!G204</f>
        <v>1447346.97</v>
      </c>
      <c r="F125" s="291">
        <f>'Приложение 4'!H94+'Приложение 4'!H204</f>
        <v>1513545.76</v>
      </c>
    </row>
    <row r="126" spans="1:16333" ht="15.75" x14ac:dyDescent="0.25">
      <c r="A126" s="82" t="s">
        <v>155</v>
      </c>
      <c r="B126" s="83" t="s">
        <v>77</v>
      </c>
      <c r="C126" s="84"/>
      <c r="D126" s="85">
        <f>D127+D130</f>
        <v>36759054</v>
      </c>
      <c r="E126" s="85">
        <f>E127+E130</f>
        <v>27471024</v>
      </c>
      <c r="F126" s="85">
        <f>F127+F130</f>
        <v>27950723.619999997</v>
      </c>
    </row>
    <row r="127" spans="1:16333" s="88" customFormat="1" ht="31.5" x14ac:dyDescent="0.25">
      <c r="A127" s="34" t="s">
        <v>208</v>
      </c>
      <c r="B127" s="86" t="s">
        <v>78</v>
      </c>
      <c r="C127" s="78"/>
      <c r="D127" s="87">
        <f>SUM(D128:D129)</f>
        <v>20761500</v>
      </c>
      <c r="E127" s="87">
        <f>SUM(E128:E129)</f>
        <v>12763960</v>
      </c>
      <c r="F127" s="87">
        <f>SUM(F128:F129)</f>
        <v>12766518.4</v>
      </c>
      <c r="G127" s="80"/>
      <c r="H127" s="100"/>
      <c r="I127" s="100"/>
      <c r="J127" s="100"/>
      <c r="K127" s="100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  <c r="QR127" s="27"/>
      <c r="QS127" s="27"/>
      <c r="QT127" s="27"/>
      <c r="QU127" s="27"/>
      <c r="QV127" s="27"/>
      <c r="QW127" s="27"/>
      <c r="QX127" s="27"/>
      <c r="RE127" s="27"/>
      <c r="RF127" s="27"/>
      <c r="RG127" s="27"/>
      <c r="RH127" s="27"/>
      <c r="RI127" s="27"/>
      <c r="RJ127" s="27"/>
      <c r="RK127" s="27"/>
      <c r="RL127" s="27"/>
      <c r="RM127" s="27"/>
      <c r="RN127" s="27"/>
      <c r="RO127" s="27"/>
      <c r="RP127" s="27"/>
      <c r="RQ127" s="27"/>
      <c r="RR127" s="27"/>
      <c r="RS127" s="27"/>
      <c r="RT127" s="27"/>
      <c r="RU127" s="27"/>
      <c r="RV127" s="27"/>
      <c r="RW127" s="27"/>
      <c r="RX127" s="27"/>
      <c r="RY127" s="27"/>
      <c r="RZ127" s="27"/>
      <c r="SA127" s="27"/>
      <c r="SB127" s="27"/>
      <c r="SC127" s="27"/>
      <c r="SD127" s="27"/>
      <c r="SE127" s="27"/>
      <c r="SF127" s="27"/>
      <c r="SG127" s="27"/>
      <c r="SH127" s="27"/>
      <c r="SI127" s="27"/>
      <c r="SJ127" s="27"/>
      <c r="SK127" s="27"/>
      <c r="SL127" s="27"/>
      <c r="SM127" s="27"/>
      <c r="SN127" s="27"/>
      <c r="SO127" s="27"/>
      <c r="SP127" s="27"/>
      <c r="SQ127" s="27"/>
      <c r="SR127" s="27"/>
      <c r="SS127" s="27"/>
      <c r="ST127" s="27"/>
      <c r="SU127" s="27"/>
      <c r="SV127" s="27"/>
      <c r="SW127" s="27"/>
      <c r="SX127" s="27"/>
      <c r="SY127" s="27"/>
      <c r="SZ127" s="27"/>
      <c r="TA127" s="27"/>
      <c r="TB127" s="27"/>
      <c r="TC127" s="27"/>
      <c r="TD127" s="27"/>
      <c r="TE127" s="27"/>
      <c r="TF127" s="27"/>
      <c r="TG127" s="27"/>
      <c r="TH127" s="27"/>
      <c r="TI127" s="27"/>
      <c r="TJ127" s="27"/>
      <c r="TK127" s="27"/>
      <c r="TL127" s="27"/>
      <c r="TM127" s="27"/>
      <c r="TN127" s="27"/>
      <c r="TO127" s="27"/>
      <c r="TP127" s="27"/>
      <c r="TQ127" s="27"/>
      <c r="TR127" s="27"/>
      <c r="TS127" s="27"/>
      <c r="TT127" s="27"/>
      <c r="TU127" s="27"/>
      <c r="TV127" s="27"/>
      <c r="TW127" s="27"/>
      <c r="TX127" s="27"/>
      <c r="TY127" s="27"/>
      <c r="TZ127" s="27"/>
      <c r="UA127" s="27"/>
      <c r="UB127" s="27"/>
      <c r="UC127" s="27"/>
      <c r="UD127" s="27"/>
      <c r="UE127" s="27"/>
      <c r="UF127" s="27"/>
      <c r="UG127" s="27"/>
      <c r="UH127" s="27"/>
      <c r="UI127" s="27"/>
      <c r="UJ127" s="27"/>
      <c r="UK127" s="27"/>
      <c r="UL127" s="27"/>
      <c r="UM127" s="27"/>
      <c r="UN127" s="27"/>
      <c r="UO127" s="27"/>
      <c r="UP127" s="27"/>
      <c r="UQ127" s="27"/>
      <c r="UR127" s="27"/>
      <c r="US127" s="27"/>
      <c r="UT127" s="27"/>
      <c r="UU127" s="27"/>
      <c r="UV127" s="27"/>
      <c r="UW127" s="27"/>
      <c r="UX127" s="27"/>
      <c r="UY127" s="27"/>
      <c r="UZ127" s="27"/>
      <c r="VA127" s="27"/>
      <c r="VB127" s="27"/>
      <c r="VC127" s="27"/>
      <c r="VD127" s="27"/>
      <c r="VE127" s="27"/>
      <c r="VF127" s="27"/>
      <c r="VG127" s="27"/>
      <c r="VH127" s="27"/>
      <c r="VI127" s="27"/>
      <c r="VJ127" s="27"/>
      <c r="VK127" s="27"/>
      <c r="VL127" s="27"/>
      <c r="VM127" s="27"/>
      <c r="VN127" s="27"/>
      <c r="VO127" s="27"/>
      <c r="VP127" s="27"/>
      <c r="VQ127" s="27"/>
      <c r="VR127" s="27"/>
      <c r="VS127" s="27"/>
      <c r="VT127" s="27"/>
      <c r="VU127" s="27"/>
      <c r="VV127" s="27"/>
      <c r="VW127" s="27"/>
      <c r="VX127" s="27"/>
      <c r="VY127" s="27"/>
      <c r="VZ127" s="27"/>
      <c r="WA127" s="27"/>
      <c r="WB127" s="27"/>
      <c r="WC127" s="27"/>
      <c r="WD127" s="27"/>
      <c r="WE127" s="27"/>
      <c r="WF127" s="27"/>
      <c r="WG127" s="27"/>
      <c r="WH127" s="27"/>
      <c r="WI127" s="27"/>
      <c r="WJ127" s="27"/>
      <c r="WK127" s="27"/>
      <c r="WL127" s="27"/>
      <c r="WM127" s="27"/>
      <c r="WN127" s="27"/>
      <c r="WO127" s="27"/>
      <c r="WP127" s="27"/>
      <c r="WQ127" s="27"/>
      <c r="WR127" s="27"/>
      <c r="WS127" s="27"/>
      <c r="WT127" s="27"/>
      <c r="WU127" s="27"/>
      <c r="WV127" s="27"/>
      <c r="WW127" s="27"/>
      <c r="WX127" s="27"/>
      <c r="WY127" s="27"/>
      <c r="WZ127" s="27"/>
      <c r="XA127" s="27"/>
      <c r="XB127" s="27"/>
      <c r="XC127" s="27"/>
      <c r="XD127" s="27"/>
      <c r="XE127" s="27"/>
      <c r="XF127" s="27"/>
      <c r="XG127" s="27"/>
      <c r="XH127" s="27"/>
      <c r="XI127" s="27"/>
      <c r="XJ127" s="27"/>
      <c r="XK127" s="27"/>
      <c r="XL127" s="27"/>
      <c r="XM127" s="27"/>
      <c r="XN127" s="27"/>
      <c r="XO127" s="27"/>
      <c r="XP127" s="27"/>
      <c r="XQ127" s="27"/>
      <c r="XR127" s="27"/>
      <c r="XS127" s="27"/>
      <c r="XT127" s="27"/>
      <c r="XU127" s="27"/>
      <c r="XV127" s="27"/>
      <c r="XW127" s="27"/>
      <c r="XX127" s="27"/>
      <c r="XY127" s="27"/>
      <c r="XZ127" s="27"/>
      <c r="YA127" s="27"/>
      <c r="YB127" s="27"/>
      <c r="YC127" s="27"/>
      <c r="YD127" s="27"/>
      <c r="YE127" s="27"/>
      <c r="YF127" s="27"/>
      <c r="YG127" s="27"/>
      <c r="YH127" s="27"/>
      <c r="YI127" s="27"/>
      <c r="YJ127" s="27"/>
      <c r="YK127" s="27"/>
      <c r="YL127" s="27"/>
      <c r="YM127" s="27"/>
      <c r="YN127" s="27"/>
      <c r="YO127" s="27"/>
      <c r="YP127" s="27"/>
      <c r="YQ127" s="27"/>
      <c r="YR127" s="27"/>
      <c r="YS127" s="27"/>
      <c r="YT127" s="27"/>
      <c r="YU127" s="27"/>
      <c r="YV127" s="27"/>
      <c r="YW127" s="27"/>
      <c r="YX127" s="27"/>
      <c r="YY127" s="27"/>
      <c r="YZ127" s="27"/>
      <c r="ZA127" s="27"/>
      <c r="ZB127" s="27"/>
      <c r="ZC127" s="27"/>
      <c r="ZD127" s="27"/>
      <c r="ZE127" s="27"/>
      <c r="ZF127" s="27"/>
      <c r="ZG127" s="27"/>
      <c r="ZH127" s="27"/>
      <c r="ZI127" s="27"/>
      <c r="ZJ127" s="27"/>
      <c r="ZK127" s="27"/>
      <c r="ZL127" s="27"/>
      <c r="ZM127" s="27"/>
      <c r="ZN127" s="27"/>
      <c r="ZO127" s="27"/>
      <c r="ZP127" s="27"/>
      <c r="ZQ127" s="27"/>
      <c r="ZR127" s="27"/>
      <c r="ZS127" s="27"/>
      <c r="ZT127" s="27"/>
      <c r="ZU127" s="27"/>
      <c r="ZV127" s="27"/>
      <c r="ZW127" s="27"/>
      <c r="ZX127" s="27"/>
      <c r="ZY127" s="27"/>
      <c r="ZZ127" s="27"/>
      <c r="AAA127" s="27"/>
      <c r="AAB127" s="27"/>
      <c r="AAC127" s="27"/>
      <c r="AAD127" s="27"/>
      <c r="AAE127" s="27"/>
      <c r="AAF127" s="27"/>
      <c r="AAG127" s="27"/>
      <c r="AAH127" s="27"/>
      <c r="AAI127" s="27"/>
      <c r="AAJ127" s="27"/>
      <c r="AAK127" s="27"/>
      <c r="AAL127" s="27"/>
      <c r="AAM127" s="27"/>
      <c r="AAN127" s="27"/>
      <c r="AAO127" s="27"/>
      <c r="AAP127" s="27"/>
      <c r="AAQ127" s="27"/>
      <c r="AAR127" s="27"/>
      <c r="AAS127" s="27"/>
      <c r="AAT127" s="27"/>
      <c r="ABA127" s="27"/>
      <c r="ABB127" s="27"/>
      <c r="ABC127" s="27"/>
      <c r="ABD127" s="27"/>
      <c r="ABE127" s="27"/>
      <c r="ABF127" s="27"/>
      <c r="ABG127" s="27"/>
      <c r="ABH127" s="27"/>
      <c r="ABI127" s="27"/>
      <c r="ABJ127" s="27"/>
      <c r="ABK127" s="27"/>
      <c r="ABL127" s="27"/>
      <c r="ABM127" s="27"/>
      <c r="ABN127" s="27"/>
      <c r="ABO127" s="27"/>
      <c r="ABP127" s="27"/>
      <c r="ABQ127" s="27"/>
      <c r="ABR127" s="27"/>
      <c r="ABS127" s="27"/>
      <c r="ABT127" s="27"/>
      <c r="ABU127" s="27"/>
      <c r="ABV127" s="27"/>
      <c r="ABW127" s="27"/>
      <c r="ABX127" s="27"/>
      <c r="ABY127" s="27"/>
      <c r="ABZ127" s="27"/>
      <c r="ACA127" s="27"/>
      <c r="ACB127" s="27"/>
      <c r="ACC127" s="27"/>
      <c r="ACD127" s="27"/>
      <c r="ACE127" s="27"/>
      <c r="ACF127" s="27"/>
      <c r="ACG127" s="27"/>
      <c r="ACH127" s="27"/>
      <c r="ACI127" s="27"/>
      <c r="ACJ127" s="27"/>
      <c r="ACK127" s="27"/>
      <c r="ACL127" s="27"/>
      <c r="ACM127" s="27"/>
      <c r="ACN127" s="27"/>
      <c r="ACO127" s="27"/>
      <c r="ACP127" s="27"/>
      <c r="ACQ127" s="27"/>
      <c r="ACR127" s="27"/>
      <c r="ACS127" s="27"/>
      <c r="ACT127" s="27"/>
      <c r="ACU127" s="27"/>
      <c r="ACV127" s="27"/>
      <c r="ACW127" s="27"/>
      <c r="ACX127" s="27"/>
      <c r="ACY127" s="27"/>
      <c r="ACZ127" s="27"/>
      <c r="ADA127" s="27"/>
      <c r="ADB127" s="27"/>
      <c r="ADC127" s="27"/>
      <c r="ADD127" s="27"/>
      <c r="ADE127" s="27"/>
      <c r="ADF127" s="27"/>
      <c r="ADG127" s="27"/>
      <c r="ADH127" s="27"/>
      <c r="ADI127" s="27"/>
      <c r="ADJ127" s="27"/>
      <c r="ADK127" s="27"/>
      <c r="ADL127" s="27"/>
      <c r="ADM127" s="27"/>
      <c r="ADN127" s="27"/>
      <c r="ADO127" s="27"/>
      <c r="ADP127" s="27"/>
      <c r="ADQ127" s="27"/>
      <c r="ADR127" s="27"/>
      <c r="ADS127" s="27"/>
      <c r="ADT127" s="27"/>
      <c r="ADU127" s="27"/>
      <c r="ADV127" s="27"/>
      <c r="ADW127" s="27"/>
      <c r="ADX127" s="27"/>
      <c r="ADY127" s="27"/>
      <c r="ADZ127" s="27"/>
      <c r="AEA127" s="27"/>
      <c r="AEB127" s="27"/>
      <c r="AEC127" s="27"/>
      <c r="AED127" s="27"/>
      <c r="AEE127" s="27"/>
      <c r="AEF127" s="27"/>
      <c r="AEG127" s="27"/>
      <c r="AEH127" s="27"/>
      <c r="AEI127" s="27"/>
      <c r="AEJ127" s="27"/>
      <c r="AEK127" s="27"/>
      <c r="AEL127" s="27"/>
      <c r="AEM127" s="27"/>
      <c r="AEN127" s="27"/>
      <c r="AEO127" s="27"/>
      <c r="AEP127" s="27"/>
      <c r="AEQ127" s="27"/>
      <c r="AER127" s="27"/>
      <c r="AES127" s="27"/>
      <c r="AET127" s="27"/>
      <c r="AEU127" s="27"/>
      <c r="AEV127" s="27"/>
      <c r="AEW127" s="27"/>
      <c r="AEX127" s="27"/>
      <c r="AEY127" s="27"/>
      <c r="AEZ127" s="27"/>
      <c r="AFA127" s="27"/>
      <c r="AFB127" s="27"/>
      <c r="AFC127" s="27"/>
      <c r="AFD127" s="27"/>
      <c r="AFE127" s="27"/>
      <c r="AFF127" s="27"/>
      <c r="AFG127" s="27"/>
      <c r="AFH127" s="27"/>
      <c r="AFI127" s="27"/>
      <c r="AFJ127" s="27"/>
      <c r="AFK127" s="27"/>
      <c r="AFL127" s="27"/>
      <c r="AFM127" s="27"/>
      <c r="AFN127" s="27"/>
      <c r="AFO127" s="27"/>
      <c r="AFP127" s="27"/>
      <c r="AFQ127" s="27"/>
      <c r="AFR127" s="27"/>
      <c r="AFS127" s="27"/>
      <c r="AFT127" s="27"/>
      <c r="AFU127" s="27"/>
      <c r="AFV127" s="27"/>
      <c r="AFW127" s="27"/>
      <c r="AFX127" s="27"/>
      <c r="AFY127" s="27"/>
      <c r="AFZ127" s="27"/>
      <c r="AGA127" s="27"/>
      <c r="AGB127" s="27"/>
      <c r="AGC127" s="27"/>
      <c r="AGD127" s="27"/>
      <c r="AGE127" s="27"/>
      <c r="AGF127" s="27"/>
      <c r="AGG127" s="27"/>
      <c r="AGH127" s="27"/>
      <c r="AGI127" s="27"/>
      <c r="AGJ127" s="27"/>
      <c r="AGK127" s="27"/>
      <c r="AGL127" s="27"/>
      <c r="AGM127" s="27"/>
      <c r="AGN127" s="27"/>
      <c r="AGO127" s="27"/>
      <c r="AGP127" s="27"/>
      <c r="AGQ127" s="27"/>
      <c r="AGR127" s="27"/>
      <c r="AGS127" s="27"/>
      <c r="AGT127" s="27"/>
      <c r="AGU127" s="27"/>
      <c r="AGV127" s="27"/>
      <c r="AGW127" s="27"/>
      <c r="AGX127" s="27"/>
      <c r="AGY127" s="27"/>
      <c r="AGZ127" s="27"/>
      <c r="AHA127" s="27"/>
      <c r="AHB127" s="27"/>
      <c r="AHC127" s="27"/>
      <c r="AHD127" s="27"/>
      <c r="AHE127" s="27"/>
      <c r="AHF127" s="27"/>
      <c r="AHG127" s="27"/>
      <c r="AHH127" s="27"/>
      <c r="AHI127" s="27"/>
      <c r="AHJ127" s="27"/>
      <c r="AHK127" s="27"/>
      <c r="AHL127" s="27"/>
      <c r="AHM127" s="27"/>
      <c r="AHN127" s="27"/>
      <c r="AHO127" s="27"/>
      <c r="AHP127" s="27"/>
      <c r="AHQ127" s="27"/>
      <c r="AHR127" s="27"/>
      <c r="AHS127" s="27"/>
      <c r="AHT127" s="27"/>
      <c r="AHU127" s="27"/>
      <c r="AHV127" s="27"/>
      <c r="AHW127" s="27"/>
      <c r="AHX127" s="27"/>
      <c r="AHY127" s="27"/>
      <c r="AHZ127" s="27"/>
      <c r="AIA127" s="27"/>
      <c r="AIB127" s="27"/>
      <c r="AIC127" s="27"/>
      <c r="AID127" s="27"/>
      <c r="AIE127" s="27"/>
      <c r="AIF127" s="27"/>
      <c r="AIG127" s="27"/>
      <c r="AIH127" s="27"/>
      <c r="AII127" s="27"/>
      <c r="AIJ127" s="27"/>
      <c r="AIK127" s="27"/>
      <c r="AIL127" s="27"/>
      <c r="AIM127" s="27"/>
      <c r="AIN127" s="27"/>
      <c r="AIO127" s="27"/>
      <c r="AIP127" s="27"/>
      <c r="AIQ127" s="27"/>
      <c r="AIR127" s="27"/>
      <c r="AIS127" s="27"/>
      <c r="AIT127" s="27"/>
      <c r="AIU127" s="27"/>
      <c r="AIV127" s="27"/>
      <c r="AIW127" s="27"/>
      <c r="AIX127" s="27"/>
      <c r="AIY127" s="27"/>
      <c r="AIZ127" s="27"/>
      <c r="AJA127" s="27"/>
      <c r="AJB127" s="27"/>
      <c r="AJC127" s="27"/>
      <c r="AJD127" s="27"/>
      <c r="AJE127" s="27"/>
      <c r="AJF127" s="27"/>
      <c r="AJG127" s="27"/>
      <c r="AJH127" s="27"/>
      <c r="AJI127" s="27"/>
      <c r="AJJ127" s="27"/>
      <c r="AJK127" s="27"/>
      <c r="AJL127" s="27"/>
      <c r="AJM127" s="27"/>
      <c r="AJN127" s="27"/>
      <c r="AJO127" s="27"/>
      <c r="AJP127" s="27"/>
      <c r="AJQ127" s="27"/>
      <c r="AJR127" s="27"/>
      <c r="AJS127" s="27"/>
      <c r="AJT127" s="27"/>
      <c r="AJU127" s="27"/>
      <c r="AJV127" s="27"/>
      <c r="AJW127" s="27"/>
      <c r="AJX127" s="27"/>
      <c r="AJY127" s="27"/>
      <c r="AJZ127" s="27"/>
      <c r="AKA127" s="27"/>
      <c r="AKB127" s="27"/>
      <c r="AKC127" s="27"/>
      <c r="AKD127" s="27"/>
      <c r="AKE127" s="27"/>
      <c r="AKF127" s="27"/>
      <c r="AKG127" s="27"/>
      <c r="AKH127" s="27"/>
      <c r="AKI127" s="27"/>
      <c r="AKJ127" s="27"/>
      <c r="AKK127" s="27"/>
      <c r="AKL127" s="27"/>
      <c r="AKM127" s="27"/>
      <c r="AKN127" s="27"/>
      <c r="AKO127" s="27"/>
      <c r="AKP127" s="27"/>
      <c r="AKW127" s="27"/>
      <c r="AKX127" s="27"/>
      <c r="AKY127" s="27"/>
      <c r="AKZ127" s="27"/>
      <c r="ALA127" s="27"/>
      <c r="ALB127" s="27"/>
      <c r="ALC127" s="27"/>
      <c r="ALD127" s="27"/>
      <c r="ALE127" s="27"/>
      <c r="ALF127" s="27"/>
      <c r="ALG127" s="27"/>
      <c r="ALH127" s="27"/>
      <c r="ALI127" s="27"/>
      <c r="ALJ127" s="27"/>
      <c r="ALK127" s="27"/>
      <c r="ALL127" s="27"/>
      <c r="ALM127" s="27"/>
      <c r="ALN127" s="27"/>
      <c r="ALO127" s="27"/>
      <c r="ALP127" s="27"/>
      <c r="ALQ127" s="27"/>
      <c r="ALR127" s="27"/>
      <c r="ALS127" s="27"/>
      <c r="ALT127" s="27"/>
      <c r="ALU127" s="27"/>
      <c r="ALV127" s="27"/>
      <c r="ALW127" s="27"/>
      <c r="ALX127" s="27"/>
      <c r="ALY127" s="27"/>
      <c r="ALZ127" s="27"/>
      <c r="AMA127" s="27"/>
      <c r="AMB127" s="27"/>
      <c r="AMC127" s="27"/>
      <c r="AMD127" s="27"/>
      <c r="AME127" s="27"/>
      <c r="AMF127" s="27"/>
      <c r="AMG127" s="27"/>
      <c r="AMH127" s="27"/>
      <c r="AMI127" s="27"/>
      <c r="AMJ127" s="27"/>
      <c r="AMK127" s="27"/>
      <c r="AML127" s="27"/>
      <c r="AMM127" s="27"/>
      <c r="AMN127" s="27"/>
      <c r="AMO127" s="27"/>
      <c r="AMP127" s="27"/>
      <c r="AMQ127" s="27"/>
      <c r="AMR127" s="27"/>
      <c r="AMS127" s="27"/>
      <c r="AMT127" s="27"/>
      <c r="AMU127" s="27"/>
      <c r="AMV127" s="27"/>
      <c r="AMW127" s="27"/>
      <c r="AMX127" s="27"/>
      <c r="AMY127" s="27"/>
      <c r="AMZ127" s="27"/>
      <c r="ANA127" s="27"/>
      <c r="ANB127" s="27"/>
      <c r="ANC127" s="27"/>
      <c r="AND127" s="27"/>
      <c r="ANE127" s="27"/>
      <c r="ANF127" s="27"/>
      <c r="ANG127" s="27"/>
      <c r="ANH127" s="27"/>
      <c r="ANI127" s="27"/>
      <c r="ANJ127" s="27"/>
      <c r="ANK127" s="27"/>
      <c r="ANL127" s="27"/>
      <c r="ANM127" s="27"/>
      <c r="ANN127" s="27"/>
      <c r="ANO127" s="27"/>
      <c r="ANP127" s="27"/>
      <c r="ANQ127" s="27"/>
      <c r="ANR127" s="27"/>
      <c r="ANS127" s="27"/>
      <c r="ANT127" s="27"/>
      <c r="ANU127" s="27"/>
      <c r="ANV127" s="27"/>
      <c r="ANW127" s="27"/>
      <c r="ANX127" s="27"/>
      <c r="ANY127" s="27"/>
      <c r="ANZ127" s="27"/>
      <c r="AOA127" s="27"/>
      <c r="AOB127" s="27"/>
      <c r="AOC127" s="27"/>
      <c r="AOD127" s="27"/>
      <c r="AOE127" s="27"/>
      <c r="AOF127" s="27"/>
      <c r="AOG127" s="27"/>
      <c r="AOH127" s="27"/>
      <c r="AOI127" s="27"/>
      <c r="AOJ127" s="27"/>
      <c r="AOK127" s="27"/>
      <c r="AOL127" s="27"/>
      <c r="AOM127" s="27"/>
      <c r="AON127" s="27"/>
      <c r="AOO127" s="27"/>
      <c r="AOP127" s="27"/>
      <c r="AOQ127" s="27"/>
      <c r="AOR127" s="27"/>
      <c r="AOS127" s="27"/>
      <c r="AOT127" s="27"/>
      <c r="AOU127" s="27"/>
      <c r="AOV127" s="27"/>
      <c r="AOW127" s="27"/>
      <c r="AOX127" s="27"/>
      <c r="AOY127" s="27"/>
      <c r="AOZ127" s="27"/>
      <c r="APA127" s="27"/>
      <c r="APB127" s="27"/>
      <c r="APC127" s="27"/>
      <c r="APD127" s="27"/>
      <c r="APE127" s="27"/>
      <c r="APF127" s="27"/>
      <c r="APG127" s="27"/>
      <c r="APH127" s="27"/>
      <c r="API127" s="27"/>
      <c r="APJ127" s="27"/>
      <c r="APK127" s="27"/>
      <c r="APL127" s="27"/>
      <c r="APM127" s="27"/>
      <c r="APN127" s="27"/>
      <c r="APO127" s="27"/>
      <c r="APP127" s="27"/>
      <c r="APQ127" s="27"/>
      <c r="APR127" s="27"/>
      <c r="APS127" s="27"/>
      <c r="APT127" s="27"/>
      <c r="APU127" s="27"/>
      <c r="APV127" s="27"/>
      <c r="APW127" s="27"/>
      <c r="APX127" s="27"/>
      <c r="APY127" s="27"/>
      <c r="APZ127" s="27"/>
      <c r="AQA127" s="27"/>
      <c r="AQB127" s="27"/>
      <c r="AQC127" s="27"/>
      <c r="AQD127" s="27"/>
      <c r="AQE127" s="27"/>
      <c r="AQF127" s="27"/>
      <c r="AQG127" s="27"/>
      <c r="AQH127" s="27"/>
      <c r="AQI127" s="27"/>
      <c r="AQJ127" s="27"/>
      <c r="AQK127" s="27"/>
      <c r="AQL127" s="27"/>
      <c r="AQM127" s="27"/>
      <c r="AQN127" s="27"/>
      <c r="AQO127" s="27"/>
      <c r="AQP127" s="27"/>
      <c r="AQQ127" s="27"/>
      <c r="AQR127" s="27"/>
      <c r="AQS127" s="27"/>
      <c r="AQT127" s="27"/>
      <c r="AQU127" s="27"/>
      <c r="AQV127" s="27"/>
      <c r="AQW127" s="27"/>
      <c r="AQX127" s="27"/>
      <c r="AQY127" s="27"/>
      <c r="AQZ127" s="27"/>
      <c r="ARA127" s="27"/>
      <c r="ARB127" s="27"/>
      <c r="ARC127" s="27"/>
      <c r="ARD127" s="27"/>
      <c r="ARE127" s="27"/>
      <c r="ARF127" s="27"/>
      <c r="ARG127" s="27"/>
      <c r="ARH127" s="27"/>
      <c r="ARI127" s="27"/>
      <c r="ARJ127" s="27"/>
      <c r="ARK127" s="27"/>
      <c r="ARL127" s="27"/>
      <c r="ARM127" s="27"/>
      <c r="ARN127" s="27"/>
      <c r="ARO127" s="27"/>
      <c r="ARP127" s="27"/>
      <c r="ARQ127" s="27"/>
      <c r="ARR127" s="27"/>
      <c r="ARS127" s="27"/>
      <c r="ART127" s="27"/>
      <c r="ARU127" s="27"/>
      <c r="ARV127" s="27"/>
      <c r="ARW127" s="27"/>
      <c r="ARX127" s="27"/>
      <c r="ARY127" s="27"/>
      <c r="ARZ127" s="27"/>
      <c r="ASA127" s="27"/>
      <c r="ASB127" s="27"/>
      <c r="ASC127" s="27"/>
      <c r="ASD127" s="27"/>
      <c r="ASE127" s="27"/>
      <c r="ASF127" s="27"/>
      <c r="ASG127" s="27"/>
      <c r="ASH127" s="27"/>
      <c r="ASI127" s="27"/>
      <c r="ASJ127" s="27"/>
      <c r="ASK127" s="27"/>
      <c r="ASL127" s="27"/>
      <c r="ASM127" s="27"/>
      <c r="ASN127" s="27"/>
      <c r="ASO127" s="27"/>
      <c r="ASP127" s="27"/>
      <c r="ASQ127" s="27"/>
      <c r="ASR127" s="27"/>
      <c r="ASS127" s="27"/>
      <c r="AST127" s="27"/>
      <c r="ASU127" s="27"/>
      <c r="ASV127" s="27"/>
      <c r="ASW127" s="27"/>
      <c r="ASX127" s="27"/>
      <c r="ASY127" s="27"/>
      <c r="ASZ127" s="27"/>
      <c r="ATA127" s="27"/>
      <c r="ATB127" s="27"/>
      <c r="ATC127" s="27"/>
      <c r="ATD127" s="27"/>
      <c r="ATE127" s="27"/>
      <c r="ATF127" s="27"/>
      <c r="ATG127" s="27"/>
      <c r="ATH127" s="27"/>
      <c r="ATI127" s="27"/>
      <c r="ATJ127" s="27"/>
      <c r="ATK127" s="27"/>
      <c r="ATL127" s="27"/>
      <c r="ATM127" s="27"/>
      <c r="ATN127" s="27"/>
      <c r="ATO127" s="27"/>
      <c r="ATP127" s="27"/>
      <c r="ATQ127" s="27"/>
      <c r="ATR127" s="27"/>
      <c r="ATS127" s="27"/>
      <c r="ATT127" s="27"/>
      <c r="ATU127" s="27"/>
      <c r="ATV127" s="27"/>
      <c r="ATW127" s="27"/>
      <c r="ATX127" s="27"/>
      <c r="ATY127" s="27"/>
      <c r="ATZ127" s="27"/>
      <c r="AUA127" s="27"/>
      <c r="AUB127" s="27"/>
      <c r="AUC127" s="27"/>
      <c r="AUD127" s="27"/>
      <c r="AUE127" s="27"/>
      <c r="AUF127" s="27"/>
      <c r="AUG127" s="27"/>
      <c r="AUH127" s="27"/>
      <c r="AUI127" s="27"/>
      <c r="AUJ127" s="27"/>
      <c r="AUK127" s="27"/>
      <c r="AUL127" s="27"/>
      <c r="AUS127" s="27"/>
      <c r="AUT127" s="27"/>
      <c r="AUU127" s="27"/>
      <c r="AUV127" s="27"/>
      <c r="AUW127" s="27"/>
      <c r="AUX127" s="27"/>
      <c r="AUY127" s="27"/>
      <c r="AUZ127" s="27"/>
      <c r="AVA127" s="27"/>
      <c r="AVB127" s="27"/>
      <c r="AVC127" s="27"/>
      <c r="AVD127" s="27"/>
      <c r="AVE127" s="27"/>
      <c r="AVF127" s="27"/>
      <c r="AVG127" s="27"/>
      <c r="AVH127" s="27"/>
      <c r="AVI127" s="27"/>
      <c r="AVJ127" s="27"/>
      <c r="AVK127" s="27"/>
      <c r="AVL127" s="27"/>
      <c r="AVM127" s="27"/>
      <c r="AVN127" s="27"/>
      <c r="AVO127" s="27"/>
      <c r="AVP127" s="27"/>
      <c r="AVQ127" s="27"/>
      <c r="AVR127" s="27"/>
      <c r="AVS127" s="27"/>
      <c r="AVT127" s="27"/>
      <c r="AVU127" s="27"/>
      <c r="AVV127" s="27"/>
      <c r="AVW127" s="27"/>
      <c r="AVX127" s="27"/>
      <c r="AVY127" s="27"/>
      <c r="AVZ127" s="27"/>
      <c r="AWA127" s="27"/>
      <c r="AWB127" s="27"/>
      <c r="AWC127" s="27"/>
      <c r="AWD127" s="27"/>
      <c r="AWE127" s="27"/>
      <c r="AWF127" s="27"/>
      <c r="AWG127" s="27"/>
      <c r="AWH127" s="27"/>
      <c r="AWI127" s="27"/>
      <c r="AWJ127" s="27"/>
      <c r="AWK127" s="27"/>
      <c r="AWL127" s="27"/>
      <c r="AWM127" s="27"/>
      <c r="AWN127" s="27"/>
      <c r="AWO127" s="27"/>
      <c r="AWP127" s="27"/>
      <c r="AWQ127" s="27"/>
      <c r="AWR127" s="27"/>
      <c r="AWS127" s="27"/>
      <c r="AWT127" s="27"/>
      <c r="AWU127" s="27"/>
      <c r="AWV127" s="27"/>
      <c r="AWW127" s="27"/>
      <c r="AWX127" s="27"/>
      <c r="AWY127" s="27"/>
      <c r="AWZ127" s="27"/>
      <c r="AXA127" s="27"/>
      <c r="AXB127" s="27"/>
      <c r="AXC127" s="27"/>
      <c r="AXD127" s="27"/>
      <c r="AXE127" s="27"/>
      <c r="AXF127" s="27"/>
      <c r="AXG127" s="27"/>
      <c r="AXH127" s="27"/>
      <c r="AXI127" s="27"/>
      <c r="AXJ127" s="27"/>
      <c r="AXK127" s="27"/>
      <c r="AXL127" s="27"/>
      <c r="AXM127" s="27"/>
      <c r="AXN127" s="27"/>
      <c r="AXO127" s="27"/>
      <c r="AXP127" s="27"/>
      <c r="AXQ127" s="27"/>
      <c r="AXR127" s="27"/>
      <c r="AXS127" s="27"/>
      <c r="AXT127" s="27"/>
      <c r="AXU127" s="27"/>
      <c r="AXV127" s="27"/>
      <c r="AXW127" s="27"/>
      <c r="AXX127" s="27"/>
      <c r="AXY127" s="27"/>
      <c r="AXZ127" s="27"/>
      <c r="AYA127" s="27"/>
      <c r="AYB127" s="27"/>
      <c r="AYC127" s="27"/>
      <c r="AYD127" s="27"/>
      <c r="AYE127" s="27"/>
      <c r="AYF127" s="27"/>
      <c r="AYG127" s="27"/>
      <c r="AYH127" s="27"/>
      <c r="AYI127" s="27"/>
      <c r="AYJ127" s="27"/>
      <c r="AYK127" s="27"/>
      <c r="AYL127" s="27"/>
      <c r="AYM127" s="27"/>
      <c r="AYN127" s="27"/>
      <c r="AYO127" s="27"/>
      <c r="AYP127" s="27"/>
      <c r="AYQ127" s="27"/>
      <c r="AYR127" s="27"/>
      <c r="AYS127" s="27"/>
      <c r="AYT127" s="27"/>
      <c r="AYU127" s="27"/>
      <c r="AYV127" s="27"/>
      <c r="AYW127" s="27"/>
      <c r="AYX127" s="27"/>
      <c r="AYY127" s="27"/>
      <c r="AYZ127" s="27"/>
      <c r="AZA127" s="27"/>
      <c r="AZB127" s="27"/>
      <c r="AZC127" s="27"/>
      <c r="AZD127" s="27"/>
      <c r="AZE127" s="27"/>
      <c r="AZF127" s="27"/>
      <c r="AZG127" s="27"/>
      <c r="AZH127" s="27"/>
      <c r="AZI127" s="27"/>
      <c r="AZJ127" s="27"/>
      <c r="AZK127" s="27"/>
      <c r="AZL127" s="27"/>
      <c r="AZM127" s="27"/>
      <c r="AZN127" s="27"/>
      <c r="AZO127" s="27"/>
      <c r="AZP127" s="27"/>
      <c r="AZQ127" s="27"/>
      <c r="AZR127" s="27"/>
      <c r="AZS127" s="27"/>
      <c r="AZT127" s="27"/>
      <c r="AZU127" s="27"/>
      <c r="AZV127" s="27"/>
      <c r="AZW127" s="27"/>
      <c r="AZX127" s="27"/>
      <c r="AZY127" s="27"/>
      <c r="AZZ127" s="27"/>
      <c r="BAA127" s="27"/>
      <c r="BAB127" s="27"/>
      <c r="BAC127" s="27"/>
      <c r="BAD127" s="27"/>
      <c r="BAE127" s="27"/>
      <c r="BAF127" s="27"/>
      <c r="BAG127" s="27"/>
      <c r="BAH127" s="27"/>
      <c r="BAI127" s="27"/>
      <c r="BAJ127" s="27"/>
      <c r="BAK127" s="27"/>
      <c r="BAL127" s="27"/>
      <c r="BAM127" s="27"/>
      <c r="BAN127" s="27"/>
      <c r="BAO127" s="27"/>
      <c r="BAP127" s="27"/>
      <c r="BAQ127" s="27"/>
      <c r="BAR127" s="27"/>
      <c r="BAS127" s="27"/>
      <c r="BAT127" s="27"/>
      <c r="BAU127" s="27"/>
      <c r="BAV127" s="27"/>
      <c r="BAW127" s="27"/>
      <c r="BAX127" s="27"/>
      <c r="BAY127" s="27"/>
      <c r="BAZ127" s="27"/>
      <c r="BBA127" s="27"/>
      <c r="BBB127" s="27"/>
      <c r="BBC127" s="27"/>
      <c r="BBD127" s="27"/>
      <c r="BBE127" s="27"/>
      <c r="BBF127" s="27"/>
      <c r="BBG127" s="27"/>
      <c r="BBH127" s="27"/>
      <c r="BBI127" s="27"/>
      <c r="BBJ127" s="27"/>
      <c r="BBK127" s="27"/>
      <c r="BBL127" s="27"/>
      <c r="BBM127" s="27"/>
      <c r="BBN127" s="27"/>
      <c r="BBO127" s="27"/>
      <c r="BBP127" s="27"/>
      <c r="BBQ127" s="27"/>
      <c r="BBR127" s="27"/>
      <c r="BBS127" s="27"/>
      <c r="BBT127" s="27"/>
      <c r="BBU127" s="27"/>
      <c r="BBV127" s="27"/>
      <c r="BBW127" s="27"/>
      <c r="BBX127" s="27"/>
      <c r="BBY127" s="27"/>
      <c r="BBZ127" s="27"/>
      <c r="BCA127" s="27"/>
      <c r="BCB127" s="27"/>
      <c r="BCC127" s="27"/>
      <c r="BCD127" s="27"/>
      <c r="BCE127" s="27"/>
      <c r="BCF127" s="27"/>
      <c r="BCG127" s="27"/>
      <c r="BCH127" s="27"/>
      <c r="BCI127" s="27"/>
      <c r="BCJ127" s="27"/>
      <c r="BCK127" s="27"/>
      <c r="BCL127" s="27"/>
      <c r="BCM127" s="27"/>
      <c r="BCN127" s="27"/>
      <c r="BCO127" s="27"/>
      <c r="BCP127" s="27"/>
      <c r="BCQ127" s="27"/>
      <c r="BCR127" s="27"/>
      <c r="BCS127" s="27"/>
      <c r="BCT127" s="27"/>
      <c r="BCU127" s="27"/>
      <c r="BCV127" s="27"/>
      <c r="BCW127" s="27"/>
      <c r="BCX127" s="27"/>
      <c r="BCY127" s="27"/>
      <c r="BCZ127" s="27"/>
      <c r="BDA127" s="27"/>
      <c r="BDB127" s="27"/>
      <c r="BDC127" s="27"/>
      <c r="BDD127" s="27"/>
      <c r="BDE127" s="27"/>
      <c r="BDF127" s="27"/>
      <c r="BDG127" s="27"/>
      <c r="BDH127" s="27"/>
      <c r="BDI127" s="27"/>
      <c r="BDJ127" s="27"/>
      <c r="BDK127" s="27"/>
      <c r="BDL127" s="27"/>
      <c r="BDM127" s="27"/>
      <c r="BDN127" s="27"/>
      <c r="BDO127" s="27"/>
      <c r="BDP127" s="27"/>
      <c r="BDQ127" s="27"/>
      <c r="BDR127" s="27"/>
      <c r="BDS127" s="27"/>
      <c r="BDT127" s="27"/>
      <c r="BDU127" s="27"/>
      <c r="BDV127" s="27"/>
      <c r="BDW127" s="27"/>
      <c r="BDX127" s="27"/>
      <c r="BDY127" s="27"/>
      <c r="BDZ127" s="27"/>
      <c r="BEA127" s="27"/>
      <c r="BEB127" s="27"/>
      <c r="BEC127" s="27"/>
      <c r="BED127" s="27"/>
      <c r="BEE127" s="27"/>
      <c r="BEF127" s="27"/>
      <c r="BEG127" s="27"/>
      <c r="BEH127" s="27"/>
      <c r="BEO127" s="27"/>
      <c r="BEP127" s="27"/>
      <c r="BEQ127" s="27"/>
      <c r="BER127" s="27"/>
      <c r="BES127" s="27"/>
      <c r="BET127" s="27"/>
      <c r="BEU127" s="27"/>
      <c r="BEV127" s="27"/>
      <c r="BEW127" s="27"/>
      <c r="BEX127" s="27"/>
      <c r="BEY127" s="27"/>
      <c r="BEZ127" s="27"/>
      <c r="BFA127" s="27"/>
      <c r="BFB127" s="27"/>
      <c r="BFC127" s="27"/>
      <c r="BFD127" s="27"/>
      <c r="BFE127" s="27"/>
      <c r="BFF127" s="27"/>
      <c r="BFG127" s="27"/>
      <c r="BFH127" s="27"/>
      <c r="BFI127" s="27"/>
      <c r="BFJ127" s="27"/>
      <c r="BFK127" s="27"/>
      <c r="BFL127" s="27"/>
      <c r="BFM127" s="27"/>
      <c r="BFN127" s="27"/>
      <c r="BFO127" s="27"/>
      <c r="BFP127" s="27"/>
      <c r="BFQ127" s="27"/>
      <c r="BFR127" s="27"/>
      <c r="BFS127" s="27"/>
      <c r="BFT127" s="27"/>
      <c r="BFU127" s="27"/>
      <c r="BFV127" s="27"/>
      <c r="BFW127" s="27"/>
      <c r="BFX127" s="27"/>
      <c r="BFY127" s="27"/>
      <c r="BFZ127" s="27"/>
      <c r="BGA127" s="27"/>
      <c r="BGB127" s="27"/>
      <c r="BGC127" s="27"/>
      <c r="BGD127" s="27"/>
      <c r="BGE127" s="27"/>
      <c r="BGF127" s="27"/>
      <c r="BGG127" s="27"/>
      <c r="BGH127" s="27"/>
      <c r="BGI127" s="27"/>
      <c r="BGJ127" s="27"/>
      <c r="BGK127" s="27"/>
      <c r="BGL127" s="27"/>
      <c r="BGM127" s="27"/>
      <c r="BGN127" s="27"/>
      <c r="BGO127" s="27"/>
      <c r="BGP127" s="27"/>
      <c r="BGQ127" s="27"/>
      <c r="BGR127" s="27"/>
      <c r="BGS127" s="27"/>
      <c r="BGT127" s="27"/>
      <c r="BGU127" s="27"/>
      <c r="BGV127" s="27"/>
      <c r="BGW127" s="27"/>
      <c r="BGX127" s="27"/>
      <c r="BGY127" s="27"/>
      <c r="BGZ127" s="27"/>
      <c r="BHA127" s="27"/>
      <c r="BHB127" s="27"/>
      <c r="BHC127" s="27"/>
      <c r="BHD127" s="27"/>
      <c r="BHE127" s="27"/>
      <c r="BHF127" s="27"/>
      <c r="BHG127" s="27"/>
      <c r="BHH127" s="27"/>
      <c r="BHI127" s="27"/>
      <c r="BHJ127" s="27"/>
      <c r="BHK127" s="27"/>
      <c r="BHL127" s="27"/>
      <c r="BHM127" s="27"/>
      <c r="BHN127" s="27"/>
      <c r="BHO127" s="27"/>
      <c r="BHP127" s="27"/>
      <c r="BHQ127" s="27"/>
      <c r="BHR127" s="27"/>
      <c r="BHS127" s="27"/>
      <c r="BHT127" s="27"/>
      <c r="BHU127" s="27"/>
      <c r="BHV127" s="27"/>
      <c r="BHW127" s="27"/>
      <c r="BHX127" s="27"/>
      <c r="BHY127" s="27"/>
      <c r="BHZ127" s="27"/>
      <c r="BIA127" s="27"/>
      <c r="BIB127" s="27"/>
      <c r="BIC127" s="27"/>
      <c r="BID127" s="27"/>
      <c r="BIE127" s="27"/>
      <c r="BIF127" s="27"/>
      <c r="BIG127" s="27"/>
      <c r="BIH127" s="27"/>
      <c r="BII127" s="27"/>
      <c r="BIJ127" s="27"/>
      <c r="BIK127" s="27"/>
      <c r="BIL127" s="27"/>
      <c r="BIM127" s="27"/>
      <c r="BIN127" s="27"/>
      <c r="BIO127" s="27"/>
      <c r="BIP127" s="27"/>
      <c r="BIQ127" s="27"/>
      <c r="BIR127" s="27"/>
      <c r="BIS127" s="27"/>
      <c r="BIT127" s="27"/>
      <c r="BIU127" s="27"/>
      <c r="BIV127" s="27"/>
      <c r="BIW127" s="27"/>
      <c r="BIX127" s="27"/>
      <c r="BIY127" s="27"/>
      <c r="BIZ127" s="27"/>
      <c r="BJA127" s="27"/>
      <c r="BJB127" s="27"/>
      <c r="BJC127" s="27"/>
      <c r="BJD127" s="27"/>
      <c r="BJE127" s="27"/>
      <c r="BJF127" s="27"/>
      <c r="BJG127" s="27"/>
      <c r="BJH127" s="27"/>
      <c r="BJI127" s="27"/>
      <c r="BJJ127" s="27"/>
      <c r="BJK127" s="27"/>
      <c r="BJL127" s="27"/>
      <c r="BJM127" s="27"/>
      <c r="BJN127" s="27"/>
      <c r="BJO127" s="27"/>
      <c r="BJP127" s="27"/>
      <c r="BJQ127" s="27"/>
      <c r="BJR127" s="27"/>
      <c r="BJS127" s="27"/>
      <c r="BJT127" s="27"/>
      <c r="BJU127" s="27"/>
      <c r="BJV127" s="27"/>
      <c r="BJW127" s="27"/>
      <c r="BJX127" s="27"/>
      <c r="BJY127" s="27"/>
      <c r="BJZ127" s="27"/>
      <c r="BKA127" s="27"/>
      <c r="BKB127" s="27"/>
      <c r="BKC127" s="27"/>
      <c r="BKD127" s="27"/>
      <c r="BKE127" s="27"/>
      <c r="BKF127" s="27"/>
      <c r="BKG127" s="27"/>
      <c r="BKH127" s="27"/>
      <c r="BKI127" s="27"/>
      <c r="BKJ127" s="27"/>
      <c r="BKK127" s="27"/>
      <c r="BKL127" s="27"/>
      <c r="BKM127" s="27"/>
      <c r="BKN127" s="27"/>
      <c r="BKO127" s="27"/>
      <c r="BKP127" s="27"/>
      <c r="BKQ127" s="27"/>
      <c r="BKR127" s="27"/>
      <c r="BKS127" s="27"/>
      <c r="BKT127" s="27"/>
      <c r="BKU127" s="27"/>
      <c r="BKV127" s="27"/>
      <c r="BKW127" s="27"/>
      <c r="BKX127" s="27"/>
      <c r="BKY127" s="27"/>
      <c r="BKZ127" s="27"/>
      <c r="BLA127" s="27"/>
      <c r="BLB127" s="27"/>
      <c r="BLC127" s="27"/>
      <c r="BLD127" s="27"/>
      <c r="BLE127" s="27"/>
      <c r="BLF127" s="27"/>
      <c r="BLG127" s="27"/>
      <c r="BLH127" s="27"/>
      <c r="BLI127" s="27"/>
      <c r="BLJ127" s="27"/>
      <c r="BLK127" s="27"/>
      <c r="BLL127" s="27"/>
      <c r="BLM127" s="27"/>
      <c r="BLN127" s="27"/>
      <c r="BLO127" s="27"/>
      <c r="BLP127" s="27"/>
      <c r="BLQ127" s="27"/>
      <c r="BLR127" s="27"/>
      <c r="BLS127" s="27"/>
      <c r="BLT127" s="27"/>
      <c r="BLU127" s="27"/>
      <c r="BLV127" s="27"/>
      <c r="BLW127" s="27"/>
      <c r="BLX127" s="27"/>
      <c r="BLY127" s="27"/>
      <c r="BLZ127" s="27"/>
      <c r="BMA127" s="27"/>
      <c r="BMB127" s="27"/>
      <c r="BMC127" s="27"/>
      <c r="BMD127" s="27"/>
      <c r="BME127" s="27"/>
      <c r="BMF127" s="27"/>
      <c r="BMG127" s="27"/>
      <c r="BMH127" s="27"/>
      <c r="BMI127" s="27"/>
      <c r="BMJ127" s="27"/>
      <c r="BMK127" s="27"/>
      <c r="BML127" s="27"/>
      <c r="BMM127" s="27"/>
      <c r="BMN127" s="27"/>
      <c r="BMO127" s="27"/>
      <c r="BMP127" s="27"/>
      <c r="BMQ127" s="27"/>
      <c r="BMR127" s="27"/>
      <c r="BMS127" s="27"/>
      <c r="BMT127" s="27"/>
      <c r="BMU127" s="27"/>
      <c r="BMV127" s="27"/>
      <c r="BMW127" s="27"/>
      <c r="BMX127" s="27"/>
      <c r="BMY127" s="27"/>
      <c r="BMZ127" s="27"/>
      <c r="BNA127" s="27"/>
      <c r="BNB127" s="27"/>
      <c r="BNC127" s="27"/>
      <c r="BND127" s="27"/>
      <c r="BNE127" s="27"/>
      <c r="BNF127" s="27"/>
      <c r="BNG127" s="27"/>
      <c r="BNH127" s="27"/>
      <c r="BNI127" s="27"/>
      <c r="BNJ127" s="27"/>
      <c r="BNK127" s="27"/>
      <c r="BNL127" s="27"/>
      <c r="BNM127" s="27"/>
      <c r="BNN127" s="27"/>
      <c r="BNO127" s="27"/>
      <c r="BNP127" s="27"/>
      <c r="BNQ127" s="27"/>
      <c r="BNR127" s="27"/>
      <c r="BNS127" s="27"/>
      <c r="BNT127" s="27"/>
      <c r="BNU127" s="27"/>
      <c r="BNV127" s="27"/>
      <c r="BNW127" s="27"/>
      <c r="BNX127" s="27"/>
      <c r="BNY127" s="27"/>
      <c r="BNZ127" s="27"/>
      <c r="BOA127" s="27"/>
      <c r="BOB127" s="27"/>
      <c r="BOC127" s="27"/>
      <c r="BOD127" s="27"/>
      <c r="BOK127" s="27"/>
      <c r="BOL127" s="27"/>
      <c r="BOM127" s="27"/>
      <c r="BON127" s="27"/>
      <c r="BOO127" s="27"/>
      <c r="BOP127" s="27"/>
      <c r="BOQ127" s="27"/>
      <c r="BOR127" s="27"/>
      <c r="BOS127" s="27"/>
      <c r="BOT127" s="27"/>
      <c r="BOU127" s="27"/>
      <c r="BOV127" s="27"/>
      <c r="BOW127" s="27"/>
      <c r="BOX127" s="27"/>
      <c r="BOY127" s="27"/>
      <c r="BOZ127" s="27"/>
      <c r="BPA127" s="27"/>
      <c r="BPB127" s="27"/>
      <c r="BPC127" s="27"/>
      <c r="BPD127" s="27"/>
      <c r="BPE127" s="27"/>
      <c r="BPF127" s="27"/>
      <c r="BPG127" s="27"/>
      <c r="BPH127" s="27"/>
      <c r="BPI127" s="27"/>
      <c r="BPJ127" s="27"/>
      <c r="BPK127" s="27"/>
      <c r="BPL127" s="27"/>
      <c r="BPM127" s="27"/>
      <c r="BPN127" s="27"/>
      <c r="BPO127" s="27"/>
      <c r="BPP127" s="27"/>
      <c r="BPQ127" s="27"/>
      <c r="BPR127" s="27"/>
      <c r="BPS127" s="27"/>
      <c r="BPT127" s="27"/>
      <c r="BPU127" s="27"/>
      <c r="BPV127" s="27"/>
      <c r="BPW127" s="27"/>
      <c r="BPX127" s="27"/>
      <c r="BPY127" s="27"/>
      <c r="BPZ127" s="27"/>
      <c r="BQA127" s="27"/>
      <c r="BQB127" s="27"/>
      <c r="BQC127" s="27"/>
      <c r="BQD127" s="27"/>
      <c r="BQE127" s="27"/>
      <c r="BQF127" s="27"/>
      <c r="BQG127" s="27"/>
      <c r="BQH127" s="27"/>
      <c r="BQI127" s="27"/>
      <c r="BQJ127" s="27"/>
      <c r="BQK127" s="27"/>
      <c r="BQL127" s="27"/>
      <c r="BQM127" s="27"/>
      <c r="BQN127" s="27"/>
      <c r="BQO127" s="27"/>
      <c r="BQP127" s="27"/>
      <c r="BQQ127" s="27"/>
      <c r="BQR127" s="27"/>
      <c r="BQS127" s="27"/>
      <c r="BQT127" s="27"/>
      <c r="BQU127" s="27"/>
      <c r="BQV127" s="27"/>
      <c r="BQW127" s="27"/>
      <c r="BQX127" s="27"/>
      <c r="BQY127" s="27"/>
      <c r="BQZ127" s="27"/>
      <c r="BRA127" s="27"/>
      <c r="BRB127" s="27"/>
      <c r="BRC127" s="27"/>
      <c r="BRD127" s="27"/>
      <c r="BRE127" s="27"/>
      <c r="BRF127" s="27"/>
      <c r="BRG127" s="27"/>
      <c r="BRH127" s="27"/>
      <c r="BRI127" s="27"/>
      <c r="BRJ127" s="27"/>
      <c r="BRK127" s="27"/>
      <c r="BRL127" s="27"/>
      <c r="BRM127" s="27"/>
      <c r="BRN127" s="27"/>
      <c r="BRO127" s="27"/>
      <c r="BRP127" s="27"/>
      <c r="BRQ127" s="27"/>
      <c r="BRR127" s="27"/>
      <c r="BRS127" s="27"/>
      <c r="BRT127" s="27"/>
      <c r="BRU127" s="27"/>
      <c r="BRV127" s="27"/>
      <c r="BRW127" s="27"/>
      <c r="BRX127" s="27"/>
      <c r="BRY127" s="27"/>
      <c r="BRZ127" s="27"/>
      <c r="BSA127" s="27"/>
      <c r="BSB127" s="27"/>
      <c r="BSC127" s="27"/>
      <c r="BSD127" s="27"/>
      <c r="BSE127" s="27"/>
      <c r="BSF127" s="27"/>
      <c r="BSG127" s="27"/>
      <c r="BSH127" s="27"/>
      <c r="BSI127" s="27"/>
      <c r="BSJ127" s="27"/>
      <c r="BSK127" s="27"/>
      <c r="BSL127" s="27"/>
      <c r="BSM127" s="27"/>
      <c r="BSN127" s="27"/>
      <c r="BSO127" s="27"/>
      <c r="BSP127" s="27"/>
      <c r="BSQ127" s="27"/>
      <c r="BSR127" s="27"/>
      <c r="BSS127" s="27"/>
      <c r="BST127" s="27"/>
      <c r="BSU127" s="27"/>
      <c r="BSV127" s="27"/>
      <c r="BSW127" s="27"/>
      <c r="BSX127" s="27"/>
      <c r="BSY127" s="27"/>
      <c r="BSZ127" s="27"/>
      <c r="BTA127" s="27"/>
      <c r="BTB127" s="27"/>
      <c r="BTC127" s="27"/>
      <c r="BTD127" s="27"/>
      <c r="BTE127" s="27"/>
      <c r="BTF127" s="27"/>
      <c r="BTG127" s="27"/>
      <c r="BTH127" s="27"/>
      <c r="BTI127" s="27"/>
      <c r="BTJ127" s="27"/>
      <c r="BTK127" s="27"/>
      <c r="BTL127" s="27"/>
      <c r="BTM127" s="27"/>
      <c r="BTN127" s="27"/>
      <c r="BTO127" s="27"/>
      <c r="BTP127" s="27"/>
      <c r="BTQ127" s="27"/>
      <c r="BTR127" s="27"/>
      <c r="BTS127" s="27"/>
      <c r="BTT127" s="27"/>
      <c r="BTU127" s="27"/>
      <c r="BTV127" s="27"/>
      <c r="BTW127" s="27"/>
      <c r="BTX127" s="27"/>
      <c r="BTY127" s="27"/>
      <c r="BTZ127" s="27"/>
      <c r="BUA127" s="27"/>
      <c r="BUB127" s="27"/>
      <c r="BUC127" s="27"/>
      <c r="BUD127" s="27"/>
      <c r="BUE127" s="27"/>
      <c r="BUF127" s="27"/>
      <c r="BUG127" s="27"/>
      <c r="BUH127" s="27"/>
      <c r="BUI127" s="27"/>
      <c r="BUJ127" s="27"/>
      <c r="BUK127" s="27"/>
      <c r="BUL127" s="27"/>
      <c r="BUM127" s="27"/>
      <c r="BUN127" s="27"/>
      <c r="BUO127" s="27"/>
      <c r="BUP127" s="27"/>
      <c r="BUQ127" s="27"/>
      <c r="BUR127" s="27"/>
      <c r="BUS127" s="27"/>
      <c r="BUT127" s="27"/>
      <c r="BUU127" s="27"/>
      <c r="BUV127" s="27"/>
      <c r="BUW127" s="27"/>
      <c r="BUX127" s="27"/>
      <c r="BUY127" s="27"/>
      <c r="BUZ127" s="27"/>
      <c r="BVA127" s="27"/>
      <c r="BVB127" s="27"/>
      <c r="BVC127" s="27"/>
      <c r="BVD127" s="27"/>
      <c r="BVE127" s="27"/>
      <c r="BVF127" s="27"/>
      <c r="BVG127" s="27"/>
      <c r="BVH127" s="27"/>
      <c r="BVI127" s="27"/>
      <c r="BVJ127" s="27"/>
      <c r="BVK127" s="27"/>
      <c r="BVL127" s="27"/>
      <c r="BVM127" s="27"/>
      <c r="BVN127" s="27"/>
      <c r="BVO127" s="27"/>
      <c r="BVP127" s="27"/>
      <c r="BVQ127" s="27"/>
      <c r="BVR127" s="27"/>
      <c r="BVS127" s="27"/>
      <c r="BVT127" s="27"/>
      <c r="BVU127" s="27"/>
      <c r="BVV127" s="27"/>
      <c r="BVW127" s="27"/>
      <c r="BVX127" s="27"/>
      <c r="BVY127" s="27"/>
      <c r="BVZ127" s="27"/>
      <c r="BWA127" s="27"/>
      <c r="BWB127" s="27"/>
      <c r="BWC127" s="27"/>
      <c r="BWD127" s="27"/>
      <c r="BWE127" s="27"/>
      <c r="BWF127" s="27"/>
      <c r="BWG127" s="27"/>
      <c r="BWH127" s="27"/>
      <c r="BWI127" s="27"/>
      <c r="BWJ127" s="27"/>
      <c r="BWK127" s="27"/>
      <c r="BWL127" s="27"/>
      <c r="BWM127" s="27"/>
      <c r="BWN127" s="27"/>
      <c r="BWO127" s="27"/>
      <c r="BWP127" s="27"/>
      <c r="BWQ127" s="27"/>
      <c r="BWR127" s="27"/>
      <c r="BWS127" s="27"/>
      <c r="BWT127" s="27"/>
      <c r="BWU127" s="27"/>
      <c r="BWV127" s="27"/>
      <c r="BWW127" s="27"/>
      <c r="BWX127" s="27"/>
      <c r="BWY127" s="27"/>
      <c r="BWZ127" s="27"/>
      <c r="BXA127" s="27"/>
      <c r="BXB127" s="27"/>
      <c r="BXC127" s="27"/>
      <c r="BXD127" s="27"/>
      <c r="BXE127" s="27"/>
      <c r="BXF127" s="27"/>
      <c r="BXG127" s="27"/>
      <c r="BXH127" s="27"/>
      <c r="BXI127" s="27"/>
      <c r="BXJ127" s="27"/>
      <c r="BXK127" s="27"/>
      <c r="BXL127" s="27"/>
      <c r="BXM127" s="27"/>
      <c r="BXN127" s="27"/>
      <c r="BXO127" s="27"/>
      <c r="BXP127" s="27"/>
      <c r="BXQ127" s="27"/>
      <c r="BXR127" s="27"/>
      <c r="BXS127" s="27"/>
      <c r="BXT127" s="27"/>
      <c r="BXU127" s="27"/>
      <c r="BXV127" s="27"/>
      <c r="BXW127" s="27"/>
      <c r="BXX127" s="27"/>
      <c r="BXY127" s="27"/>
      <c r="BXZ127" s="27"/>
      <c r="BYG127" s="27"/>
      <c r="BYH127" s="27"/>
      <c r="BYI127" s="27"/>
      <c r="BYJ127" s="27"/>
      <c r="BYK127" s="27"/>
      <c r="BYL127" s="27"/>
      <c r="BYM127" s="27"/>
      <c r="BYN127" s="27"/>
      <c r="BYO127" s="27"/>
      <c r="BYP127" s="27"/>
      <c r="BYQ127" s="27"/>
      <c r="BYR127" s="27"/>
      <c r="BYS127" s="27"/>
      <c r="BYT127" s="27"/>
      <c r="BYU127" s="27"/>
      <c r="BYV127" s="27"/>
      <c r="BYW127" s="27"/>
      <c r="BYX127" s="27"/>
      <c r="BYY127" s="27"/>
      <c r="BYZ127" s="27"/>
      <c r="BZA127" s="27"/>
      <c r="BZB127" s="27"/>
      <c r="BZC127" s="27"/>
      <c r="BZD127" s="27"/>
      <c r="BZE127" s="27"/>
      <c r="BZF127" s="27"/>
      <c r="BZG127" s="27"/>
      <c r="BZH127" s="27"/>
      <c r="BZI127" s="27"/>
      <c r="BZJ127" s="27"/>
      <c r="BZK127" s="27"/>
      <c r="BZL127" s="27"/>
      <c r="BZM127" s="27"/>
      <c r="BZN127" s="27"/>
      <c r="BZO127" s="27"/>
      <c r="BZP127" s="27"/>
      <c r="BZQ127" s="27"/>
      <c r="BZR127" s="27"/>
      <c r="BZS127" s="27"/>
      <c r="BZT127" s="27"/>
      <c r="BZU127" s="27"/>
      <c r="BZV127" s="27"/>
      <c r="BZW127" s="27"/>
      <c r="BZX127" s="27"/>
      <c r="BZY127" s="27"/>
      <c r="BZZ127" s="27"/>
      <c r="CAA127" s="27"/>
      <c r="CAB127" s="27"/>
      <c r="CAC127" s="27"/>
      <c r="CAD127" s="27"/>
      <c r="CAE127" s="27"/>
      <c r="CAF127" s="27"/>
      <c r="CAG127" s="27"/>
      <c r="CAH127" s="27"/>
      <c r="CAI127" s="27"/>
      <c r="CAJ127" s="27"/>
      <c r="CAK127" s="27"/>
      <c r="CAL127" s="27"/>
      <c r="CAM127" s="27"/>
      <c r="CAN127" s="27"/>
      <c r="CAO127" s="27"/>
      <c r="CAP127" s="27"/>
      <c r="CAQ127" s="27"/>
      <c r="CAR127" s="27"/>
      <c r="CAS127" s="27"/>
      <c r="CAT127" s="27"/>
      <c r="CAU127" s="27"/>
      <c r="CAV127" s="27"/>
      <c r="CAW127" s="27"/>
      <c r="CAX127" s="27"/>
      <c r="CAY127" s="27"/>
      <c r="CAZ127" s="27"/>
      <c r="CBA127" s="27"/>
      <c r="CBB127" s="27"/>
      <c r="CBC127" s="27"/>
      <c r="CBD127" s="27"/>
      <c r="CBE127" s="27"/>
      <c r="CBF127" s="27"/>
      <c r="CBG127" s="27"/>
      <c r="CBH127" s="27"/>
      <c r="CBI127" s="27"/>
      <c r="CBJ127" s="27"/>
      <c r="CBK127" s="27"/>
      <c r="CBL127" s="27"/>
      <c r="CBM127" s="27"/>
      <c r="CBN127" s="27"/>
      <c r="CBO127" s="27"/>
      <c r="CBP127" s="27"/>
      <c r="CBQ127" s="27"/>
      <c r="CBR127" s="27"/>
      <c r="CBS127" s="27"/>
      <c r="CBT127" s="27"/>
      <c r="CBU127" s="27"/>
      <c r="CBV127" s="27"/>
      <c r="CBW127" s="27"/>
      <c r="CBX127" s="27"/>
      <c r="CBY127" s="27"/>
      <c r="CBZ127" s="27"/>
      <c r="CCA127" s="27"/>
      <c r="CCB127" s="27"/>
      <c r="CCC127" s="27"/>
      <c r="CCD127" s="27"/>
      <c r="CCE127" s="27"/>
      <c r="CCF127" s="27"/>
      <c r="CCG127" s="27"/>
      <c r="CCH127" s="27"/>
      <c r="CCI127" s="27"/>
      <c r="CCJ127" s="27"/>
      <c r="CCK127" s="27"/>
      <c r="CCL127" s="27"/>
      <c r="CCM127" s="27"/>
      <c r="CCN127" s="27"/>
      <c r="CCO127" s="27"/>
      <c r="CCP127" s="27"/>
      <c r="CCQ127" s="27"/>
      <c r="CCR127" s="27"/>
      <c r="CCS127" s="27"/>
      <c r="CCT127" s="27"/>
      <c r="CCU127" s="27"/>
      <c r="CCV127" s="27"/>
      <c r="CCW127" s="27"/>
      <c r="CCX127" s="27"/>
      <c r="CCY127" s="27"/>
      <c r="CCZ127" s="27"/>
      <c r="CDA127" s="27"/>
      <c r="CDB127" s="27"/>
      <c r="CDC127" s="27"/>
      <c r="CDD127" s="27"/>
      <c r="CDE127" s="27"/>
      <c r="CDF127" s="27"/>
      <c r="CDG127" s="27"/>
      <c r="CDH127" s="27"/>
      <c r="CDI127" s="27"/>
      <c r="CDJ127" s="27"/>
      <c r="CDK127" s="27"/>
      <c r="CDL127" s="27"/>
      <c r="CDM127" s="27"/>
      <c r="CDN127" s="27"/>
      <c r="CDO127" s="27"/>
      <c r="CDP127" s="27"/>
      <c r="CDQ127" s="27"/>
      <c r="CDR127" s="27"/>
      <c r="CDS127" s="27"/>
      <c r="CDT127" s="27"/>
      <c r="CDU127" s="27"/>
      <c r="CDV127" s="27"/>
      <c r="CDW127" s="27"/>
      <c r="CDX127" s="27"/>
      <c r="CDY127" s="27"/>
      <c r="CDZ127" s="27"/>
      <c r="CEA127" s="27"/>
      <c r="CEB127" s="27"/>
      <c r="CEC127" s="27"/>
      <c r="CED127" s="27"/>
      <c r="CEE127" s="27"/>
      <c r="CEF127" s="27"/>
      <c r="CEG127" s="27"/>
      <c r="CEH127" s="27"/>
      <c r="CEI127" s="27"/>
      <c r="CEJ127" s="27"/>
      <c r="CEK127" s="27"/>
      <c r="CEL127" s="27"/>
      <c r="CEM127" s="27"/>
      <c r="CEN127" s="27"/>
      <c r="CEO127" s="27"/>
      <c r="CEP127" s="27"/>
      <c r="CEQ127" s="27"/>
      <c r="CER127" s="27"/>
      <c r="CES127" s="27"/>
      <c r="CET127" s="27"/>
      <c r="CEU127" s="27"/>
      <c r="CEV127" s="27"/>
      <c r="CEW127" s="27"/>
      <c r="CEX127" s="27"/>
      <c r="CEY127" s="27"/>
      <c r="CEZ127" s="27"/>
      <c r="CFA127" s="27"/>
      <c r="CFB127" s="27"/>
      <c r="CFC127" s="27"/>
      <c r="CFD127" s="27"/>
      <c r="CFE127" s="27"/>
      <c r="CFF127" s="27"/>
      <c r="CFG127" s="27"/>
      <c r="CFH127" s="27"/>
      <c r="CFI127" s="27"/>
      <c r="CFJ127" s="27"/>
      <c r="CFK127" s="27"/>
      <c r="CFL127" s="27"/>
      <c r="CFM127" s="27"/>
      <c r="CFN127" s="27"/>
      <c r="CFO127" s="27"/>
      <c r="CFP127" s="27"/>
      <c r="CFQ127" s="27"/>
      <c r="CFR127" s="27"/>
      <c r="CFS127" s="27"/>
      <c r="CFT127" s="27"/>
      <c r="CFU127" s="27"/>
      <c r="CFV127" s="27"/>
      <c r="CFW127" s="27"/>
      <c r="CFX127" s="27"/>
      <c r="CFY127" s="27"/>
      <c r="CFZ127" s="27"/>
      <c r="CGA127" s="27"/>
      <c r="CGB127" s="27"/>
      <c r="CGC127" s="27"/>
      <c r="CGD127" s="27"/>
      <c r="CGE127" s="27"/>
      <c r="CGF127" s="27"/>
      <c r="CGG127" s="27"/>
      <c r="CGH127" s="27"/>
      <c r="CGI127" s="27"/>
      <c r="CGJ127" s="27"/>
      <c r="CGK127" s="27"/>
      <c r="CGL127" s="27"/>
      <c r="CGM127" s="27"/>
      <c r="CGN127" s="27"/>
      <c r="CGO127" s="27"/>
      <c r="CGP127" s="27"/>
      <c r="CGQ127" s="27"/>
      <c r="CGR127" s="27"/>
      <c r="CGS127" s="27"/>
      <c r="CGT127" s="27"/>
      <c r="CGU127" s="27"/>
      <c r="CGV127" s="27"/>
      <c r="CGW127" s="27"/>
      <c r="CGX127" s="27"/>
      <c r="CGY127" s="27"/>
      <c r="CGZ127" s="27"/>
      <c r="CHA127" s="27"/>
      <c r="CHB127" s="27"/>
      <c r="CHC127" s="27"/>
      <c r="CHD127" s="27"/>
      <c r="CHE127" s="27"/>
      <c r="CHF127" s="27"/>
      <c r="CHG127" s="27"/>
      <c r="CHH127" s="27"/>
      <c r="CHI127" s="27"/>
      <c r="CHJ127" s="27"/>
      <c r="CHK127" s="27"/>
      <c r="CHL127" s="27"/>
      <c r="CHM127" s="27"/>
      <c r="CHN127" s="27"/>
      <c r="CHO127" s="27"/>
      <c r="CHP127" s="27"/>
      <c r="CHQ127" s="27"/>
      <c r="CHR127" s="27"/>
      <c r="CHS127" s="27"/>
      <c r="CHT127" s="27"/>
      <c r="CHU127" s="27"/>
      <c r="CHV127" s="27"/>
      <c r="CIC127" s="27"/>
      <c r="CID127" s="27"/>
      <c r="CIE127" s="27"/>
      <c r="CIF127" s="27"/>
      <c r="CIG127" s="27"/>
      <c r="CIH127" s="27"/>
      <c r="CII127" s="27"/>
      <c r="CIJ127" s="27"/>
      <c r="CIK127" s="27"/>
      <c r="CIL127" s="27"/>
      <c r="CIM127" s="27"/>
      <c r="CIN127" s="27"/>
      <c r="CIO127" s="27"/>
      <c r="CIP127" s="27"/>
      <c r="CIQ127" s="27"/>
      <c r="CIR127" s="27"/>
      <c r="CIS127" s="27"/>
      <c r="CIT127" s="27"/>
      <c r="CIU127" s="27"/>
      <c r="CIV127" s="27"/>
      <c r="CIW127" s="27"/>
      <c r="CIX127" s="27"/>
      <c r="CIY127" s="27"/>
      <c r="CIZ127" s="27"/>
      <c r="CJA127" s="27"/>
      <c r="CJB127" s="27"/>
      <c r="CJC127" s="27"/>
      <c r="CJD127" s="27"/>
      <c r="CJE127" s="27"/>
      <c r="CJF127" s="27"/>
      <c r="CJG127" s="27"/>
      <c r="CJH127" s="27"/>
      <c r="CJI127" s="27"/>
      <c r="CJJ127" s="27"/>
      <c r="CJK127" s="27"/>
      <c r="CJL127" s="27"/>
      <c r="CJM127" s="27"/>
      <c r="CJN127" s="27"/>
      <c r="CJO127" s="27"/>
      <c r="CJP127" s="27"/>
      <c r="CJQ127" s="27"/>
      <c r="CJR127" s="27"/>
      <c r="CJS127" s="27"/>
      <c r="CJT127" s="27"/>
      <c r="CJU127" s="27"/>
      <c r="CJV127" s="27"/>
      <c r="CJW127" s="27"/>
      <c r="CJX127" s="27"/>
      <c r="CJY127" s="27"/>
      <c r="CJZ127" s="27"/>
      <c r="CKA127" s="27"/>
      <c r="CKB127" s="27"/>
      <c r="CKC127" s="27"/>
      <c r="CKD127" s="27"/>
      <c r="CKE127" s="27"/>
      <c r="CKF127" s="27"/>
      <c r="CKG127" s="27"/>
      <c r="CKH127" s="27"/>
      <c r="CKI127" s="27"/>
      <c r="CKJ127" s="27"/>
      <c r="CKK127" s="27"/>
      <c r="CKL127" s="27"/>
      <c r="CKM127" s="27"/>
      <c r="CKN127" s="27"/>
      <c r="CKO127" s="27"/>
      <c r="CKP127" s="27"/>
      <c r="CKQ127" s="27"/>
      <c r="CKR127" s="27"/>
      <c r="CKS127" s="27"/>
      <c r="CKT127" s="27"/>
      <c r="CKU127" s="27"/>
      <c r="CKV127" s="27"/>
      <c r="CKW127" s="27"/>
      <c r="CKX127" s="27"/>
      <c r="CKY127" s="27"/>
      <c r="CKZ127" s="27"/>
      <c r="CLA127" s="27"/>
      <c r="CLB127" s="27"/>
      <c r="CLC127" s="27"/>
      <c r="CLD127" s="27"/>
      <c r="CLE127" s="27"/>
      <c r="CLF127" s="27"/>
      <c r="CLG127" s="27"/>
      <c r="CLH127" s="27"/>
      <c r="CLI127" s="27"/>
      <c r="CLJ127" s="27"/>
      <c r="CLK127" s="27"/>
      <c r="CLL127" s="27"/>
      <c r="CLM127" s="27"/>
      <c r="CLN127" s="27"/>
      <c r="CLO127" s="27"/>
      <c r="CLP127" s="27"/>
      <c r="CLQ127" s="27"/>
      <c r="CLR127" s="27"/>
      <c r="CLS127" s="27"/>
      <c r="CLT127" s="27"/>
      <c r="CLU127" s="27"/>
      <c r="CLV127" s="27"/>
      <c r="CLW127" s="27"/>
      <c r="CLX127" s="27"/>
      <c r="CLY127" s="27"/>
      <c r="CLZ127" s="27"/>
      <c r="CMA127" s="27"/>
      <c r="CMB127" s="27"/>
      <c r="CMC127" s="27"/>
      <c r="CMD127" s="27"/>
      <c r="CME127" s="27"/>
      <c r="CMF127" s="27"/>
      <c r="CMG127" s="27"/>
      <c r="CMH127" s="27"/>
      <c r="CMI127" s="27"/>
      <c r="CMJ127" s="27"/>
      <c r="CMK127" s="27"/>
      <c r="CML127" s="27"/>
      <c r="CMM127" s="27"/>
      <c r="CMN127" s="27"/>
      <c r="CMO127" s="27"/>
      <c r="CMP127" s="27"/>
      <c r="CMQ127" s="27"/>
      <c r="CMR127" s="27"/>
      <c r="CMS127" s="27"/>
      <c r="CMT127" s="27"/>
      <c r="CMU127" s="27"/>
      <c r="CMV127" s="27"/>
      <c r="CMW127" s="27"/>
      <c r="CMX127" s="27"/>
      <c r="CMY127" s="27"/>
      <c r="CMZ127" s="27"/>
      <c r="CNA127" s="27"/>
      <c r="CNB127" s="27"/>
      <c r="CNC127" s="27"/>
      <c r="CND127" s="27"/>
      <c r="CNE127" s="27"/>
      <c r="CNF127" s="27"/>
      <c r="CNG127" s="27"/>
      <c r="CNH127" s="27"/>
      <c r="CNI127" s="27"/>
      <c r="CNJ127" s="27"/>
      <c r="CNK127" s="27"/>
      <c r="CNL127" s="27"/>
      <c r="CNM127" s="27"/>
      <c r="CNN127" s="27"/>
      <c r="CNO127" s="27"/>
      <c r="CNP127" s="27"/>
      <c r="CNQ127" s="27"/>
      <c r="CNR127" s="27"/>
      <c r="CNS127" s="27"/>
      <c r="CNT127" s="27"/>
      <c r="CNU127" s="27"/>
      <c r="CNV127" s="27"/>
      <c r="CNW127" s="27"/>
      <c r="CNX127" s="27"/>
      <c r="CNY127" s="27"/>
      <c r="CNZ127" s="27"/>
      <c r="COA127" s="27"/>
      <c r="COB127" s="27"/>
      <c r="COC127" s="27"/>
      <c r="COD127" s="27"/>
      <c r="COE127" s="27"/>
      <c r="COF127" s="27"/>
      <c r="COG127" s="27"/>
      <c r="COH127" s="27"/>
      <c r="COI127" s="27"/>
      <c r="COJ127" s="27"/>
      <c r="COK127" s="27"/>
      <c r="COL127" s="27"/>
      <c r="COM127" s="27"/>
      <c r="CON127" s="27"/>
      <c r="COO127" s="27"/>
      <c r="COP127" s="27"/>
      <c r="COQ127" s="27"/>
      <c r="COR127" s="27"/>
      <c r="COS127" s="27"/>
      <c r="COT127" s="27"/>
      <c r="COU127" s="27"/>
      <c r="COV127" s="27"/>
      <c r="COW127" s="27"/>
      <c r="COX127" s="27"/>
      <c r="COY127" s="27"/>
      <c r="COZ127" s="27"/>
      <c r="CPA127" s="27"/>
      <c r="CPB127" s="27"/>
      <c r="CPC127" s="27"/>
      <c r="CPD127" s="27"/>
      <c r="CPE127" s="27"/>
      <c r="CPF127" s="27"/>
      <c r="CPG127" s="27"/>
      <c r="CPH127" s="27"/>
      <c r="CPI127" s="27"/>
      <c r="CPJ127" s="27"/>
      <c r="CPK127" s="27"/>
      <c r="CPL127" s="27"/>
      <c r="CPM127" s="27"/>
      <c r="CPN127" s="27"/>
      <c r="CPO127" s="27"/>
      <c r="CPP127" s="27"/>
      <c r="CPQ127" s="27"/>
      <c r="CPR127" s="27"/>
      <c r="CPS127" s="27"/>
      <c r="CPT127" s="27"/>
      <c r="CPU127" s="27"/>
      <c r="CPV127" s="27"/>
      <c r="CPW127" s="27"/>
      <c r="CPX127" s="27"/>
      <c r="CPY127" s="27"/>
      <c r="CPZ127" s="27"/>
      <c r="CQA127" s="27"/>
      <c r="CQB127" s="27"/>
      <c r="CQC127" s="27"/>
      <c r="CQD127" s="27"/>
      <c r="CQE127" s="27"/>
      <c r="CQF127" s="27"/>
      <c r="CQG127" s="27"/>
      <c r="CQH127" s="27"/>
      <c r="CQI127" s="27"/>
      <c r="CQJ127" s="27"/>
      <c r="CQK127" s="27"/>
      <c r="CQL127" s="27"/>
      <c r="CQM127" s="27"/>
      <c r="CQN127" s="27"/>
      <c r="CQO127" s="27"/>
      <c r="CQP127" s="27"/>
      <c r="CQQ127" s="27"/>
      <c r="CQR127" s="27"/>
      <c r="CQS127" s="27"/>
      <c r="CQT127" s="27"/>
      <c r="CQU127" s="27"/>
      <c r="CQV127" s="27"/>
      <c r="CQW127" s="27"/>
      <c r="CQX127" s="27"/>
      <c r="CQY127" s="27"/>
      <c r="CQZ127" s="27"/>
      <c r="CRA127" s="27"/>
      <c r="CRB127" s="27"/>
      <c r="CRC127" s="27"/>
      <c r="CRD127" s="27"/>
      <c r="CRE127" s="27"/>
      <c r="CRF127" s="27"/>
      <c r="CRG127" s="27"/>
      <c r="CRH127" s="27"/>
      <c r="CRI127" s="27"/>
      <c r="CRJ127" s="27"/>
      <c r="CRK127" s="27"/>
      <c r="CRL127" s="27"/>
      <c r="CRM127" s="27"/>
      <c r="CRN127" s="27"/>
      <c r="CRO127" s="27"/>
      <c r="CRP127" s="27"/>
      <c r="CRQ127" s="27"/>
      <c r="CRR127" s="27"/>
      <c r="CRY127" s="27"/>
      <c r="CRZ127" s="27"/>
      <c r="CSA127" s="27"/>
      <c r="CSB127" s="27"/>
      <c r="CSC127" s="27"/>
      <c r="CSD127" s="27"/>
      <c r="CSE127" s="27"/>
      <c r="CSF127" s="27"/>
      <c r="CSG127" s="27"/>
      <c r="CSH127" s="27"/>
      <c r="CSI127" s="27"/>
      <c r="CSJ127" s="27"/>
      <c r="CSK127" s="27"/>
      <c r="CSL127" s="27"/>
      <c r="CSM127" s="27"/>
      <c r="CSN127" s="27"/>
      <c r="CSO127" s="27"/>
      <c r="CSP127" s="27"/>
      <c r="CSQ127" s="27"/>
      <c r="CSR127" s="27"/>
      <c r="CSS127" s="27"/>
      <c r="CST127" s="27"/>
      <c r="CSU127" s="27"/>
      <c r="CSV127" s="27"/>
      <c r="CSW127" s="27"/>
      <c r="CSX127" s="27"/>
      <c r="CSY127" s="27"/>
      <c r="CSZ127" s="27"/>
      <c r="CTA127" s="27"/>
      <c r="CTB127" s="27"/>
      <c r="CTC127" s="27"/>
      <c r="CTD127" s="27"/>
      <c r="CTE127" s="27"/>
      <c r="CTF127" s="27"/>
      <c r="CTG127" s="27"/>
      <c r="CTH127" s="27"/>
      <c r="CTI127" s="27"/>
      <c r="CTJ127" s="27"/>
      <c r="CTK127" s="27"/>
      <c r="CTL127" s="27"/>
      <c r="CTM127" s="27"/>
      <c r="CTN127" s="27"/>
      <c r="CTO127" s="27"/>
      <c r="CTP127" s="27"/>
      <c r="CTQ127" s="27"/>
      <c r="CTR127" s="27"/>
      <c r="CTS127" s="27"/>
      <c r="CTT127" s="27"/>
      <c r="CTU127" s="27"/>
      <c r="CTV127" s="27"/>
      <c r="CTW127" s="27"/>
      <c r="CTX127" s="27"/>
      <c r="CTY127" s="27"/>
      <c r="CTZ127" s="27"/>
      <c r="CUA127" s="27"/>
      <c r="CUB127" s="27"/>
      <c r="CUC127" s="27"/>
      <c r="CUD127" s="27"/>
      <c r="CUE127" s="27"/>
      <c r="CUF127" s="27"/>
      <c r="CUG127" s="27"/>
      <c r="CUH127" s="27"/>
      <c r="CUI127" s="27"/>
      <c r="CUJ127" s="27"/>
      <c r="CUK127" s="27"/>
      <c r="CUL127" s="27"/>
      <c r="CUM127" s="27"/>
      <c r="CUN127" s="27"/>
      <c r="CUO127" s="27"/>
      <c r="CUP127" s="27"/>
      <c r="CUQ127" s="27"/>
      <c r="CUR127" s="27"/>
      <c r="CUS127" s="27"/>
      <c r="CUT127" s="27"/>
      <c r="CUU127" s="27"/>
      <c r="CUV127" s="27"/>
      <c r="CUW127" s="27"/>
      <c r="CUX127" s="27"/>
      <c r="CUY127" s="27"/>
      <c r="CUZ127" s="27"/>
      <c r="CVA127" s="27"/>
      <c r="CVB127" s="27"/>
      <c r="CVC127" s="27"/>
      <c r="CVD127" s="27"/>
      <c r="CVE127" s="27"/>
      <c r="CVF127" s="27"/>
      <c r="CVG127" s="27"/>
      <c r="CVH127" s="27"/>
      <c r="CVI127" s="27"/>
      <c r="CVJ127" s="27"/>
      <c r="CVK127" s="27"/>
      <c r="CVL127" s="27"/>
      <c r="CVM127" s="27"/>
      <c r="CVN127" s="27"/>
      <c r="CVO127" s="27"/>
      <c r="CVP127" s="27"/>
      <c r="CVQ127" s="27"/>
      <c r="CVR127" s="27"/>
      <c r="CVS127" s="27"/>
      <c r="CVT127" s="27"/>
      <c r="CVU127" s="27"/>
      <c r="CVV127" s="27"/>
      <c r="CVW127" s="27"/>
      <c r="CVX127" s="27"/>
      <c r="CVY127" s="27"/>
      <c r="CVZ127" s="27"/>
      <c r="CWA127" s="27"/>
      <c r="CWB127" s="27"/>
      <c r="CWC127" s="27"/>
      <c r="CWD127" s="27"/>
      <c r="CWE127" s="27"/>
      <c r="CWF127" s="27"/>
      <c r="CWG127" s="27"/>
      <c r="CWH127" s="27"/>
      <c r="CWI127" s="27"/>
      <c r="CWJ127" s="27"/>
      <c r="CWK127" s="27"/>
      <c r="CWL127" s="27"/>
      <c r="CWM127" s="27"/>
      <c r="CWN127" s="27"/>
      <c r="CWO127" s="27"/>
      <c r="CWP127" s="27"/>
      <c r="CWQ127" s="27"/>
      <c r="CWR127" s="27"/>
      <c r="CWS127" s="27"/>
      <c r="CWT127" s="27"/>
      <c r="CWU127" s="27"/>
      <c r="CWV127" s="27"/>
      <c r="CWW127" s="27"/>
      <c r="CWX127" s="27"/>
      <c r="CWY127" s="27"/>
      <c r="CWZ127" s="27"/>
      <c r="CXA127" s="27"/>
      <c r="CXB127" s="27"/>
      <c r="CXC127" s="27"/>
      <c r="CXD127" s="27"/>
      <c r="CXE127" s="27"/>
      <c r="CXF127" s="27"/>
      <c r="CXG127" s="27"/>
      <c r="CXH127" s="27"/>
      <c r="CXI127" s="27"/>
      <c r="CXJ127" s="27"/>
      <c r="CXK127" s="27"/>
      <c r="CXL127" s="27"/>
      <c r="CXM127" s="27"/>
      <c r="CXN127" s="27"/>
      <c r="CXO127" s="27"/>
      <c r="CXP127" s="27"/>
      <c r="CXQ127" s="27"/>
      <c r="CXR127" s="27"/>
      <c r="CXS127" s="27"/>
      <c r="CXT127" s="27"/>
      <c r="CXU127" s="27"/>
      <c r="CXV127" s="27"/>
      <c r="CXW127" s="27"/>
      <c r="CXX127" s="27"/>
      <c r="CXY127" s="27"/>
      <c r="CXZ127" s="27"/>
      <c r="CYA127" s="27"/>
      <c r="CYB127" s="27"/>
      <c r="CYC127" s="27"/>
      <c r="CYD127" s="27"/>
      <c r="CYE127" s="27"/>
      <c r="CYF127" s="27"/>
      <c r="CYG127" s="27"/>
      <c r="CYH127" s="27"/>
      <c r="CYI127" s="27"/>
      <c r="CYJ127" s="27"/>
      <c r="CYK127" s="27"/>
      <c r="CYL127" s="27"/>
      <c r="CYM127" s="27"/>
      <c r="CYN127" s="27"/>
      <c r="CYO127" s="27"/>
      <c r="CYP127" s="27"/>
      <c r="CYQ127" s="27"/>
      <c r="CYR127" s="27"/>
      <c r="CYS127" s="27"/>
      <c r="CYT127" s="27"/>
      <c r="CYU127" s="27"/>
      <c r="CYV127" s="27"/>
      <c r="CYW127" s="27"/>
      <c r="CYX127" s="27"/>
      <c r="CYY127" s="27"/>
      <c r="CYZ127" s="27"/>
      <c r="CZA127" s="27"/>
      <c r="CZB127" s="27"/>
      <c r="CZC127" s="27"/>
      <c r="CZD127" s="27"/>
      <c r="CZE127" s="27"/>
      <c r="CZF127" s="27"/>
      <c r="CZG127" s="27"/>
      <c r="CZH127" s="27"/>
      <c r="CZI127" s="27"/>
      <c r="CZJ127" s="27"/>
      <c r="CZK127" s="27"/>
      <c r="CZL127" s="27"/>
      <c r="CZM127" s="27"/>
      <c r="CZN127" s="27"/>
      <c r="CZO127" s="27"/>
      <c r="CZP127" s="27"/>
      <c r="CZQ127" s="27"/>
      <c r="CZR127" s="27"/>
      <c r="CZS127" s="27"/>
      <c r="CZT127" s="27"/>
      <c r="CZU127" s="27"/>
      <c r="CZV127" s="27"/>
      <c r="CZW127" s="27"/>
      <c r="CZX127" s="27"/>
      <c r="CZY127" s="27"/>
      <c r="CZZ127" s="27"/>
      <c r="DAA127" s="27"/>
      <c r="DAB127" s="27"/>
      <c r="DAC127" s="27"/>
      <c r="DAD127" s="27"/>
      <c r="DAE127" s="27"/>
      <c r="DAF127" s="27"/>
      <c r="DAG127" s="27"/>
      <c r="DAH127" s="27"/>
      <c r="DAI127" s="27"/>
      <c r="DAJ127" s="27"/>
      <c r="DAK127" s="27"/>
      <c r="DAL127" s="27"/>
      <c r="DAM127" s="27"/>
      <c r="DAN127" s="27"/>
      <c r="DAO127" s="27"/>
      <c r="DAP127" s="27"/>
      <c r="DAQ127" s="27"/>
      <c r="DAR127" s="27"/>
      <c r="DAS127" s="27"/>
      <c r="DAT127" s="27"/>
      <c r="DAU127" s="27"/>
      <c r="DAV127" s="27"/>
      <c r="DAW127" s="27"/>
      <c r="DAX127" s="27"/>
      <c r="DAY127" s="27"/>
      <c r="DAZ127" s="27"/>
      <c r="DBA127" s="27"/>
      <c r="DBB127" s="27"/>
      <c r="DBC127" s="27"/>
      <c r="DBD127" s="27"/>
      <c r="DBE127" s="27"/>
      <c r="DBF127" s="27"/>
      <c r="DBG127" s="27"/>
      <c r="DBH127" s="27"/>
      <c r="DBI127" s="27"/>
      <c r="DBJ127" s="27"/>
      <c r="DBK127" s="27"/>
      <c r="DBL127" s="27"/>
      <c r="DBM127" s="27"/>
      <c r="DBN127" s="27"/>
      <c r="DBU127" s="27"/>
      <c r="DBV127" s="27"/>
      <c r="DBW127" s="27"/>
      <c r="DBX127" s="27"/>
      <c r="DBY127" s="27"/>
      <c r="DBZ127" s="27"/>
      <c r="DCA127" s="27"/>
      <c r="DCB127" s="27"/>
      <c r="DCC127" s="27"/>
      <c r="DCD127" s="27"/>
      <c r="DCE127" s="27"/>
      <c r="DCF127" s="27"/>
      <c r="DCG127" s="27"/>
      <c r="DCH127" s="27"/>
      <c r="DCI127" s="27"/>
      <c r="DCJ127" s="27"/>
      <c r="DCK127" s="27"/>
      <c r="DCL127" s="27"/>
      <c r="DCM127" s="27"/>
      <c r="DCN127" s="27"/>
      <c r="DCO127" s="27"/>
      <c r="DCP127" s="27"/>
      <c r="DCQ127" s="27"/>
      <c r="DCR127" s="27"/>
      <c r="DCS127" s="27"/>
      <c r="DCT127" s="27"/>
      <c r="DCU127" s="27"/>
      <c r="DCV127" s="27"/>
      <c r="DCW127" s="27"/>
      <c r="DCX127" s="27"/>
      <c r="DCY127" s="27"/>
      <c r="DCZ127" s="27"/>
      <c r="DDA127" s="27"/>
      <c r="DDB127" s="27"/>
      <c r="DDC127" s="27"/>
      <c r="DDD127" s="27"/>
      <c r="DDE127" s="27"/>
      <c r="DDF127" s="27"/>
      <c r="DDG127" s="27"/>
      <c r="DDH127" s="27"/>
      <c r="DDI127" s="27"/>
      <c r="DDJ127" s="27"/>
      <c r="DDK127" s="27"/>
      <c r="DDL127" s="27"/>
      <c r="DDM127" s="27"/>
      <c r="DDN127" s="27"/>
      <c r="DDO127" s="27"/>
      <c r="DDP127" s="27"/>
      <c r="DDQ127" s="27"/>
      <c r="DDR127" s="27"/>
      <c r="DDS127" s="27"/>
      <c r="DDT127" s="27"/>
      <c r="DDU127" s="27"/>
      <c r="DDV127" s="27"/>
      <c r="DDW127" s="27"/>
      <c r="DDX127" s="27"/>
      <c r="DDY127" s="27"/>
      <c r="DDZ127" s="27"/>
      <c r="DEA127" s="27"/>
      <c r="DEB127" s="27"/>
      <c r="DEC127" s="27"/>
      <c r="DED127" s="27"/>
      <c r="DEE127" s="27"/>
      <c r="DEF127" s="27"/>
      <c r="DEG127" s="27"/>
      <c r="DEH127" s="27"/>
      <c r="DEI127" s="27"/>
      <c r="DEJ127" s="27"/>
      <c r="DEK127" s="27"/>
      <c r="DEL127" s="27"/>
      <c r="DEM127" s="27"/>
      <c r="DEN127" s="27"/>
      <c r="DEO127" s="27"/>
      <c r="DEP127" s="27"/>
      <c r="DEQ127" s="27"/>
      <c r="DER127" s="27"/>
      <c r="DES127" s="27"/>
      <c r="DET127" s="27"/>
      <c r="DEU127" s="27"/>
      <c r="DEV127" s="27"/>
      <c r="DEW127" s="27"/>
      <c r="DEX127" s="27"/>
      <c r="DEY127" s="27"/>
      <c r="DEZ127" s="27"/>
      <c r="DFA127" s="27"/>
      <c r="DFB127" s="27"/>
      <c r="DFC127" s="27"/>
      <c r="DFD127" s="27"/>
      <c r="DFE127" s="27"/>
      <c r="DFF127" s="27"/>
      <c r="DFG127" s="27"/>
      <c r="DFH127" s="27"/>
      <c r="DFI127" s="27"/>
      <c r="DFJ127" s="27"/>
      <c r="DFK127" s="27"/>
      <c r="DFL127" s="27"/>
      <c r="DFM127" s="27"/>
      <c r="DFN127" s="27"/>
      <c r="DFO127" s="27"/>
      <c r="DFP127" s="27"/>
      <c r="DFQ127" s="27"/>
      <c r="DFR127" s="27"/>
      <c r="DFS127" s="27"/>
      <c r="DFT127" s="27"/>
      <c r="DFU127" s="27"/>
      <c r="DFV127" s="27"/>
      <c r="DFW127" s="27"/>
      <c r="DFX127" s="27"/>
      <c r="DFY127" s="27"/>
      <c r="DFZ127" s="27"/>
      <c r="DGA127" s="27"/>
      <c r="DGB127" s="27"/>
      <c r="DGC127" s="27"/>
      <c r="DGD127" s="27"/>
      <c r="DGE127" s="27"/>
      <c r="DGF127" s="27"/>
      <c r="DGG127" s="27"/>
      <c r="DGH127" s="27"/>
      <c r="DGI127" s="27"/>
      <c r="DGJ127" s="27"/>
      <c r="DGK127" s="27"/>
      <c r="DGL127" s="27"/>
      <c r="DGM127" s="27"/>
      <c r="DGN127" s="27"/>
      <c r="DGO127" s="27"/>
      <c r="DGP127" s="27"/>
      <c r="DGQ127" s="27"/>
      <c r="DGR127" s="27"/>
      <c r="DGS127" s="27"/>
      <c r="DGT127" s="27"/>
      <c r="DGU127" s="27"/>
      <c r="DGV127" s="27"/>
      <c r="DGW127" s="27"/>
      <c r="DGX127" s="27"/>
      <c r="DGY127" s="27"/>
      <c r="DGZ127" s="27"/>
      <c r="DHA127" s="27"/>
      <c r="DHB127" s="27"/>
      <c r="DHC127" s="27"/>
      <c r="DHD127" s="27"/>
      <c r="DHE127" s="27"/>
      <c r="DHF127" s="27"/>
      <c r="DHG127" s="27"/>
      <c r="DHH127" s="27"/>
      <c r="DHI127" s="27"/>
      <c r="DHJ127" s="27"/>
      <c r="DHK127" s="27"/>
      <c r="DHL127" s="27"/>
      <c r="DHM127" s="27"/>
      <c r="DHN127" s="27"/>
      <c r="DHO127" s="27"/>
      <c r="DHP127" s="27"/>
      <c r="DHQ127" s="27"/>
      <c r="DHR127" s="27"/>
      <c r="DHS127" s="27"/>
      <c r="DHT127" s="27"/>
      <c r="DHU127" s="27"/>
      <c r="DHV127" s="27"/>
      <c r="DHW127" s="27"/>
      <c r="DHX127" s="27"/>
      <c r="DHY127" s="27"/>
      <c r="DHZ127" s="27"/>
      <c r="DIA127" s="27"/>
      <c r="DIB127" s="27"/>
      <c r="DIC127" s="27"/>
      <c r="DID127" s="27"/>
      <c r="DIE127" s="27"/>
      <c r="DIF127" s="27"/>
      <c r="DIG127" s="27"/>
      <c r="DIH127" s="27"/>
      <c r="DII127" s="27"/>
      <c r="DIJ127" s="27"/>
      <c r="DIK127" s="27"/>
      <c r="DIL127" s="27"/>
      <c r="DIM127" s="27"/>
      <c r="DIN127" s="27"/>
      <c r="DIO127" s="27"/>
      <c r="DIP127" s="27"/>
      <c r="DIQ127" s="27"/>
      <c r="DIR127" s="27"/>
      <c r="DIS127" s="27"/>
      <c r="DIT127" s="27"/>
      <c r="DIU127" s="27"/>
      <c r="DIV127" s="27"/>
      <c r="DIW127" s="27"/>
      <c r="DIX127" s="27"/>
      <c r="DIY127" s="27"/>
      <c r="DIZ127" s="27"/>
      <c r="DJA127" s="27"/>
      <c r="DJB127" s="27"/>
      <c r="DJC127" s="27"/>
      <c r="DJD127" s="27"/>
      <c r="DJE127" s="27"/>
      <c r="DJF127" s="27"/>
      <c r="DJG127" s="27"/>
      <c r="DJH127" s="27"/>
      <c r="DJI127" s="27"/>
      <c r="DJJ127" s="27"/>
      <c r="DJK127" s="27"/>
      <c r="DJL127" s="27"/>
      <c r="DJM127" s="27"/>
      <c r="DJN127" s="27"/>
      <c r="DJO127" s="27"/>
      <c r="DJP127" s="27"/>
      <c r="DJQ127" s="27"/>
      <c r="DJR127" s="27"/>
      <c r="DJS127" s="27"/>
      <c r="DJT127" s="27"/>
      <c r="DJU127" s="27"/>
      <c r="DJV127" s="27"/>
      <c r="DJW127" s="27"/>
      <c r="DJX127" s="27"/>
      <c r="DJY127" s="27"/>
      <c r="DJZ127" s="27"/>
      <c r="DKA127" s="27"/>
      <c r="DKB127" s="27"/>
      <c r="DKC127" s="27"/>
      <c r="DKD127" s="27"/>
      <c r="DKE127" s="27"/>
      <c r="DKF127" s="27"/>
      <c r="DKG127" s="27"/>
      <c r="DKH127" s="27"/>
      <c r="DKI127" s="27"/>
      <c r="DKJ127" s="27"/>
      <c r="DKK127" s="27"/>
      <c r="DKL127" s="27"/>
      <c r="DKM127" s="27"/>
      <c r="DKN127" s="27"/>
      <c r="DKO127" s="27"/>
      <c r="DKP127" s="27"/>
      <c r="DKQ127" s="27"/>
      <c r="DKR127" s="27"/>
      <c r="DKS127" s="27"/>
      <c r="DKT127" s="27"/>
      <c r="DKU127" s="27"/>
      <c r="DKV127" s="27"/>
      <c r="DKW127" s="27"/>
      <c r="DKX127" s="27"/>
      <c r="DKY127" s="27"/>
      <c r="DKZ127" s="27"/>
      <c r="DLA127" s="27"/>
      <c r="DLB127" s="27"/>
      <c r="DLC127" s="27"/>
      <c r="DLD127" s="27"/>
      <c r="DLE127" s="27"/>
      <c r="DLF127" s="27"/>
      <c r="DLG127" s="27"/>
      <c r="DLH127" s="27"/>
      <c r="DLI127" s="27"/>
      <c r="DLJ127" s="27"/>
      <c r="DLQ127" s="27"/>
      <c r="DLR127" s="27"/>
      <c r="DLS127" s="27"/>
      <c r="DLT127" s="27"/>
      <c r="DLU127" s="27"/>
      <c r="DLV127" s="27"/>
      <c r="DLW127" s="27"/>
      <c r="DLX127" s="27"/>
      <c r="DLY127" s="27"/>
      <c r="DLZ127" s="27"/>
      <c r="DMA127" s="27"/>
      <c r="DMB127" s="27"/>
      <c r="DMC127" s="27"/>
      <c r="DMD127" s="27"/>
      <c r="DME127" s="27"/>
      <c r="DMF127" s="27"/>
      <c r="DMG127" s="27"/>
      <c r="DMH127" s="27"/>
      <c r="DMI127" s="27"/>
      <c r="DMJ127" s="27"/>
      <c r="DMK127" s="27"/>
      <c r="DML127" s="27"/>
      <c r="DMM127" s="27"/>
      <c r="DMN127" s="27"/>
      <c r="DMO127" s="27"/>
      <c r="DMP127" s="27"/>
      <c r="DMQ127" s="27"/>
      <c r="DMR127" s="27"/>
      <c r="DMS127" s="27"/>
      <c r="DMT127" s="27"/>
      <c r="DMU127" s="27"/>
      <c r="DMV127" s="27"/>
      <c r="DMW127" s="27"/>
      <c r="DMX127" s="27"/>
      <c r="DMY127" s="27"/>
      <c r="DMZ127" s="27"/>
      <c r="DNA127" s="27"/>
      <c r="DNB127" s="27"/>
      <c r="DNC127" s="27"/>
      <c r="DND127" s="27"/>
      <c r="DNE127" s="27"/>
      <c r="DNF127" s="27"/>
      <c r="DNG127" s="27"/>
      <c r="DNH127" s="27"/>
      <c r="DNI127" s="27"/>
      <c r="DNJ127" s="27"/>
      <c r="DNK127" s="27"/>
      <c r="DNL127" s="27"/>
      <c r="DNM127" s="27"/>
      <c r="DNN127" s="27"/>
      <c r="DNO127" s="27"/>
      <c r="DNP127" s="27"/>
      <c r="DNQ127" s="27"/>
      <c r="DNR127" s="27"/>
      <c r="DNS127" s="27"/>
      <c r="DNT127" s="27"/>
      <c r="DNU127" s="27"/>
      <c r="DNV127" s="27"/>
      <c r="DNW127" s="27"/>
      <c r="DNX127" s="27"/>
      <c r="DNY127" s="27"/>
      <c r="DNZ127" s="27"/>
      <c r="DOA127" s="27"/>
      <c r="DOB127" s="27"/>
      <c r="DOC127" s="27"/>
      <c r="DOD127" s="27"/>
      <c r="DOE127" s="27"/>
      <c r="DOF127" s="27"/>
      <c r="DOG127" s="27"/>
      <c r="DOH127" s="27"/>
      <c r="DOI127" s="27"/>
      <c r="DOJ127" s="27"/>
      <c r="DOK127" s="27"/>
      <c r="DOL127" s="27"/>
      <c r="DOM127" s="27"/>
      <c r="DON127" s="27"/>
      <c r="DOO127" s="27"/>
      <c r="DOP127" s="27"/>
      <c r="DOQ127" s="27"/>
      <c r="DOR127" s="27"/>
      <c r="DOS127" s="27"/>
      <c r="DOT127" s="27"/>
      <c r="DOU127" s="27"/>
      <c r="DOV127" s="27"/>
      <c r="DOW127" s="27"/>
      <c r="DOX127" s="27"/>
      <c r="DOY127" s="27"/>
      <c r="DOZ127" s="27"/>
      <c r="DPA127" s="27"/>
      <c r="DPB127" s="27"/>
      <c r="DPC127" s="27"/>
      <c r="DPD127" s="27"/>
      <c r="DPE127" s="27"/>
      <c r="DPF127" s="27"/>
      <c r="DPG127" s="27"/>
      <c r="DPH127" s="27"/>
      <c r="DPI127" s="27"/>
      <c r="DPJ127" s="27"/>
      <c r="DPK127" s="27"/>
      <c r="DPL127" s="27"/>
      <c r="DPM127" s="27"/>
      <c r="DPN127" s="27"/>
      <c r="DPO127" s="27"/>
      <c r="DPP127" s="27"/>
      <c r="DPQ127" s="27"/>
      <c r="DPR127" s="27"/>
      <c r="DPS127" s="27"/>
      <c r="DPT127" s="27"/>
      <c r="DPU127" s="27"/>
      <c r="DPV127" s="27"/>
      <c r="DPW127" s="27"/>
      <c r="DPX127" s="27"/>
      <c r="DPY127" s="27"/>
      <c r="DPZ127" s="27"/>
      <c r="DQA127" s="27"/>
      <c r="DQB127" s="27"/>
      <c r="DQC127" s="27"/>
      <c r="DQD127" s="27"/>
      <c r="DQE127" s="27"/>
      <c r="DQF127" s="27"/>
      <c r="DQG127" s="27"/>
      <c r="DQH127" s="27"/>
      <c r="DQI127" s="27"/>
      <c r="DQJ127" s="27"/>
      <c r="DQK127" s="27"/>
      <c r="DQL127" s="27"/>
      <c r="DQM127" s="27"/>
      <c r="DQN127" s="27"/>
      <c r="DQO127" s="27"/>
      <c r="DQP127" s="27"/>
      <c r="DQQ127" s="27"/>
      <c r="DQR127" s="27"/>
      <c r="DQS127" s="27"/>
      <c r="DQT127" s="27"/>
      <c r="DQU127" s="27"/>
      <c r="DQV127" s="27"/>
      <c r="DQW127" s="27"/>
      <c r="DQX127" s="27"/>
      <c r="DQY127" s="27"/>
      <c r="DQZ127" s="27"/>
      <c r="DRA127" s="27"/>
      <c r="DRB127" s="27"/>
      <c r="DRC127" s="27"/>
      <c r="DRD127" s="27"/>
      <c r="DRE127" s="27"/>
      <c r="DRF127" s="27"/>
      <c r="DRG127" s="27"/>
      <c r="DRH127" s="27"/>
      <c r="DRI127" s="27"/>
      <c r="DRJ127" s="27"/>
      <c r="DRK127" s="27"/>
      <c r="DRL127" s="27"/>
      <c r="DRM127" s="27"/>
      <c r="DRN127" s="27"/>
      <c r="DRO127" s="27"/>
      <c r="DRP127" s="27"/>
      <c r="DRQ127" s="27"/>
      <c r="DRR127" s="27"/>
      <c r="DRS127" s="27"/>
      <c r="DRT127" s="27"/>
      <c r="DRU127" s="27"/>
      <c r="DRV127" s="27"/>
      <c r="DRW127" s="27"/>
      <c r="DRX127" s="27"/>
      <c r="DRY127" s="27"/>
      <c r="DRZ127" s="27"/>
      <c r="DSA127" s="27"/>
      <c r="DSB127" s="27"/>
      <c r="DSC127" s="27"/>
      <c r="DSD127" s="27"/>
      <c r="DSE127" s="27"/>
      <c r="DSF127" s="27"/>
      <c r="DSG127" s="27"/>
      <c r="DSH127" s="27"/>
      <c r="DSI127" s="27"/>
      <c r="DSJ127" s="27"/>
      <c r="DSK127" s="27"/>
      <c r="DSL127" s="27"/>
      <c r="DSM127" s="27"/>
      <c r="DSN127" s="27"/>
      <c r="DSO127" s="27"/>
      <c r="DSP127" s="27"/>
      <c r="DSQ127" s="27"/>
      <c r="DSR127" s="27"/>
      <c r="DSS127" s="27"/>
      <c r="DST127" s="27"/>
      <c r="DSU127" s="27"/>
      <c r="DSV127" s="27"/>
      <c r="DSW127" s="27"/>
      <c r="DSX127" s="27"/>
      <c r="DSY127" s="27"/>
      <c r="DSZ127" s="27"/>
      <c r="DTA127" s="27"/>
      <c r="DTB127" s="27"/>
      <c r="DTC127" s="27"/>
      <c r="DTD127" s="27"/>
      <c r="DTE127" s="27"/>
      <c r="DTF127" s="27"/>
      <c r="DTG127" s="27"/>
      <c r="DTH127" s="27"/>
      <c r="DTI127" s="27"/>
      <c r="DTJ127" s="27"/>
      <c r="DTK127" s="27"/>
      <c r="DTL127" s="27"/>
      <c r="DTM127" s="27"/>
      <c r="DTN127" s="27"/>
      <c r="DTO127" s="27"/>
      <c r="DTP127" s="27"/>
      <c r="DTQ127" s="27"/>
      <c r="DTR127" s="27"/>
      <c r="DTS127" s="27"/>
      <c r="DTT127" s="27"/>
      <c r="DTU127" s="27"/>
      <c r="DTV127" s="27"/>
      <c r="DTW127" s="27"/>
      <c r="DTX127" s="27"/>
      <c r="DTY127" s="27"/>
      <c r="DTZ127" s="27"/>
      <c r="DUA127" s="27"/>
      <c r="DUB127" s="27"/>
      <c r="DUC127" s="27"/>
      <c r="DUD127" s="27"/>
      <c r="DUE127" s="27"/>
      <c r="DUF127" s="27"/>
      <c r="DUG127" s="27"/>
      <c r="DUH127" s="27"/>
      <c r="DUI127" s="27"/>
      <c r="DUJ127" s="27"/>
      <c r="DUK127" s="27"/>
      <c r="DUL127" s="27"/>
      <c r="DUM127" s="27"/>
      <c r="DUN127" s="27"/>
      <c r="DUO127" s="27"/>
      <c r="DUP127" s="27"/>
      <c r="DUQ127" s="27"/>
      <c r="DUR127" s="27"/>
      <c r="DUS127" s="27"/>
      <c r="DUT127" s="27"/>
      <c r="DUU127" s="27"/>
      <c r="DUV127" s="27"/>
      <c r="DUW127" s="27"/>
      <c r="DUX127" s="27"/>
      <c r="DUY127" s="27"/>
      <c r="DUZ127" s="27"/>
      <c r="DVA127" s="27"/>
      <c r="DVB127" s="27"/>
      <c r="DVC127" s="27"/>
      <c r="DVD127" s="27"/>
      <c r="DVE127" s="27"/>
      <c r="DVF127" s="27"/>
      <c r="DVM127" s="27"/>
      <c r="DVN127" s="27"/>
      <c r="DVO127" s="27"/>
      <c r="DVP127" s="27"/>
      <c r="DVQ127" s="27"/>
      <c r="DVR127" s="27"/>
      <c r="DVS127" s="27"/>
      <c r="DVT127" s="27"/>
      <c r="DVU127" s="27"/>
      <c r="DVV127" s="27"/>
      <c r="DVW127" s="27"/>
      <c r="DVX127" s="27"/>
      <c r="DVY127" s="27"/>
      <c r="DVZ127" s="27"/>
      <c r="DWA127" s="27"/>
      <c r="DWB127" s="27"/>
      <c r="DWC127" s="27"/>
      <c r="DWD127" s="27"/>
      <c r="DWE127" s="27"/>
      <c r="DWF127" s="27"/>
      <c r="DWG127" s="27"/>
      <c r="DWH127" s="27"/>
      <c r="DWI127" s="27"/>
      <c r="DWJ127" s="27"/>
      <c r="DWK127" s="27"/>
      <c r="DWL127" s="27"/>
      <c r="DWM127" s="27"/>
      <c r="DWN127" s="27"/>
      <c r="DWO127" s="27"/>
      <c r="DWP127" s="27"/>
      <c r="DWQ127" s="27"/>
      <c r="DWR127" s="27"/>
      <c r="DWS127" s="27"/>
      <c r="DWT127" s="27"/>
      <c r="DWU127" s="27"/>
      <c r="DWV127" s="27"/>
      <c r="DWW127" s="27"/>
      <c r="DWX127" s="27"/>
      <c r="DWY127" s="27"/>
      <c r="DWZ127" s="27"/>
      <c r="DXA127" s="27"/>
      <c r="DXB127" s="27"/>
      <c r="DXC127" s="27"/>
      <c r="DXD127" s="27"/>
      <c r="DXE127" s="27"/>
      <c r="DXF127" s="27"/>
      <c r="DXG127" s="27"/>
      <c r="DXH127" s="27"/>
      <c r="DXI127" s="27"/>
      <c r="DXJ127" s="27"/>
      <c r="DXK127" s="27"/>
      <c r="DXL127" s="27"/>
      <c r="DXM127" s="27"/>
      <c r="DXN127" s="27"/>
      <c r="DXO127" s="27"/>
      <c r="DXP127" s="27"/>
      <c r="DXQ127" s="27"/>
      <c r="DXR127" s="27"/>
      <c r="DXS127" s="27"/>
      <c r="DXT127" s="27"/>
      <c r="DXU127" s="27"/>
      <c r="DXV127" s="27"/>
      <c r="DXW127" s="27"/>
      <c r="DXX127" s="27"/>
      <c r="DXY127" s="27"/>
      <c r="DXZ127" s="27"/>
      <c r="DYA127" s="27"/>
      <c r="DYB127" s="27"/>
      <c r="DYC127" s="27"/>
      <c r="DYD127" s="27"/>
      <c r="DYE127" s="27"/>
      <c r="DYF127" s="27"/>
      <c r="DYG127" s="27"/>
      <c r="DYH127" s="27"/>
      <c r="DYI127" s="27"/>
      <c r="DYJ127" s="27"/>
      <c r="DYK127" s="27"/>
      <c r="DYL127" s="27"/>
      <c r="DYM127" s="27"/>
      <c r="DYN127" s="27"/>
      <c r="DYO127" s="27"/>
      <c r="DYP127" s="27"/>
      <c r="DYQ127" s="27"/>
      <c r="DYR127" s="27"/>
      <c r="DYS127" s="27"/>
      <c r="DYT127" s="27"/>
      <c r="DYU127" s="27"/>
      <c r="DYV127" s="27"/>
      <c r="DYW127" s="27"/>
      <c r="DYX127" s="27"/>
      <c r="DYY127" s="27"/>
      <c r="DYZ127" s="27"/>
      <c r="DZA127" s="27"/>
      <c r="DZB127" s="27"/>
      <c r="DZC127" s="27"/>
      <c r="DZD127" s="27"/>
      <c r="DZE127" s="27"/>
      <c r="DZF127" s="27"/>
      <c r="DZG127" s="27"/>
      <c r="DZH127" s="27"/>
      <c r="DZI127" s="27"/>
      <c r="DZJ127" s="27"/>
      <c r="DZK127" s="27"/>
      <c r="DZL127" s="27"/>
      <c r="DZM127" s="27"/>
      <c r="DZN127" s="27"/>
      <c r="DZO127" s="27"/>
      <c r="DZP127" s="27"/>
      <c r="DZQ127" s="27"/>
      <c r="DZR127" s="27"/>
      <c r="DZS127" s="27"/>
      <c r="DZT127" s="27"/>
      <c r="DZU127" s="27"/>
      <c r="DZV127" s="27"/>
      <c r="DZW127" s="27"/>
      <c r="DZX127" s="27"/>
      <c r="DZY127" s="27"/>
      <c r="DZZ127" s="27"/>
      <c r="EAA127" s="27"/>
      <c r="EAB127" s="27"/>
      <c r="EAC127" s="27"/>
      <c r="EAD127" s="27"/>
      <c r="EAE127" s="27"/>
      <c r="EAF127" s="27"/>
      <c r="EAG127" s="27"/>
      <c r="EAH127" s="27"/>
      <c r="EAI127" s="27"/>
      <c r="EAJ127" s="27"/>
      <c r="EAK127" s="27"/>
      <c r="EAL127" s="27"/>
      <c r="EAM127" s="27"/>
      <c r="EAN127" s="27"/>
      <c r="EAO127" s="27"/>
      <c r="EAP127" s="27"/>
      <c r="EAQ127" s="27"/>
      <c r="EAR127" s="27"/>
      <c r="EAS127" s="27"/>
      <c r="EAT127" s="27"/>
      <c r="EAU127" s="27"/>
      <c r="EAV127" s="27"/>
      <c r="EAW127" s="27"/>
      <c r="EAX127" s="27"/>
      <c r="EAY127" s="27"/>
      <c r="EAZ127" s="27"/>
      <c r="EBA127" s="27"/>
      <c r="EBB127" s="27"/>
      <c r="EBC127" s="27"/>
      <c r="EBD127" s="27"/>
      <c r="EBE127" s="27"/>
      <c r="EBF127" s="27"/>
      <c r="EBG127" s="27"/>
      <c r="EBH127" s="27"/>
      <c r="EBI127" s="27"/>
      <c r="EBJ127" s="27"/>
      <c r="EBK127" s="27"/>
      <c r="EBL127" s="27"/>
      <c r="EBM127" s="27"/>
      <c r="EBN127" s="27"/>
      <c r="EBO127" s="27"/>
      <c r="EBP127" s="27"/>
      <c r="EBQ127" s="27"/>
      <c r="EBR127" s="27"/>
      <c r="EBS127" s="27"/>
      <c r="EBT127" s="27"/>
      <c r="EBU127" s="27"/>
      <c r="EBV127" s="27"/>
      <c r="EBW127" s="27"/>
      <c r="EBX127" s="27"/>
      <c r="EBY127" s="27"/>
      <c r="EBZ127" s="27"/>
      <c r="ECA127" s="27"/>
      <c r="ECB127" s="27"/>
      <c r="ECC127" s="27"/>
      <c r="ECD127" s="27"/>
      <c r="ECE127" s="27"/>
      <c r="ECF127" s="27"/>
      <c r="ECG127" s="27"/>
      <c r="ECH127" s="27"/>
      <c r="ECI127" s="27"/>
      <c r="ECJ127" s="27"/>
      <c r="ECK127" s="27"/>
      <c r="ECL127" s="27"/>
      <c r="ECM127" s="27"/>
      <c r="ECN127" s="27"/>
      <c r="ECO127" s="27"/>
      <c r="ECP127" s="27"/>
      <c r="ECQ127" s="27"/>
      <c r="ECR127" s="27"/>
      <c r="ECS127" s="27"/>
      <c r="ECT127" s="27"/>
      <c r="ECU127" s="27"/>
      <c r="ECV127" s="27"/>
      <c r="ECW127" s="27"/>
      <c r="ECX127" s="27"/>
      <c r="ECY127" s="27"/>
      <c r="ECZ127" s="27"/>
      <c r="EDA127" s="27"/>
      <c r="EDB127" s="27"/>
      <c r="EDC127" s="27"/>
      <c r="EDD127" s="27"/>
      <c r="EDE127" s="27"/>
      <c r="EDF127" s="27"/>
      <c r="EDG127" s="27"/>
      <c r="EDH127" s="27"/>
      <c r="EDI127" s="27"/>
      <c r="EDJ127" s="27"/>
      <c r="EDK127" s="27"/>
      <c r="EDL127" s="27"/>
      <c r="EDM127" s="27"/>
      <c r="EDN127" s="27"/>
      <c r="EDO127" s="27"/>
      <c r="EDP127" s="27"/>
      <c r="EDQ127" s="27"/>
      <c r="EDR127" s="27"/>
      <c r="EDS127" s="27"/>
      <c r="EDT127" s="27"/>
      <c r="EDU127" s="27"/>
      <c r="EDV127" s="27"/>
      <c r="EDW127" s="27"/>
      <c r="EDX127" s="27"/>
      <c r="EDY127" s="27"/>
      <c r="EDZ127" s="27"/>
      <c r="EEA127" s="27"/>
      <c r="EEB127" s="27"/>
      <c r="EEC127" s="27"/>
      <c r="EED127" s="27"/>
      <c r="EEE127" s="27"/>
      <c r="EEF127" s="27"/>
      <c r="EEG127" s="27"/>
      <c r="EEH127" s="27"/>
      <c r="EEI127" s="27"/>
      <c r="EEJ127" s="27"/>
      <c r="EEK127" s="27"/>
      <c r="EEL127" s="27"/>
      <c r="EEM127" s="27"/>
      <c r="EEN127" s="27"/>
      <c r="EEO127" s="27"/>
      <c r="EEP127" s="27"/>
      <c r="EEQ127" s="27"/>
      <c r="EER127" s="27"/>
      <c r="EES127" s="27"/>
      <c r="EET127" s="27"/>
      <c r="EEU127" s="27"/>
      <c r="EEV127" s="27"/>
      <c r="EEW127" s="27"/>
      <c r="EEX127" s="27"/>
      <c r="EEY127" s="27"/>
      <c r="EEZ127" s="27"/>
      <c r="EFA127" s="27"/>
      <c r="EFB127" s="27"/>
      <c r="EFI127" s="27"/>
      <c r="EFJ127" s="27"/>
      <c r="EFK127" s="27"/>
      <c r="EFL127" s="27"/>
      <c r="EFM127" s="27"/>
      <c r="EFN127" s="27"/>
      <c r="EFO127" s="27"/>
      <c r="EFP127" s="27"/>
      <c r="EFQ127" s="27"/>
      <c r="EFR127" s="27"/>
      <c r="EFS127" s="27"/>
      <c r="EFT127" s="27"/>
      <c r="EFU127" s="27"/>
      <c r="EFV127" s="27"/>
      <c r="EFW127" s="27"/>
      <c r="EFX127" s="27"/>
      <c r="EFY127" s="27"/>
      <c r="EFZ127" s="27"/>
      <c r="EGA127" s="27"/>
      <c r="EGB127" s="27"/>
      <c r="EGC127" s="27"/>
      <c r="EGD127" s="27"/>
      <c r="EGE127" s="27"/>
      <c r="EGF127" s="27"/>
      <c r="EGG127" s="27"/>
      <c r="EGH127" s="27"/>
      <c r="EGI127" s="27"/>
      <c r="EGJ127" s="27"/>
      <c r="EGK127" s="27"/>
      <c r="EGL127" s="27"/>
      <c r="EGM127" s="27"/>
      <c r="EGN127" s="27"/>
      <c r="EGO127" s="27"/>
      <c r="EGP127" s="27"/>
      <c r="EGQ127" s="27"/>
      <c r="EGR127" s="27"/>
      <c r="EGS127" s="27"/>
      <c r="EGT127" s="27"/>
      <c r="EGU127" s="27"/>
      <c r="EGV127" s="27"/>
      <c r="EGW127" s="27"/>
      <c r="EGX127" s="27"/>
      <c r="EGY127" s="27"/>
      <c r="EGZ127" s="27"/>
      <c r="EHA127" s="27"/>
      <c r="EHB127" s="27"/>
      <c r="EHC127" s="27"/>
      <c r="EHD127" s="27"/>
      <c r="EHE127" s="27"/>
      <c r="EHF127" s="27"/>
      <c r="EHG127" s="27"/>
      <c r="EHH127" s="27"/>
      <c r="EHI127" s="27"/>
      <c r="EHJ127" s="27"/>
      <c r="EHK127" s="27"/>
      <c r="EHL127" s="27"/>
      <c r="EHM127" s="27"/>
      <c r="EHN127" s="27"/>
      <c r="EHO127" s="27"/>
      <c r="EHP127" s="27"/>
      <c r="EHQ127" s="27"/>
      <c r="EHR127" s="27"/>
      <c r="EHS127" s="27"/>
      <c r="EHT127" s="27"/>
      <c r="EHU127" s="27"/>
      <c r="EHV127" s="27"/>
      <c r="EHW127" s="27"/>
      <c r="EHX127" s="27"/>
      <c r="EHY127" s="27"/>
      <c r="EHZ127" s="27"/>
      <c r="EIA127" s="27"/>
      <c r="EIB127" s="27"/>
      <c r="EIC127" s="27"/>
      <c r="EID127" s="27"/>
      <c r="EIE127" s="27"/>
      <c r="EIF127" s="27"/>
      <c r="EIG127" s="27"/>
      <c r="EIH127" s="27"/>
      <c r="EII127" s="27"/>
      <c r="EIJ127" s="27"/>
      <c r="EIK127" s="27"/>
      <c r="EIL127" s="27"/>
      <c r="EIM127" s="27"/>
      <c r="EIN127" s="27"/>
      <c r="EIO127" s="27"/>
      <c r="EIP127" s="27"/>
      <c r="EIQ127" s="27"/>
      <c r="EIR127" s="27"/>
      <c r="EIS127" s="27"/>
      <c r="EIT127" s="27"/>
      <c r="EIU127" s="27"/>
      <c r="EIV127" s="27"/>
      <c r="EIW127" s="27"/>
      <c r="EIX127" s="27"/>
      <c r="EIY127" s="27"/>
      <c r="EIZ127" s="27"/>
      <c r="EJA127" s="27"/>
      <c r="EJB127" s="27"/>
      <c r="EJC127" s="27"/>
      <c r="EJD127" s="27"/>
      <c r="EJE127" s="27"/>
      <c r="EJF127" s="27"/>
      <c r="EJG127" s="27"/>
      <c r="EJH127" s="27"/>
      <c r="EJI127" s="27"/>
      <c r="EJJ127" s="27"/>
      <c r="EJK127" s="27"/>
      <c r="EJL127" s="27"/>
      <c r="EJM127" s="27"/>
      <c r="EJN127" s="27"/>
      <c r="EJO127" s="27"/>
      <c r="EJP127" s="27"/>
      <c r="EJQ127" s="27"/>
      <c r="EJR127" s="27"/>
      <c r="EJS127" s="27"/>
      <c r="EJT127" s="27"/>
      <c r="EJU127" s="27"/>
      <c r="EJV127" s="27"/>
      <c r="EJW127" s="27"/>
      <c r="EJX127" s="27"/>
      <c r="EJY127" s="27"/>
      <c r="EJZ127" s="27"/>
      <c r="EKA127" s="27"/>
      <c r="EKB127" s="27"/>
      <c r="EKC127" s="27"/>
      <c r="EKD127" s="27"/>
      <c r="EKE127" s="27"/>
      <c r="EKF127" s="27"/>
      <c r="EKG127" s="27"/>
      <c r="EKH127" s="27"/>
      <c r="EKI127" s="27"/>
      <c r="EKJ127" s="27"/>
      <c r="EKK127" s="27"/>
      <c r="EKL127" s="27"/>
      <c r="EKM127" s="27"/>
      <c r="EKN127" s="27"/>
      <c r="EKO127" s="27"/>
      <c r="EKP127" s="27"/>
      <c r="EKQ127" s="27"/>
      <c r="EKR127" s="27"/>
      <c r="EKS127" s="27"/>
      <c r="EKT127" s="27"/>
      <c r="EKU127" s="27"/>
      <c r="EKV127" s="27"/>
      <c r="EKW127" s="27"/>
      <c r="EKX127" s="27"/>
      <c r="EKY127" s="27"/>
      <c r="EKZ127" s="27"/>
      <c r="ELA127" s="27"/>
      <c r="ELB127" s="27"/>
      <c r="ELC127" s="27"/>
      <c r="ELD127" s="27"/>
      <c r="ELE127" s="27"/>
      <c r="ELF127" s="27"/>
      <c r="ELG127" s="27"/>
      <c r="ELH127" s="27"/>
      <c r="ELI127" s="27"/>
      <c r="ELJ127" s="27"/>
      <c r="ELK127" s="27"/>
      <c r="ELL127" s="27"/>
      <c r="ELM127" s="27"/>
      <c r="ELN127" s="27"/>
      <c r="ELO127" s="27"/>
      <c r="ELP127" s="27"/>
      <c r="ELQ127" s="27"/>
      <c r="ELR127" s="27"/>
      <c r="ELS127" s="27"/>
      <c r="ELT127" s="27"/>
      <c r="ELU127" s="27"/>
      <c r="ELV127" s="27"/>
      <c r="ELW127" s="27"/>
      <c r="ELX127" s="27"/>
      <c r="ELY127" s="27"/>
      <c r="ELZ127" s="27"/>
      <c r="EMA127" s="27"/>
      <c r="EMB127" s="27"/>
      <c r="EMC127" s="27"/>
      <c r="EMD127" s="27"/>
      <c r="EME127" s="27"/>
      <c r="EMF127" s="27"/>
      <c r="EMG127" s="27"/>
      <c r="EMH127" s="27"/>
      <c r="EMI127" s="27"/>
      <c r="EMJ127" s="27"/>
      <c r="EMK127" s="27"/>
      <c r="EML127" s="27"/>
      <c r="EMM127" s="27"/>
      <c r="EMN127" s="27"/>
      <c r="EMO127" s="27"/>
      <c r="EMP127" s="27"/>
      <c r="EMQ127" s="27"/>
      <c r="EMR127" s="27"/>
      <c r="EMS127" s="27"/>
      <c r="EMT127" s="27"/>
      <c r="EMU127" s="27"/>
      <c r="EMV127" s="27"/>
      <c r="EMW127" s="27"/>
      <c r="EMX127" s="27"/>
      <c r="EMY127" s="27"/>
      <c r="EMZ127" s="27"/>
      <c r="ENA127" s="27"/>
      <c r="ENB127" s="27"/>
      <c r="ENC127" s="27"/>
      <c r="END127" s="27"/>
      <c r="ENE127" s="27"/>
      <c r="ENF127" s="27"/>
      <c r="ENG127" s="27"/>
      <c r="ENH127" s="27"/>
      <c r="ENI127" s="27"/>
      <c r="ENJ127" s="27"/>
      <c r="ENK127" s="27"/>
      <c r="ENL127" s="27"/>
      <c r="ENM127" s="27"/>
      <c r="ENN127" s="27"/>
      <c r="ENO127" s="27"/>
      <c r="ENP127" s="27"/>
      <c r="ENQ127" s="27"/>
      <c r="ENR127" s="27"/>
      <c r="ENS127" s="27"/>
      <c r="ENT127" s="27"/>
      <c r="ENU127" s="27"/>
      <c r="ENV127" s="27"/>
      <c r="ENW127" s="27"/>
      <c r="ENX127" s="27"/>
      <c r="ENY127" s="27"/>
      <c r="ENZ127" s="27"/>
      <c r="EOA127" s="27"/>
      <c r="EOB127" s="27"/>
      <c r="EOC127" s="27"/>
      <c r="EOD127" s="27"/>
      <c r="EOE127" s="27"/>
      <c r="EOF127" s="27"/>
      <c r="EOG127" s="27"/>
      <c r="EOH127" s="27"/>
      <c r="EOI127" s="27"/>
      <c r="EOJ127" s="27"/>
      <c r="EOK127" s="27"/>
      <c r="EOL127" s="27"/>
      <c r="EOM127" s="27"/>
      <c r="EON127" s="27"/>
      <c r="EOO127" s="27"/>
      <c r="EOP127" s="27"/>
      <c r="EOQ127" s="27"/>
      <c r="EOR127" s="27"/>
      <c r="EOS127" s="27"/>
      <c r="EOT127" s="27"/>
      <c r="EOU127" s="27"/>
      <c r="EOV127" s="27"/>
      <c r="EOW127" s="27"/>
      <c r="EOX127" s="27"/>
      <c r="EPE127" s="27"/>
      <c r="EPF127" s="27"/>
      <c r="EPG127" s="27"/>
      <c r="EPH127" s="27"/>
      <c r="EPI127" s="27"/>
      <c r="EPJ127" s="27"/>
      <c r="EPK127" s="27"/>
      <c r="EPL127" s="27"/>
      <c r="EPM127" s="27"/>
      <c r="EPN127" s="27"/>
      <c r="EPO127" s="27"/>
      <c r="EPP127" s="27"/>
      <c r="EPQ127" s="27"/>
      <c r="EPR127" s="27"/>
      <c r="EPS127" s="27"/>
      <c r="EPT127" s="27"/>
      <c r="EPU127" s="27"/>
      <c r="EPV127" s="27"/>
      <c r="EPW127" s="27"/>
      <c r="EPX127" s="27"/>
      <c r="EPY127" s="27"/>
      <c r="EPZ127" s="27"/>
      <c r="EQA127" s="27"/>
      <c r="EQB127" s="27"/>
      <c r="EQC127" s="27"/>
      <c r="EQD127" s="27"/>
      <c r="EQE127" s="27"/>
      <c r="EQF127" s="27"/>
      <c r="EQG127" s="27"/>
      <c r="EQH127" s="27"/>
      <c r="EQI127" s="27"/>
      <c r="EQJ127" s="27"/>
      <c r="EQK127" s="27"/>
      <c r="EQL127" s="27"/>
      <c r="EQM127" s="27"/>
      <c r="EQN127" s="27"/>
      <c r="EQO127" s="27"/>
      <c r="EQP127" s="27"/>
      <c r="EQQ127" s="27"/>
      <c r="EQR127" s="27"/>
      <c r="EQS127" s="27"/>
      <c r="EQT127" s="27"/>
      <c r="EQU127" s="27"/>
      <c r="EQV127" s="27"/>
      <c r="EQW127" s="27"/>
      <c r="EQX127" s="27"/>
      <c r="EQY127" s="27"/>
      <c r="EQZ127" s="27"/>
      <c r="ERA127" s="27"/>
      <c r="ERB127" s="27"/>
      <c r="ERC127" s="27"/>
      <c r="ERD127" s="27"/>
      <c r="ERE127" s="27"/>
      <c r="ERF127" s="27"/>
      <c r="ERG127" s="27"/>
      <c r="ERH127" s="27"/>
      <c r="ERI127" s="27"/>
      <c r="ERJ127" s="27"/>
      <c r="ERK127" s="27"/>
      <c r="ERL127" s="27"/>
      <c r="ERM127" s="27"/>
      <c r="ERN127" s="27"/>
      <c r="ERO127" s="27"/>
      <c r="ERP127" s="27"/>
      <c r="ERQ127" s="27"/>
      <c r="ERR127" s="27"/>
      <c r="ERS127" s="27"/>
      <c r="ERT127" s="27"/>
      <c r="ERU127" s="27"/>
      <c r="ERV127" s="27"/>
      <c r="ERW127" s="27"/>
      <c r="ERX127" s="27"/>
      <c r="ERY127" s="27"/>
      <c r="ERZ127" s="27"/>
      <c r="ESA127" s="27"/>
      <c r="ESB127" s="27"/>
      <c r="ESC127" s="27"/>
      <c r="ESD127" s="27"/>
      <c r="ESE127" s="27"/>
      <c r="ESF127" s="27"/>
      <c r="ESG127" s="27"/>
      <c r="ESH127" s="27"/>
      <c r="ESI127" s="27"/>
      <c r="ESJ127" s="27"/>
      <c r="ESK127" s="27"/>
      <c r="ESL127" s="27"/>
      <c r="ESM127" s="27"/>
      <c r="ESN127" s="27"/>
      <c r="ESO127" s="27"/>
      <c r="ESP127" s="27"/>
      <c r="ESQ127" s="27"/>
      <c r="ESR127" s="27"/>
      <c r="ESS127" s="27"/>
      <c r="EST127" s="27"/>
      <c r="ESU127" s="27"/>
      <c r="ESV127" s="27"/>
      <c r="ESW127" s="27"/>
      <c r="ESX127" s="27"/>
      <c r="ESY127" s="27"/>
      <c r="ESZ127" s="27"/>
      <c r="ETA127" s="27"/>
      <c r="ETB127" s="27"/>
      <c r="ETC127" s="27"/>
      <c r="ETD127" s="27"/>
      <c r="ETE127" s="27"/>
      <c r="ETF127" s="27"/>
      <c r="ETG127" s="27"/>
      <c r="ETH127" s="27"/>
      <c r="ETI127" s="27"/>
      <c r="ETJ127" s="27"/>
      <c r="ETK127" s="27"/>
      <c r="ETL127" s="27"/>
      <c r="ETM127" s="27"/>
      <c r="ETN127" s="27"/>
      <c r="ETO127" s="27"/>
      <c r="ETP127" s="27"/>
      <c r="ETQ127" s="27"/>
      <c r="ETR127" s="27"/>
      <c r="ETS127" s="27"/>
      <c r="ETT127" s="27"/>
      <c r="ETU127" s="27"/>
      <c r="ETV127" s="27"/>
      <c r="ETW127" s="27"/>
      <c r="ETX127" s="27"/>
      <c r="ETY127" s="27"/>
      <c r="ETZ127" s="27"/>
      <c r="EUA127" s="27"/>
      <c r="EUB127" s="27"/>
      <c r="EUC127" s="27"/>
      <c r="EUD127" s="27"/>
      <c r="EUE127" s="27"/>
      <c r="EUF127" s="27"/>
      <c r="EUG127" s="27"/>
      <c r="EUH127" s="27"/>
      <c r="EUI127" s="27"/>
      <c r="EUJ127" s="27"/>
      <c r="EUK127" s="27"/>
      <c r="EUL127" s="27"/>
      <c r="EUM127" s="27"/>
      <c r="EUN127" s="27"/>
      <c r="EUO127" s="27"/>
      <c r="EUP127" s="27"/>
      <c r="EUQ127" s="27"/>
      <c r="EUR127" s="27"/>
      <c r="EUS127" s="27"/>
      <c r="EUT127" s="27"/>
      <c r="EUU127" s="27"/>
      <c r="EUV127" s="27"/>
      <c r="EUW127" s="27"/>
      <c r="EUX127" s="27"/>
      <c r="EUY127" s="27"/>
      <c r="EUZ127" s="27"/>
      <c r="EVA127" s="27"/>
      <c r="EVB127" s="27"/>
      <c r="EVC127" s="27"/>
      <c r="EVD127" s="27"/>
      <c r="EVE127" s="27"/>
      <c r="EVF127" s="27"/>
      <c r="EVG127" s="27"/>
      <c r="EVH127" s="27"/>
      <c r="EVI127" s="27"/>
      <c r="EVJ127" s="27"/>
      <c r="EVK127" s="27"/>
      <c r="EVL127" s="27"/>
      <c r="EVM127" s="27"/>
      <c r="EVN127" s="27"/>
      <c r="EVO127" s="27"/>
      <c r="EVP127" s="27"/>
      <c r="EVQ127" s="27"/>
      <c r="EVR127" s="27"/>
      <c r="EVS127" s="27"/>
      <c r="EVT127" s="27"/>
      <c r="EVU127" s="27"/>
      <c r="EVV127" s="27"/>
      <c r="EVW127" s="27"/>
      <c r="EVX127" s="27"/>
      <c r="EVY127" s="27"/>
      <c r="EVZ127" s="27"/>
      <c r="EWA127" s="27"/>
      <c r="EWB127" s="27"/>
      <c r="EWC127" s="27"/>
      <c r="EWD127" s="27"/>
      <c r="EWE127" s="27"/>
      <c r="EWF127" s="27"/>
      <c r="EWG127" s="27"/>
      <c r="EWH127" s="27"/>
      <c r="EWI127" s="27"/>
      <c r="EWJ127" s="27"/>
      <c r="EWK127" s="27"/>
      <c r="EWL127" s="27"/>
      <c r="EWM127" s="27"/>
      <c r="EWN127" s="27"/>
      <c r="EWO127" s="27"/>
      <c r="EWP127" s="27"/>
      <c r="EWQ127" s="27"/>
      <c r="EWR127" s="27"/>
      <c r="EWS127" s="27"/>
      <c r="EWT127" s="27"/>
      <c r="EWU127" s="27"/>
      <c r="EWV127" s="27"/>
      <c r="EWW127" s="27"/>
      <c r="EWX127" s="27"/>
      <c r="EWY127" s="27"/>
      <c r="EWZ127" s="27"/>
      <c r="EXA127" s="27"/>
      <c r="EXB127" s="27"/>
      <c r="EXC127" s="27"/>
      <c r="EXD127" s="27"/>
      <c r="EXE127" s="27"/>
      <c r="EXF127" s="27"/>
      <c r="EXG127" s="27"/>
      <c r="EXH127" s="27"/>
      <c r="EXI127" s="27"/>
      <c r="EXJ127" s="27"/>
      <c r="EXK127" s="27"/>
      <c r="EXL127" s="27"/>
      <c r="EXM127" s="27"/>
      <c r="EXN127" s="27"/>
      <c r="EXO127" s="27"/>
      <c r="EXP127" s="27"/>
      <c r="EXQ127" s="27"/>
      <c r="EXR127" s="27"/>
      <c r="EXS127" s="27"/>
      <c r="EXT127" s="27"/>
      <c r="EXU127" s="27"/>
      <c r="EXV127" s="27"/>
      <c r="EXW127" s="27"/>
      <c r="EXX127" s="27"/>
      <c r="EXY127" s="27"/>
      <c r="EXZ127" s="27"/>
      <c r="EYA127" s="27"/>
      <c r="EYB127" s="27"/>
      <c r="EYC127" s="27"/>
      <c r="EYD127" s="27"/>
      <c r="EYE127" s="27"/>
      <c r="EYF127" s="27"/>
      <c r="EYG127" s="27"/>
      <c r="EYH127" s="27"/>
      <c r="EYI127" s="27"/>
      <c r="EYJ127" s="27"/>
      <c r="EYK127" s="27"/>
      <c r="EYL127" s="27"/>
      <c r="EYM127" s="27"/>
      <c r="EYN127" s="27"/>
      <c r="EYO127" s="27"/>
      <c r="EYP127" s="27"/>
      <c r="EYQ127" s="27"/>
      <c r="EYR127" s="27"/>
      <c r="EYS127" s="27"/>
      <c r="EYT127" s="27"/>
      <c r="EZA127" s="27"/>
      <c r="EZB127" s="27"/>
      <c r="EZC127" s="27"/>
      <c r="EZD127" s="27"/>
      <c r="EZE127" s="27"/>
      <c r="EZF127" s="27"/>
      <c r="EZG127" s="27"/>
      <c r="EZH127" s="27"/>
      <c r="EZI127" s="27"/>
      <c r="EZJ127" s="27"/>
      <c r="EZK127" s="27"/>
      <c r="EZL127" s="27"/>
      <c r="EZM127" s="27"/>
      <c r="EZN127" s="27"/>
      <c r="EZO127" s="27"/>
      <c r="EZP127" s="27"/>
      <c r="EZQ127" s="27"/>
      <c r="EZR127" s="27"/>
      <c r="EZS127" s="27"/>
      <c r="EZT127" s="27"/>
      <c r="EZU127" s="27"/>
      <c r="EZV127" s="27"/>
      <c r="EZW127" s="27"/>
      <c r="EZX127" s="27"/>
      <c r="EZY127" s="27"/>
      <c r="EZZ127" s="27"/>
      <c r="FAA127" s="27"/>
      <c r="FAB127" s="27"/>
      <c r="FAC127" s="27"/>
      <c r="FAD127" s="27"/>
      <c r="FAE127" s="27"/>
      <c r="FAF127" s="27"/>
      <c r="FAG127" s="27"/>
      <c r="FAH127" s="27"/>
      <c r="FAI127" s="27"/>
      <c r="FAJ127" s="27"/>
      <c r="FAK127" s="27"/>
      <c r="FAL127" s="27"/>
      <c r="FAM127" s="27"/>
      <c r="FAN127" s="27"/>
      <c r="FAO127" s="27"/>
      <c r="FAP127" s="27"/>
      <c r="FAQ127" s="27"/>
      <c r="FAR127" s="27"/>
      <c r="FAS127" s="27"/>
      <c r="FAT127" s="27"/>
      <c r="FAU127" s="27"/>
      <c r="FAV127" s="27"/>
      <c r="FAW127" s="27"/>
      <c r="FAX127" s="27"/>
      <c r="FAY127" s="27"/>
      <c r="FAZ127" s="27"/>
      <c r="FBA127" s="27"/>
      <c r="FBB127" s="27"/>
      <c r="FBC127" s="27"/>
      <c r="FBD127" s="27"/>
      <c r="FBE127" s="27"/>
      <c r="FBF127" s="27"/>
      <c r="FBG127" s="27"/>
      <c r="FBH127" s="27"/>
      <c r="FBI127" s="27"/>
      <c r="FBJ127" s="27"/>
      <c r="FBK127" s="27"/>
      <c r="FBL127" s="27"/>
      <c r="FBM127" s="27"/>
      <c r="FBN127" s="27"/>
      <c r="FBO127" s="27"/>
      <c r="FBP127" s="27"/>
      <c r="FBQ127" s="27"/>
      <c r="FBR127" s="27"/>
      <c r="FBS127" s="27"/>
      <c r="FBT127" s="27"/>
      <c r="FBU127" s="27"/>
      <c r="FBV127" s="27"/>
      <c r="FBW127" s="27"/>
      <c r="FBX127" s="27"/>
      <c r="FBY127" s="27"/>
      <c r="FBZ127" s="27"/>
      <c r="FCA127" s="27"/>
      <c r="FCB127" s="27"/>
      <c r="FCC127" s="27"/>
      <c r="FCD127" s="27"/>
      <c r="FCE127" s="27"/>
      <c r="FCF127" s="27"/>
      <c r="FCG127" s="27"/>
      <c r="FCH127" s="27"/>
      <c r="FCI127" s="27"/>
      <c r="FCJ127" s="27"/>
      <c r="FCK127" s="27"/>
      <c r="FCL127" s="27"/>
      <c r="FCM127" s="27"/>
      <c r="FCN127" s="27"/>
      <c r="FCO127" s="27"/>
      <c r="FCP127" s="27"/>
      <c r="FCQ127" s="27"/>
      <c r="FCR127" s="27"/>
      <c r="FCS127" s="27"/>
      <c r="FCT127" s="27"/>
      <c r="FCU127" s="27"/>
      <c r="FCV127" s="27"/>
      <c r="FCW127" s="27"/>
      <c r="FCX127" s="27"/>
      <c r="FCY127" s="27"/>
      <c r="FCZ127" s="27"/>
      <c r="FDA127" s="27"/>
      <c r="FDB127" s="27"/>
      <c r="FDC127" s="27"/>
      <c r="FDD127" s="27"/>
      <c r="FDE127" s="27"/>
      <c r="FDF127" s="27"/>
      <c r="FDG127" s="27"/>
      <c r="FDH127" s="27"/>
      <c r="FDI127" s="27"/>
      <c r="FDJ127" s="27"/>
      <c r="FDK127" s="27"/>
      <c r="FDL127" s="27"/>
      <c r="FDM127" s="27"/>
      <c r="FDN127" s="27"/>
      <c r="FDO127" s="27"/>
      <c r="FDP127" s="27"/>
      <c r="FDQ127" s="27"/>
      <c r="FDR127" s="27"/>
      <c r="FDS127" s="27"/>
      <c r="FDT127" s="27"/>
      <c r="FDU127" s="27"/>
      <c r="FDV127" s="27"/>
      <c r="FDW127" s="27"/>
      <c r="FDX127" s="27"/>
      <c r="FDY127" s="27"/>
      <c r="FDZ127" s="27"/>
      <c r="FEA127" s="27"/>
      <c r="FEB127" s="27"/>
      <c r="FEC127" s="27"/>
      <c r="FED127" s="27"/>
      <c r="FEE127" s="27"/>
      <c r="FEF127" s="27"/>
      <c r="FEG127" s="27"/>
      <c r="FEH127" s="27"/>
      <c r="FEI127" s="27"/>
      <c r="FEJ127" s="27"/>
      <c r="FEK127" s="27"/>
      <c r="FEL127" s="27"/>
      <c r="FEM127" s="27"/>
      <c r="FEN127" s="27"/>
      <c r="FEO127" s="27"/>
      <c r="FEP127" s="27"/>
      <c r="FEQ127" s="27"/>
      <c r="FER127" s="27"/>
      <c r="FES127" s="27"/>
      <c r="FET127" s="27"/>
      <c r="FEU127" s="27"/>
      <c r="FEV127" s="27"/>
      <c r="FEW127" s="27"/>
      <c r="FEX127" s="27"/>
      <c r="FEY127" s="27"/>
      <c r="FEZ127" s="27"/>
      <c r="FFA127" s="27"/>
      <c r="FFB127" s="27"/>
      <c r="FFC127" s="27"/>
      <c r="FFD127" s="27"/>
      <c r="FFE127" s="27"/>
      <c r="FFF127" s="27"/>
      <c r="FFG127" s="27"/>
      <c r="FFH127" s="27"/>
      <c r="FFI127" s="27"/>
      <c r="FFJ127" s="27"/>
      <c r="FFK127" s="27"/>
      <c r="FFL127" s="27"/>
      <c r="FFM127" s="27"/>
      <c r="FFN127" s="27"/>
      <c r="FFO127" s="27"/>
      <c r="FFP127" s="27"/>
      <c r="FFQ127" s="27"/>
      <c r="FFR127" s="27"/>
      <c r="FFS127" s="27"/>
      <c r="FFT127" s="27"/>
      <c r="FFU127" s="27"/>
      <c r="FFV127" s="27"/>
      <c r="FFW127" s="27"/>
      <c r="FFX127" s="27"/>
      <c r="FFY127" s="27"/>
      <c r="FFZ127" s="27"/>
      <c r="FGA127" s="27"/>
      <c r="FGB127" s="27"/>
      <c r="FGC127" s="27"/>
      <c r="FGD127" s="27"/>
      <c r="FGE127" s="27"/>
      <c r="FGF127" s="27"/>
      <c r="FGG127" s="27"/>
      <c r="FGH127" s="27"/>
      <c r="FGI127" s="27"/>
      <c r="FGJ127" s="27"/>
      <c r="FGK127" s="27"/>
      <c r="FGL127" s="27"/>
      <c r="FGM127" s="27"/>
      <c r="FGN127" s="27"/>
      <c r="FGO127" s="27"/>
      <c r="FGP127" s="27"/>
      <c r="FGQ127" s="27"/>
      <c r="FGR127" s="27"/>
      <c r="FGS127" s="27"/>
      <c r="FGT127" s="27"/>
      <c r="FGU127" s="27"/>
      <c r="FGV127" s="27"/>
      <c r="FGW127" s="27"/>
      <c r="FGX127" s="27"/>
      <c r="FGY127" s="27"/>
      <c r="FGZ127" s="27"/>
      <c r="FHA127" s="27"/>
      <c r="FHB127" s="27"/>
      <c r="FHC127" s="27"/>
      <c r="FHD127" s="27"/>
      <c r="FHE127" s="27"/>
      <c r="FHF127" s="27"/>
      <c r="FHG127" s="27"/>
      <c r="FHH127" s="27"/>
      <c r="FHI127" s="27"/>
      <c r="FHJ127" s="27"/>
      <c r="FHK127" s="27"/>
      <c r="FHL127" s="27"/>
      <c r="FHM127" s="27"/>
      <c r="FHN127" s="27"/>
      <c r="FHO127" s="27"/>
      <c r="FHP127" s="27"/>
      <c r="FHQ127" s="27"/>
      <c r="FHR127" s="27"/>
      <c r="FHS127" s="27"/>
      <c r="FHT127" s="27"/>
      <c r="FHU127" s="27"/>
      <c r="FHV127" s="27"/>
      <c r="FHW127" s="27"/>
      <c r="FHX127" s="27"/>
      <c r="FHY127" s="27"/>
      <c r="FHZ127" s="27"/>
      <c r="FIA127" s="27"/>
      <c r="FIB127" s="27"/>
      <c r="FIC127" s="27"/>
      <c r="FID127" s="27"/>
      <c r="FIE127" s="27"/>
      <c r="FIF127" s="27"/>
      <c r="FIG127" s="27"/>
      <c r="FIH127" s="27"/>
      <c r="FII127" s="27"/>
      <c r="FIJ127" s="27"/>
      <c r="FIK127" s="27"/>
      <c r="FIL127" s="27"/>
      <c r="FIM127" s="27"/>
      <c r="FIN127" s="27"/>
      <c r="FIO127" s="27"/>
      <c r="FIP127" s="27"/>
      <c r="FIW127" s="27"/>
      <c r="FIX127" s="27"/>
      <c r="FIY127" s="27"/>
      <c r="FIZ127" s="27"/>
      <c r="FJA127" s="27"/>
      <c r="FJB127" s="27"/>
      <c r="FJC127" s="27"/>
      <c r="FJD127" s="27"/>
      <c r="FJE127" s="27"/>
      <c r="FJF127" s="27"/>
      <c r="FJG127" s="27"/>
      <c r="FJH127" s="27"/>
      <c r="FJI127" s="27"/>
      <c r="FJJ127" s="27"/>
      <c r="FJK127" s="27"/>
      <c r="FJL127" s="27"/>
      <c r="FJM127" s="27"/>
      <c r="FJN127" s="27"/>
      <c r="FJO127" s="27"/>
      <c r="FJP127" s="27"/>
      <c r="FJQ127" s="27"/>
      <c r="FJR127" s="27"/>
      <c r="FJS127" s="27"/>
      <c r="FJT127" s="27"/>
      <c r="FJU127" s="27"/>
      <c r="FJV127" s="27"/>
      <c r="FJW127" s="27"/>
      <c r="FJX127" s="27"/>
      <c r="FJY127" s="27"/>
      <c r="FJZ127" s="27"/>
      <c r="FKA127" s="27"/>
      <c r="FKB127" s="27"/>
      <c r="FKC127" s="27"/>
      <c r="FKD127" s="27"/>
      <c r="FKE127" s="27"/>
      <c r="FKF127" s="27"/>
      <c r="FKG127" s="27"/>
      <c r="FKH127" s="27"/>
      <c r="FKI127" s="27"/>
      <c r="FKJ127" s="27"/>
      <c r="FKK127" s="27"/>
      <c r="FKL127" s="27"/>
      <c r="FKM127" s="27"/>
      <c r="FKN127" s="27"/>
      <c r="FKO127" s="27"/>
      <c r="FKP127" s="27"/>
      <c r="FKQ127" s="27"/>
      <c r="FKR127" s="27"/>
      <c r="FKS127" s="27"/>
      <c r="FKT127" s="27"/>
      <c r="FKU127" s="27"/>
      <c r="FKV127" s="27"/>
      <c r="FKW127" s="27"/>
      <c r="FKX127" s="27"/>
      <c r="FKY127" s="27"/>
      <c r="FKZ127" s="27"/>
      <c r="FLA127" s="27"/>
      <c r="FLB127" s="27"/>
      <c r="FLC127" s="27"/>
      <c r="FLD127" s="27"/>
      <c r="FLE127" s="27"/>
      <c r="FLF127" s="27"/>
      <c r="FLG127" s="27"/>
      <c r="FLH127" s="27"/>
      <c r="FLI127" s="27"/>
      <c r="FLJ127" s="27"/>
      <c r="FLK127" s="27"/>
      <c r="FLL127" s="27"/>
      <c r="FLM127" s="27"/>
      <c r="FLN127" s="27"/>
      <c r="FLO127" s="27"/>
      <c r="FLP127" s="27"/>
      <c r="FLQ127" s="27"/>
      <c r="FLR127" s="27"/>
      <c r="FLS127" s="27"/>
      <c r="FLT127" s="27"/>
      <c r="FLU127" s="27"/>
      <c r="FLV127" s="27"/>
      <c r="FLW127" s="27"/>
      <c r="FLX127" s="27"/>
      <c r="FLY127" s="27"/>
      <c r="FLZ127" s="27"/>
      <c r="FMA127" s="27"/>
      <c r="FMB127" s="27"/>
      <c r="FMC127" s="27"/>
      <c r="FMD127" s="27"/>
      <c r="FME127" s="27"/>
      <c r="FMF127" s="27"/>
      <c r="FMG127" s="27"/>
      <c r="FMH127" s="27"/>
      <c r="FMI127" s="27"/>
      <c r="FMJ127" s="27"/>
      <c r="FMK127" s="27"/>
      <c r="FML127" s="27"/>
      <c r="FMM127" s="27"/>
      <c r="FMN127" s="27"/>
      <c r="FMO127" s="27"/>
      <c r="FMP127" s="27"/>
      <c r="FMQ127" s="27"/>
      <c r="FMR127" s="27"/>
      <c r="FMS127" s="27"/>
      <c r="FMT127" s="27"/>
      <c r="FMU127" s="27"/>
      <c r="FMV127" s="27"/>
      <c r="FMW127" s="27"/>
      <c r="FMX127" s="27"/>
      <c r="FMY127" s="27"/>
      <c r="FMZ127" s="27"/>
      <c r="FNA127" s="27"/>
      <c r="FNB127" s="27"/>
      <c r="FNC127" s="27"/>
      <c r="FND127" s="27"/>
      <c r="FNE127" s="27"/>
      <c r="FNF127" s="27"/>
      <c r="FNG127" s="27"/>
      <c r="FNH127" s="27"/>
      <c r="FNI127" s="27"/>
      <c r="FNJ127" s="27"/>
      <c r="FNK127" s="27"/>
      <c r="FNL127" s="27"/>
      <c r="FNM127" s="27"/>
      <c r="FNN127" s="27"/>
      <c r="FNO127" s="27"/>
      <c r="FNP127" s="27"/>
      <c r="FNQ127" s="27"/>
      <c r="FNR127" s="27"/>
      <c r="FNS127" s="27"/>
      <c r="FNT127" s="27"/>
      <c r="FNU127" s="27"/>
      <c r="FNV127" s="27"/>
      <c r="FNW127" s="27"/>
      <c r="FNX127" s="27"/>
      <c r="FNY127" s="27"/>
      <c r="FNZ127" s="27"/>
      <c r="FOA127" s="27"/>
      <c r="FOB127" s="27"/>
      <c r="FOC127" s="27"/>
      <c r="FOD127" s="27"/>
      <c r="FOE127" s="27"/>
      <c r="FOF127" s="27"/>
      <c r="FOG127" s="27"/>
      <c r="FOH127" s="27"/>
      <c r="FOI127" s="27"/>
      <c r="FOJ127" s="27"/>
      <c r="FOK127" s="27"/>
      <c r="FOL127" s="27"/>
      <c r="FOM127" s="27"/>
      <c r="FON127" s="27"/>
      <c r="FOO127" s="27"/>
      <c r="FOP127" s="27"/>
      <c r="FOQ127" s="27"/>
      <c r="FOR127" s="27"/>
      <c r="FOS127" s="27"/>
      <c r="FOT127" s="27"/>
      <c r="FOU127" s="27"/>
      <c r="FOV127" s="27"/>
      <c r="FOW127" s="27"/>
      <c r="FOX127" s="27"/>
      <c r="FOY127" s="27"/>
      <c r="FOZ127" s="27"/>
      <c r="FPA127" s="27"/>
      <c r="FPB127" s="27"/>
      <c r="FPC127" s="27"/>
      <c r="FPD127" s="27"/>
      <c r="FPE127" s="27"/>
      <c r="FPF127" s="27"/>
      <c r="FPG127" s="27"/>
      <c r="FPH127" s="27"/>
      <c r="FPI127" s="27"/>
      <c r="FPJ127" s="27"/>
      <c r="FPK127" s="27"/>
      <c r="FPL127" s="27"/>
      <c r="FPM127" s="27"/>
      <c r="FPN127" s="27"/>
      <c r="FPO127" s="27"/>
      <c r="FPP127" s="27"/>
      <c r="FPQ127" s="27"/>
      <c r="FPR127" s="27"/>
      <c r="FPS127" s="27"/>
      <c r="FPT127" s="27"/>
      <c r="FPU127" s="27"/>
      <c r="FPV127" s="27"/>
      <c r="FPW127" s="27"/>
      <c r="FPX127" s="27"/>
      <c r="FPY127" s="27"/>
      <c r="FPZ127" s="27"/>
      <c r="FQA127" s="27"/>
      <c r="FQB127" s="27"/>
      <c r="FQC127" s="27"/>
      <c r="FQD127" s="27"/>
      <c r="FQE127" s="27"/>
      <c r="FQF127" s="27"/>
      <c r="FQG127" s="27"/>
      <c r="FQH127" s="27"/>
      <c r="FQI127" s="27"/>
      <c r="FQJ127" s="27"/>
      <c r="FQK127" s="27"/>
      <c r="FQL127" s="27"/>
      <c r="FQM127" s="27"/>
      <c r="FQN127" s="27"/>
      <c r="FQO127" s="27"/>
      <c r="FQP127" s="27"/>
      <c r="FQQ127" s="27"/>
      <c r="FQR127" s="27"/>
      <c r="FQS127" s="27"/>
      <c r="FQT127" s="27"/>
      <c r="FQU127" s="27"/>
      <c r="FQV127" s="27"/>
      <c r="FQW127" s="27"/>
      <c r="FQX127" s="27"/>
      <c r="FQY127" s="27"/>
      <c r="FQZ127" s="27"/>
      <c r="FRA127" s="27"/>
      <c r="FRB127" s="27"/>
      <c r="FRC127" s="27"/>
      <c r="FRD127" s="27"/>
      <c r="FRE127" s="27"/>
      <c r="FRF127" s="27"/>
      <c r="FRG127" s="27"/>
      <c r="FRH127" s="27"/>
      <c r="FRI127" s="27"/>
      <c r="FRJ127" s="27"/>
      <c r="FRK127" s="27"/>
      <c r="FRL127" s="27"/>
      <c r="FRM127" s="27"/>
      <c r="FRN127" s="27"/>
      <c r="FRO127" s="27"/>
      <c r="FRP127" s="27"/>
      <c r="FRQ127" s="27"/>
      <c r="FRR127" s="27"/>
      <c r="FRS127" s="27"/>
      <c r="FRT127" s="27"/>
      <c r="FRU127" s="27"/>
      <c r="FRV127" s="27"/>
      <c r="FRW127" s="27"/>
      <c r="FRX127" s="27"/>
      <c r="FRY127" s="27"/>
      <c r="FRZ127" s="27"/>
      <c r="FSA127" s="27"/>
      <c r="FSB127" s="27"/>
      <c r="FSC127" s="27"/>
      <c r="FSD127" s="27"/>
      <c r="FSE127" s="27"/>
      <c r="FSF127" s="27"/>
      <c r="FSG127" s="27"/>
      <c r="FSH127" s="27"/>
      <c r="FSI127" s="27"/>
      <c r="FSJ127" s="27"/>
      <c r="FSK127" s="27"/>
      <c r="FSL127" s="27"/>
      <c r="FSS127" s="27"/>
      <c r="FST127" s="27"/>
      <c r="FSU127" s="27"/>
      <c r="FSV127" s="27"/>
      <c r="FSW127" s="27"/>
      <c r="FSX127" s="27"/>
      <c r="FSY127" s="27"/>
      <c r="FSZ127" s="27"/>
      <c r="FTA127" s="27"/>
      <c r="FTB127" s="27"/>
      <c r="FTC127" s="27"/>
      <c r="FTD127" s="27"/>
      <c r="FTE127" s="27"/>
      <c r="FTF127" s="27"/>
      <c r="FTG127" s="27"/>
      <c r="FTH127" s="27"/>
      <c r="FTI127" s="27"/>
      <c r="FTJ127" s="27"/>
      <c r="FTK127" s="27"/>
      <c r="FTL127" s="27"/>
      <c r="FTM127" s="27"/>
      <c r="FTN127" s="27"/>
      <c r="FTO127" s="27"/>
      <c r="FTP127" s="27"/>
      <c r="FTQ127" s="27"/>
      <c r="FTR127" s="27"/>
      <c r="FTS127" s="27"/>
      <c r="FTT127" s="27"/>
      <c r="FTU127" s="27"/>
      <c r="FTV127" s="27"/>
      <c r="FTW127" s="27"/>
      <c r="FTX127" s="27"/>
      <c r="FTY127" s="27"/>
      <c r="FTZ127" s="27"/>
      <c r="FUA127" s="27"/>
      <c r="FUB127" s="27"/>
      <c r="FUC127" s="27"/>
      <c r="FUD127" s="27"/>
      <c r="FUE127" s="27"/>
      <c r="FUF127" s="27"/>
      <c r="FUG127" s="27"/>
      <c r="FUH127" s="27"/>
      <c r="FUI127" s="27"/>
      <c r="FUJ127" s="27"/>
      <c r="FUK127" s="27"/>
      <c r="FUL127" s="27"/>
      <c r="FUM127" s="27"/>
      <c r="FUN127" s="27"/>
      <c r="FUO127" s="27"/>
      <c r="FUP127" s="27"/>
      <c r="FUQ127" s="27"/>
      <c r="FUR127" s="27"/>
      <c r="FUS127" s="27"/>
      <c r="FUT127" s="27"/>
      <c r="FUU127" s="27"/>
      <c r="FUV127" s="27"/>
      <c r="FUW127" s="27"/>
      <c r="FUX127" s="27"/>
      <c r="FUY127" s="27"/>
      <c r="FUZ127" s="27"/>
      <c r="FVA127" s="27"/>
      <c r="FVB127" s="27"/>
      <c r="FVC127" s="27"/>
      <c r="FVD127" s="27"/>
      <c r="FVE127" s="27"/>
      <c r="FVF127" s="27"/>
      <c r="FVG127" s="27"/>
      <c r="FVH127" s="27"/>
      <c r="FVI127" s="27"/>
      <c r="FVJ127" s="27"/>
      <c r="FVK127" s="27"/>
      <c r="FVL127" s="27"/>
      <c r="FVM127" s="27"/>
      <c r="FVN127" s="27"/>
      <c r="FVO127" s="27"/>
      <c r="FVP127" s="27"/>
      <c r="FVQ127" s="27"/>
      <c r="FVR127" s="27"/>
      <c r="FVS127" s="27"/>
      <c r="FVT127" s="27"/>
      <c r="FVU127" s="27"/>
      <c r="FVV127" s="27"/>
      <c r="FVW127" s="27"/>
      <c r="FVX127" s="27"/>
      <c r="FVY127" s="27"/>
      <c r="FVZ127" s="27"/>
      <c r="FWA127" s="27"/>
      <c r="FWB127" s="27"/>
      <c r="FWC127" s="27"/>
      <c r="FWD127" s="27"/>
      <c r="FWE127" s="27"/>
      <c r="FWF127" s="27"/>
      <c r="FWG127" s="27"/>
      <c r="FWH127" s="27"/>
      <c r="FWI127" s="27"/>
      <c r="FWJ127" s="27"/>
      <c r="FWK127" s="27"/>
      <c r="FWL127" s="27"/>
      <c r="FWM127" s="27"/>
      <c r="FWN127" s="27"/>
      <c r="FWO127" s="27"/>
      <c r="FWP127" s="27"/>
      <c r="FWQ127" s="27"/>
      <c r="FWR127" s="27"/>
      <c r="FWS127" s="27"/>
      <c r="FWT127" s="27"/>
      <c r="FWU127" s="27"/>
      <c r="FWV127" s="27"/>
      <c r="FWW127" s="27"/>
      <c r="FWX127" s="27"/>
      <c r="FWY127" s="27"/>
      <c r="FWZ127" s="27"/>
      <c r="FXA127" s="27"/>
      <c r="FXB127" s="27"/>
      <c r="FXC127" s="27"/>
      <c r="FXD127" s="27"/>
      <c r="FXE127" s="27"/>
      <c r="FXF127" s="27"/>
      <c r="FXG127" s="27"/>
      <c r="FXH127" s="27"/>
      <c r="FXI127" s="27"/>
      <c r="FXJ127" s="27"/>
      <c r="FXK127" s="27"/>
      <c r="FXL127" s="27"/>
      <c r="FXM127" s="27"/>
      <c r="FXN127" s="27"/>
      <c r="FXO127" s="27"/>
      <c r="FXP127" s="27"/>
      <c r="FXQ127" s="27"/>
      <c r="FXR127" s="27"/>
      <c r="FXS127" s="27"/>
      <c r="FXT127" s="27"/>
      <c r="FXU127" s="27"/>
      <c r="FXV127" s="27"/>
      <c r="FXW127" s="27"/>
      <c r="FXX127" s="27"/>
      <c r="FXY127" s="27"/>
      <c r="FXZ127" s="27"/>
      <c r="FYA127" s="27"/>
      <c r="FYB127" s="27"/>
      <c r="FYC127" s="27"/>
      <c r="FYD127" s="27"/>
      <c r="FYE127" s="27"/>
      <c r="FYF127" s="27"/>
      <c r="FYG127" s="27"/>
      <c r="FYH127" s="27"/>
      <c r="FYI127" s="27"/>
      <c r="FYJ127" s="27"/>
      <c r="FYK127" s="27"/>
      <c r="FYL127" s="27"/>
      <c r="FYM127" s="27"/>
      <c r="FYN127" s="27"/>
      <c r="FYO127" s="27"/>
      <c r="FYP127" s="27"/>
      <c r="FYQ127" s="27"/>
      <c r="FYR127" s="27"/>
      <c r="FYS127" s="27"/>
      <c r="FYT127" s="27"/>
      <c r="FYU127" s="27"/>
      <c r="FYV127" s="27"/>
      <c r="FYW127" s="27"/>
      <c r="FYX127" s="27"/>
      <c r="FYY127" s="27"/>
      <c r="FYZ127" s="27"/>
      <c r="FZA127" s="27"/>
      <c r="FZB127" s="27"/>
      <c r="FZC127" s="27"/>
      <c r="FZD127" s="27"/>
      <c r="FZE127" s="27"/>
      <c r="FZF127" s="27"/>
      <c r="FZG127" s="27"/>
      <c r="FZH127" s="27"/>
      <c r="FZI127" s="27"/>
      <c r="FZJ127" s="27"/>
      <c r="FZK127" s="27"/>
      <c r="FZL127" s="27"/>
      <c r="FZM127" s="27"/>
      <c r="FZN127" s="27"/>
      <c r="FZO127" s="27"/>
      <c r="FZP127" s="27"/>
      <c r="FZQ127" s="27"/>
      <c r="FZR127" s="27"/>
      <c r="FZS127" s="27"/>
      <c r="FZT127" s="27"/>
      <c r="FZU127" s="27"/>
      <c r="FZV127" s="27"/>
      <c r="FZW127" s="27"/>
      <c r="FZX127" s="27"/>
      <c r="FZY127" s="27"/>
      <c r="FZZ127" s="27"/>
      <c r="GAA127" s="27"/>
      <c r="GAB127" s="27"/>
      <c r="GAC127" s="27"/>
      <c r="GAD127" s="27"/>
      <c r="GAE127" s="27"/>
      <c r="GAF127" s="27"/>
      <c r="GAG127" s="27"/>
      <c r="GAH127" s="27"/>
      <c r="GAI127" s="27"/>
      <c r="GAJ127" s="27"/>
      <c r="GAK127" s="27"/>
      <c r="GAL127" s="27"/>
      <c r="GAM127" s="27"/>
      <c r="GAN127" s="27"/>
      <c r="GAO127" s="27"/>
      <c r="GAP127" s="27"/>
      <c r="GAQ127" s="27"/>
      <c r="GAR127" s="27"/>
      <c r="GAS127" s="27"/>
      <c r="GAT127" s="27"/>
      <c r="GAU127" s="27"/>
      <c r="GAV127" s="27"/>
      <c r="GAW127" s="27"/>
      <c r="GAX127" s="27"/>
      <c r="GAY127" s="27"/>
      <c r="GAZ127" s="27"/>
      <c r="GBA127" s="27"/>
      <c r="GBB127" s="27"/>
      <c r="GBC127" s="27"/>
      <c r="GBD127" s="27"/>
      <c r="GBE127" s="27"/>
      <c r="GBF127" s="27"/>
      <c r="GBG127" s="27"/>
      <c r="GBH127" s="27"/>
      <c r="GBI127" s="27"/>
      <c r="GBJ127" s="27"/>
      <c r="GBK127" s="27"/>
      <c r="GBL127" s="27"/>
      <c r="GBM127" s="27"/>
      <c r="GBN127" s="27"/>
      <c r="GBO127" s="27"/>
      <c r="GBP127" s="27"/>
      <c r="GBQ127" s="27"/>
      <c r="GBR127" s="27"/>
      <c r="GBS127" s="27"/>
      <c r="GBT127" s="27"/>
      <c r="GBU127" s="27"/>
      <c r="GBV127" s="27"/>
      <c r="GBW127" s="27"/>
      <c r="GBX127" s="27"/>
      <c r="GBY127" s="27"/>
      <c r="GBZ127" s="27"/>
      <c r="GCA127" s="27"/>
      <c r="GCB127" s="27"/>
      <c r="GCC127" s="27"/>
      <c r="GCD127" s="27"/>
      <c r="GCE127" s="27"/>
      <c r="GCF127" s="27"/>
      <c r="GCG127" s="27"/>
      <c r="GCH127" s="27"/>
      <c r="GCO127" s="27"/>
      <c r="GCP127" s="27"/>
      <c r="GCQ127" s="27"/>
      <c r="GCR127" s="27"/>
      <c r="GCS127" s="27"/>
      <c r="GCT127" s="27"/>
      <c r="GCU127" s="27"/>
      <c r="GCV127" s="27"/>
      <c r="GCW127" s="27"/>
      <c r="GCX127" s="27"/>
      <c r="GCY127" s="27"/>
      <c r="GCZ127" s="27"/>
      <c r="GDA127" s="27"/>
      <c r="GDB127" s="27"/>
      <c r="GDC127" s="27"/>
      <c r="GDD127" s="27"/>
      <c r="GDE127" s="27"/>
      <c r="GDF127" s="27"/>
      <c r="GDG127" s="27"/>
      <c r="GDH127" s="27"/>
      <c r="GDI127" s="27"/>
      <c r="GDJ127" s="27"/>
      <c r="GDK127" s="27"/>
      <c r="GDL127" s="27"/>
      <c r="GDM127" s="27"/>
      <c r="GDN127" s="27"/>
      <c r="GDO127" s="27"/>
      <c r="GDP127" s="27"/>
      <c r="GDQ127" s="27"/>
      <c r="GDR127" s="27"/>
      <c r="GDS127" s="27"/>
      <c r="GDT127" s="27"/>
      <c r="GDU127" s="27"/>
      <c r="GDV127" s="27"/>
      <c r="GDW127" s="27"/>
      <c r="GDX127" s="27"/>
      <c r="GDY127" s="27"/>
      <c r="GDZ127" s="27"/>
      <c r="GEA127" s="27"/>
      <c r="GEB127" s="27"/>
      <c r="GEC127" s="27"/>
      <c r="GED127" s="27"/>
      <c r="GEE127" s="27"/>
      <c r="GEF127" s="27"/>
      <c r="GEG127" s="27"/>
      <c r="GEH127" s="27"/>
      <c r="GEI127" s="27"/>
      <c r="GEJ127" s="27"/>
      <c r="GEK127" s="27"/>
      <c r="GEL127" s="27"/>
      <c r="GEM127" s="27"/>
      <c r="GEN127" s="27"/>
      <c r="GEO127" s="27"/>
      <c r="GEP127" s="27"/>
      <c r="GEQ127" s="27"/>
      <c r="GER127" s="27"/>
      <c r="GES127" s="27"/>
      <c r="GET127" s="27"/>
      <c r="GEU127" s="27"/>
      <c r="GEV127" s="27"/>
      <c r="GEW127" s="27"/>
      <c r="GEX127" s="27"/>
      <c r="GEY127" s="27"/>
      <c r="GEZ127" s="27"/>
      <c r="GFA127" s="27"/>
      <c r="GFB127" s="27"/>
      <c r="GFC127" s="27"/>
      <c r="GFD127" s="27"/>
      <c r="GFE127" s="27"/>
      <c r="GFF127" s="27"/>
      <c r="GFG127" s="27"/>
      <c r="GFH127" s="27"/>
      <c r="GFI127" s="27"/>
      <c r="GFJ127" s="27"/>
      <c r="GFK127" s="27"/>
      <c r="GFL127" s="27"/>
      <c r="GFM127" s="27"/>
      <c r="GFN127" s="27"/>
      <c r="GFO127" s="27"/>
      <c r="GFP127" s="27"/>
      <c r="GFQ127" s="27"/>
      <c r="GFR127" s="27"/>
      <c r="GFS127" s="27"/>
      <c r="GFT127" s="27"/>
      <c r="GFU127" s="27"/>
      <c r="GFV127" s="27"/>
      <c r="GFW127" s="27"/>
      <c r="GFX127" s="27"/>
      <c r="GFY127" s="27"/>
      <c r="GFZ127" s="27"/>
      <c r="GGA127" s="27"/>
      <c r="GGB127" s="27"/>
      <c r="GGC127" s="27"/>
      <c r="GGD127" s="27"/>
      <c r="GGE127" s="27"/>
      <c r="GGF127" s="27"/>
      <c r="GGG127" s="27"/>
      <c r="GGH127" s="27"/>
      <c r="GGI127" s="27"/>
      <c r="GGJ127" s="27"/>
      <c r="GGK127" s="27"/>
      <c r="GGL127" s="27"/>
      <c r="GGM127" s="27"/>
      <c r="GGN127" s="27"/>
      <c r="GGO127" s="27"/>
      <c r="GGP127" s="27"/>
      <c r="GGQ127" s="27"/>
      <c r="GGR127" s="27"/>
      <c r="GGS127" s="27"/>
      <c r="GGT127" s="27"/>
      <c r="GGU127" s="27"/>
      <c r="GGV127" s="27"/>
      <c r="GGW127" s="27"/>
      <c r="GGX127" s="27"/>
      <c r="GGY127" s="27"/>
      <c r="GGZ127" s="27"/>
      <c r="GHA127" s="27"/>
      <c r="GHB127" s="27"/>
      <c r="GHC127" s="27"/>
      <c r="GHD127" s="27"/>
      <c r="GHE127" s="27"/>
      <c r="GHF127" s="27"/>
      <c r="GHG127" s="27"/>
      <c r="GHH127" s="27"/>
      <c r="GHI127" s="27"/>
      <c r="GHJ127" s="27"/>
      <c r="GHK127" s="27"/>
      <c r="GHL127" s="27"/>
      <c r="GHM127" s="27"/>
      <c r="GHN127" s="27"/>
      <c r="GHO127" s="27"/>
      <c r="GHP127" s="27"/>
      <c r="GHQ127" s="27"/>
      <c r="GHR127" s="27"/>
      <c r="GHS127" s="27"/>
      <c r="GHT127" s="27"/>
      <c r="GHU127" s="27"/>
      <c r="GHV127" s="27"/>
      <c r="GHW127" s="27"/>
      <c r="GHX127" s="27"/>
      <c r="GHY127" s="27"/>
      <c r="GHZ127" s="27"/>
      <c r="GIA127" s="27"/>
      <c r="GIB127" s="27"/>
      <c r="GIC127" s="27"/>
      <c r="GID127" s="27"/>
      <c r="GIE127" s="27"/>
      <c r="GIF127" s="27"/>
      <c r="GIG127" s="27"/>
      <c r="GIH127" s="27"/>
      <c r="GII127" s="27"/>
      <c r="GIJ127" s="27"/>
      <c r="GIK127" s="27"/>
      <c r="GIL127" s="27"/>
      <c r="GIM127" s="27"/>
      <c r="GIN127" s="27"/>
      <c r="GIO127" s="27"/>
      <c r="GIP127" s="27"/>
      <c r="GIQ127" s="27"/>
      <c r="GIR127" s="27"/>
      <c r="GIS127" s="27"/>
      <c r="GIT127" s="27"/>
      <c r="GIU127" s="27"/>
      <c r="GIV127" s="27"/>
      <c r="GIW127" s="27"/>
      <c r="GIX127" s="27"/>
      <c r="GIY127" s="27"/>
      <c r="GIZ127" s="27"/>
      <c r="GJA127" s="27"/>
      <c r="GJB127" s="27"/>
      <c r="GJC127" s="27"/>
      <c r="GJD127" s="27"/>
      <c r="GJE127" s="27"/>
      <c r="GJF127" s="27"/>
      <c r="GJG127" s="27"/>
      <c r="GJH127" s="27"/>
      <c r="GJI127" s="27"/>
      <c r="GJJ127" s="27"/>
      <c r="GJK127" s="27"/>
      <c r="GJL127" s="27"/>
      <c r="GJM127" s="27"/>
      <c r="GJN127" s="27"/>
      <c r="GJO127" s="27"/>
      <c r="GJP127" s="27"/>
      <c r="GJQ127" s="27"/>
      <c r="GJR127" s="27"/>
      <c r="GJS127" s="27"/>
      <c r="GJT127" s="27"/>
      <c r="GJU127" s="27"/>
      <c r="GJV127" s="27"/>
      <c r="GJW127" s="27"/>
      <c r="GJX127" s="27"/>
      <c r="GJY127" s="27"/>
      <c r="GJZ127" s="27"/>
      <c r="GKA127" s="27"/>
      <c r="GKB127" s="27"/>
      <c r="GKC127" s="27"/>
      <c r="GKD127" s="27"/>
      <c r="GKE127" s="27"/>
      <c r="GKF127" s="27"/>
      <c r="GKG127" s="27"/>
      <c r="GKH127" s="27"/>
      <c r="GKI127" s="27"/>
      <c r="GKJ127" s="27"/>
      <c r="GKK127" s="27"/>
      <c r="GKL127" s="27"/>
      <c r="GKM127" s="27"/>
      <c r="GKN127" s="27"/>
      <c r="GKO127" s="27"/>
      <c r="GKP127" s="27"/>
      <c r="GKQ127" s="27"/>
      <c r="GKR127" s="27"/>
      <c r="GKS127" s="27"/>
      <c r="GKT127" s="27"/>
      <c r="GKU127" s="27"/>
      <c r="GKV127" s="27"/>
      <c r="GKW127" s="27"/>
      <c r="GKX127" s="27"/>
      <c r="GKY127" s="27"/>
      <c r="GKZ127" s="27"/>
      <c r="GLA127" s="27"/>
      <c r="GLB127" s="27"/>
      <c r="GLC127" s="27"/>
      <c r="GLD127" s="27"/>
      <c r="GLE127" s="27"/>
      <c r="GLF127" s="27"/>
      <c r="GLG127" s="27"/>
      <c r="GLH127" s="27"/>
      <c r="GLI127" s="27"/>
      <c r="GLJ127" s="27"/>
      <c r="GLK127" s="27"/>
      <c r="GLL127" s="27"/>
      <c r="GLM127" s="27"/>
      <c r="GLN127" s="27"/>
      <c r="GLO127" s="27"/>
      <c r="GLP127" s="27"/>
      <c r="GLQ127" s="27"/>
      <c r="GLR127" s="27"/>
      <c r="GLS127" s="27"/>
      <c r="GLT127" s="27"/>
      <c r="GLU127" s="27"/>
      <c r="GLV127" s="27"/>
      <c r="GLW127" s="27"/>
      <c r="GLX127" s="27"/>
      <c r="GLY127" s="27"/>
      <c r="GLZ127" s="27"/>
      <c r="GMA127" s="27"/>
      <c r="GMB127" s="27"/>
      <c r="GMC127" s="27"/>
      <c r="GMD127" s="27"/>
      <c r="GMK127" s="27"/>
      <c r="GML127" s="27"/>
      <c r="GMM127" s="27"/>
      <c r="GMN127" s="27"/>
      <c r="GMO127" s="27"/>
      <c r="GMP127" s="27"/>
      <c r="GMQ127" s="27"/>
      <c r="GMR127" s="27"/>
      <c r="GMS127" s="27"/>
      <c r="GMT127" s="27"/>
      <c r="GMU127" s="27"/>
      <c r="GMV127" s="27"/>
      <c r="GMW127" s="27"/>
      <c r="GMX127" s="27"/>
      <c r="GMY127" s="27"/>
      <c r="GMZ127" s="27"/>
      <c r="GNA127" s="27"/>
      <c r="GNB127" s="27"/>
      <c r="GNC127" s="27"/>
      <c r="GND127" s="27"/>
      <c r="GNE127" s="27"/>
      <c r="GNF127" s="27"/>
      <c r="GNG127" s="27"/>
      <c r="GNH127" s="27"/>
      <c r="GNI127" s="27"/>
      <c r="GNJ127" s="27"/>
      <c r="GNK127" s="27"/>
      <c r="GNL127" s="27"/>
      <c r="GNM127" s="27"/>
      <c r="GNN127" s="27"/>
      <c r="GNO127" s="27"/>
      <c r="GNP127" s="27"/>
      <c r="GNQ127" s="27"/>
      <c r="GNR127" s="27"/>
      <c r="GNS127" s="27"/>
      <c r="GNT127" s="27"/>
      <c r="GNU127" s="27"/>
      <c r="GNV127" s="27"/>
      <c r="GNW127" s="27"/>
      <c r="GNX127" s="27"/>
      <c r="GNY127" s="27"/>
      <c r="GNZ127" s="27"/>
      <c r="GOA127" s="27"/>
      <c r="GOB127" s="27"/>
      <c r="GOC127" s="27"/>
      <c r="GOD127" s="27"/>
      <c r="GOE127" s="27"/>
      <c r="GOF127" s="27"/>
      <c r="GOG127" s="27"/>
      <c r="GOH127" s="27"/>
      <c r="GOI127" s="27"/>
      <c r="GOJ127" s="27"/>
      <c r="GOK127" s="27"/>
      <c r="GOL127" s="27"/>
      <c r="GOM127" s="27"/>
      <c r="GON127" s="27"/>
      <c r="GOO127" s="27"/>
      <c r="GOP127" s="27"/>
      <c r="GOQ127" s="27"/>
      <c r="GOR127" s="27"/>
      <c r="GOS127" s="27"/>
      <c r="GOT127" s="27"/>
      <c r="GOU127" s="27"/>
      <c r="GOV127" s="27"/>
      <c r="GOW127" s="27"/>
      <c r="GOX127" s="27"/>
      <c r="GOY127" s="27"/>
      <c r="GOZ127" s="27"/>
      <c r="GPA127" s="27"/>
      <c r="GPB127" s="27"/>
      <c r="GPC127" s="27"/>
      <c r="GPD127" s="27"/>
      <c r="GPE127" s="27"/>
      <c r="GPF127" s="27"/>
      <c r="GPG127" s="27"/>
      <c r="GPH127" s="27"/>
      <c r="GPI127" s="27"/>
      <c r="GPJ127" s="27"/>
      <c r="GPK127" s="27"/>
      <c r="GPL127" s="27"/>
      <c r="GPM127" s="27"/>
      <c r="GPN127" s="27"/>
      <c r="GPO127" s="27"/>
      <c r="GPP127" s="27"/>
      <c r="GPQ127" s="27"/>
      <c r="GPR127" s="27"/>
      <c r="GPS127" s="27"/>
      <c r="GPT127" s="27"/>
      <c r="GPU127" s="27"/>
      <c r="GPV127" s="27"/>
      <c r="GPW127" s="27"/>
      <c r="GPX127" s="27"/>
      <c r="GPY127" s="27"/>
      <c r="GPZ127" s="27"/>
      <c r="GQA127" s="27"/>
      <c r="GQB127" s="27"/>
      <c r="GQC127" s="27"/>
      <c r="GQD127" s="27"/>
      <c r="GQE127" s="27"/>
      <c r="GQF127" s="27"/>
      <c r="GQG127" s="27"/>
      <c r="GQH127" s="27"/>
      <c r="GQI127" s="27"/>
      <c r="GQJ127" s="27"/>
      <c r="GQK127" s="27"/>
      <c r="GQL127" s="27"/>
      <c r="GQM127" s="27"/>
      <c r="GQN127" s="27"/>
      <c r="GQO127" s="27"/>
      <c r="GQP127" s="27"/>
      <c r="GQQ127" s="27"/>
      <c r="GQR127" s="27"/>
      <c r="GQS127" s="27"/>
      <c r="GQT127" s="27"/>
      <c r="GQU127" s="27"/>
      <c r="GQV127" s="27"/>
      <c r="GQW127" s="27"/>
      <c r="GQX127" s="27"/>
      <c r="GQY127" s="27"/>
      <c r="GQZ127" s="27"/>
      <c r="GRA127" s="27"/>
      <c r="GRB127" s="27"/>
      <c r="GRC127" s="27"/>
      <c r="GRD127" s="27"/>
      <c r="GRE127" s="27"/>
      <c r="GRF127" s="27"/>
      <c r="GRG127" s="27"/>
      <c r="GRH127" s="27"/>
      <c r="GRI127" s="27"/>
      <c r="GRJ127" s="27"/>
      <c r="GRK127" s="27"/>
      <c r="GRL127" s="27"/>
      <c r="GRM127" s="27"/>
      <c r="GRN127" s="27"/>
      <c r="GRO127" s="27"/>
      <c r="GRP127" s="27"/>
      <c r="GRQ127" s="27"/>
      <c r="GRR127" s="27"/>
      <c r="GRS127" s="27"/>
      <c r="GRT127" s="27"/>
      <c r="GRU127" s="27"/>
      <c r="GRV127" s="27"/>
      <c r="GRW127" s="27"/>
      <c r="GRX127" s="27"/>
      <c r="GRY127" s="27"/>
      <c r="GRZ127" s="27"/>
      <c r="GSA127" s="27"/>
      <c r="GSB127" s="27"/>
      <c r="GSC127" s="27"/>
      <c r="GSD127" s="27"/>
      <c r="GSE127" s="27"/>
      <c r="GSF127" s="27"/>
      <c r="GSG127" s="27"/>
      <c r="GSH127" s="27"/>
      <c r="GSI127" s="27"/>
      <c r="GSJ127" s="27"/>
      <c r="GSK127" s="27"/>
      <c r="GSL127" s="27"/>
      <c r="GSM127" s="27"/>
      <c r="GSN127" s="27"/>
      <c r="GSO127" s="27"/>
      <c r="GSP127" s="27"/>
      <c r="GSQ127" s="27"/>
      <c r="GSR127" s="27"/>
      <c r="GSS127" s="27"/>
      <c r="GST127" s="27"/>
      <c r="GSU127" s="27"/>
      <c r="GSV127" s="27"/>
      <c r="GSW127" s="27"/>
      <c r="GSX127" s="27"/>
      <c r="GSY127" s="27"/>
      <c r="GSZ127" s="27"/>
      <c r="GTA127" s="27"/>
      <c r="GTB127" s="27"/>
      <c r="GTC127" s="27"/>
      <c r="GTD127" s="27"/>
      <c r="GTE127" s="27"/>
      <c r="GTF127" s="27"/>
      <c r="GTG127" s="27"/>
      <c r="GTH127" s="27"/>
      <c r="GTI127" s="27"/>
      <c r="GTJ127" s="27"/>
      <c r="GTK127" s="27"/>
      <c r="GTL127" s="27"/>
      <c r="GTM127" s="27"/>
      <c r="GTN127" s="27"/>
      <c r="GTO127" s="27"/>
      <c r="GTP127" s="27"/>
      <c r="GTQ127" s="27"/>
      <c r="GTR127" s="27"/>
      <c r="GTS127" s="27"/>
      <c r="GTT127" s="27"/>
      <c r="GTU127" s="27"/>
      <c r="GTV127" s="27"/>
      <c r="GTW127" s="27"/>
      <c r="GTX127" s="27"/>
      <c r="GTY127" s="27"/>
      <c r="GTZ127" s="27"/>
      <c r="GUA127" s="27"/>
      <c r="GUB127" s="27"/>
      <c r="GUC127" s="27"/>
      <c r="GUD127" s="27"/>
      <c r="GUE127" s="27"/>
      <c r="GUF127" s="27"/>
      <c r="GUG127" s="27"/>
      <c r="GUH127" s="27"/>
      <c r="GUI127" s="27"/>
      <c r="GUJ127" s="27"/>
      <c r="GUK127" s="27"/>
      <c r="GUL127" s="27"/>
      <c r="GUM127" s="27"/>
      <c r="GUN127" s="27"/>
      <c r="GUO127" s="27"/>
      <c r="GUP127" s="27"/>
      <c r="GUQ127" s="27"/>
      <c r="GUR127" s="27"/>
      <c r="GUS127" s="27"/>
      <c r="GUT127" s="27"/>
      <c r="GUU127" s="27"/>
      <c r="GUV127" s="27"/>
      <c r="GUW127" s="27"/>
      <c r="GUX127" s="27"/>
      <c r="GUY127" s="27"/>
      <c r="GUZ127" s="27"/>
      <c r="GVA127" s="27"/>
      <c r="GVB127" s="27"/>
      <c r="GVC127" s="27"/>
      <c r="GVD127" s="27"/>
      <c r="GVE127" s="27"/>
      <c r="GVF127" s="27"/>
      <c r="GVG127" s="27"/>
      <c r="GVH127" s="27"/>
      <c r="GVI127" s="27"/>
      <c r="GVJ127" s="27"/>
      <c r="GVK127" s="27"/>
      <c r="GVL127" s="27"/>
      <c r="GVM127" s="27"/>
      <c r="GVN127" s="27"/>
      <c r="GVO127" s="27"/>
      <c r="GVP127" s="27"/>
      <c r="GVQ127" s="27"/>
      <c r="GVR127" s="27"/>
      <c r="GVS127" s="27"/>
      <c r="GVT127" s="27"/>
      <c r="GVU127" s="27"/>
      <c r="GVV127" s="27"/>
      <c r="GVW127" s="27"/>
      <c r="GVX127" s="27"/>
      <c r="GVY127" s="27"/>
      <c r="GVZ127" s="27"/>
      <c r="GWG127" s="27"/>
      <c r="GWH127" s="27"/>
      <c r="GWI127" s="27"/>
      <c r="GWJ127" s="27"/>
      <c r="GWK127" s="27"/>
      <c r="GWL127" s="27"/>
      <c r="GWM127" s="27"/>
      <c r="GWN127" s="27"/>
      <c r="GWO127" s="27"/>
      <c r="GWP127" s="27"/>
      <c r="GWQ127" s="27"/>
      <c r="GWR127" s="27"/>
      <c r="GWS127" s="27"/>
      <c r="GWT127" s="27"/>
      <c r="GWU127" s="27"/>
      <c r="GWV127" s="27"/>
      <c r="GWW127" s="27"/>
      <c r="GWX127" s="27"/>
      <c r="GWY127" s="27"/>
      <c r="GWZ127" s="27"/>
      <c r="GXA127" s="27"/>
      <c r="GXB127" s="27"/>
      <c r="GXC127" s="27"/>
      <c r="GXD127" s="27"/>
      <c r="GXE127" s="27"/>
      <c r="GXF127" s="27"/>
      <c r="GXG127" s="27"/>
      <c r="GXH127" s="27"/>
      <c r="GXI127" s="27"/>
      <c r="GXJ127" s="27"/>
      <c r="GXK127" s="27"/>
      <c r="GXL127" s="27"/>
      <c r="GXM127" s="27"/>
      <c r="GXN127" s="27"/>
      <c r="GXO127" s="27"/>
      <c r="GXP127" s="27"/>
      <c r="GXQ127" s="27"/>
      <c r="GXR127" s="27"/>
      <c r="GXS127" s="27"/>
      <c r="GXT127" s="27"/>
      <c r="GXU127" s="27"/>
      <c r="GXV127" s="27"/>
      <c r="GXW127" s="27"/>
      <c r="GXX127" s="27"/>
      <c r="GXY127" s="27"/>
      <c r="GXZ127" s="27"/>
      <c r="GYA127" s="27"/>
      <c r="GYB127" s="27"/>
      <c r="GYC127" s="27"/>
      <c r="GYD127" s="27"/>
      <c r="GYE127" s="27"/>
      <c r="GYF127" s="27"/>
      <c r="GYG127" s="27"/>
      <c r="GYH127" s="27"/>
      <c r="GYI127" s="27"/>
      <c r="GYJ127" s="27"/>
      <c r="GYK127" s="27"/>
      <c r="GYL127" s="27"/>
      <c r="GYM127" s="27"/>
      <c r="GYN127" s="27"/>
      <c r="GYO127" s="27"/>
      <c r="GYP127" s="27"/>
      <c r="GYQ127" s="27"/>
      <c r="GYR127" s="27"/>
      <c r="GYS127" s="27"/>
      <c r="GYT127" s="27"/>
      <c r="GYU127" s="27"/>
      <c r="GYV127" s="27"/>
      <c r="GYW127" s="27"/>
      <c r="GYX127" s="27"/>
      <c r="GYY127" s="27"/>
      <c r="GYZ127" s="27"/>
      <c r="GZA127" s="27"/>
      <c r="GZB127" s="27"/>
      <c r="GZC127" s="27"/>
      <c r="GZD127" s="27"/>
      <c r="GZE127" s="27"/>
      <c r="GZF127" s="27"/>
      <c r="GZG127" s="27"/>
      <c r="GZH127" s="27"/>
      <c r="GZI127" s="27"/>
      <c r="GZJ127" s="27"/>
      <c r="GZK127" s="27"/>
      <c r="GZL127" s="27"/>
      <c r="GZM127" s="27"/>
      <c r="GZN127" s="27"/>
      <c r="GZO127" s="27"/>
      <c r="GZP127" s="27"/>
      <c r="GZQ127" s="27"/>
      <c r="GZR127" s="27"/>
      <c r="GZS127" s="27"/>
      <c r="GZT127" s="27"/>
      <c r="GZU127" s="27"/>
      <c r="GZV127" s="27"/>
      <c r="GZW127" s="27"/>
      <c r="GZX127" s="27"/>
      <c r="GZY127" s="27"/>
      <c r="GZZ127" s="27"/>
      <c r="HAA127" s="27"/>
      <c r="HAB127" s="27"/>
      <c r="HAC127" s="27"/>
      <c r="HAD127" s="27"/>
      <c r="HAE127" s="27"/>
      <c r="HAF127" s="27"/>
      <c r="HAG127" s="27"/>
      <c r="HAH127" s="27"/>
      <c r="HAI127" s="27"/>
      <c r="HAJ127" s="27"/>
      <c r="HAK127" s="27"/>
      <c r="HAL127" s="27"/>
      <c r="HAM127" s="27"/>
      <c r="HAN127" s="27"/>
      <c r="HAO127" s="27"/>
      <c r="HAP127" s="27"/>
      <c r="HAQ127" s="27"/>
      <c r="HAR127" s="27"/>
      <c r="HAS127" s="27"/>
      <c r="HAT127" s="27"/>
      <c r="HAU127" s="27"/>
      <c r="HAV127" s="27"/>
      <c r="HAW127" s="27"/>
      <c r="HAX127" s="27"/>
      <c r="HAY127" s="27"/>
      <c r="HAZ127" s="27"/>
      <c r="HBA127" s="27"/>
      <c r="HBB127" s="27"/>
      <c r="HBC127" s="27"/>
      <c r="HBD127" s="27"/>
      <c r="HBE127" s="27"/>
      <c r="HBF127" s="27"/>
      <c r="HBG127" s="27"/>
      <c r="HBH127" s="27"/>
      <c r="HBI127" s="27"/>
      <c r="HBJ127" s="27"/>
      <c r="HBK127" s="27"/>
      <c r="HBL127" s="27"/>
      <c r="HBM127" s="27"/>
      <c r="HBN127" s="27"/>
      <c r="HBO127" s="27"/>
      <c r="HBP127" s="27"/>
      <c r="HBQ127" s="27"/>
      <c r="HBR127" s="27"/>
      <c r="HBS127" s="27"/>
      <c r="HBT127" s="27"/>
      <c r="HBU127" s="27"/>
      <c r="HBV127" s="27"/>
      <c r="HBW127" s="27"/>
      <c r="HBX127" s="27"/>
      <c r="HBY127" s="27"/>
      <c r="HBZ127" s="27"/>
      <c r="HCA127" s="27"/>
      <c r="HCB127" s="27"/>
      <c r="HCC127" s="27"/>
      <c r="HCD127" s="27"/>
      <c r="HCE127" s="27"/>
      <c r="HCF127" s="27"/>
      <c r="HCG127" s="27"/>
      <c r="HCH127" s="27"/>
      <c r="HCI127" s="27"/>
      <c r="HCJ127" s="27"/>
      <c r="HCK127" s="27"/>
      <c r="HCL127" s="27"/>
      <c r="HCM127" s="27"/>
      <c r="HCN127" s="27"/>
      <c r="HCO127" s="27"/>
      <c r="HCP127" s="27"/>
      <c r="HCQ127" s="27"/>
      <c r="HCR127" s="27"/>
      <c r="HCS127" s="27"/>
      <c r="HCT127" s="27"/>
      <c r="HCU127" s="27"/>
      <c r="HCV127" s="27"/>
      <c r="HCW127" s="27"/>
      <c r="HCX127" s="27"/>
      <c r="HCY127" s="27"/>
      <c r="HCZ127" s="27"/>
      <c r="HDA127" s="27"/>
      <c r="HDB127" s="27"/>
      <c r="HDC127" s="27"/>
      <c r="HDD127" s="27"/>
      <c r="HDE127" s="27"/>
      <c r="HDF127" s="27"/>
      <c r="HDG127" s="27"/>
      <c r="HDH127" s="27"/>
      <c r="HDI127" s="27"/>
      <c r="HDJ127" s="27"/>
      <c r="HDK127" s="27"/>
      <c r="HDL127" s="27"/>
      <c r="HDM127" s="27"/>
      <c r="HDN127" s="27"/>
      <c r="HDO127" s="27"/>
      <c r="HDP127" s="27"/>
      <c r="HDQ127" s="27"/>
      <c r="HDR127" s="27"/>
      <c r="HDS127" s="27"/>
      <c r="HDT127" s="27"/>
      <c r="HDU127" s="27"/>
      <c r="HDV127" s="27"/>
      <c r="HDW127" s="27"/>
      <c r="HDX127" s="27"/>
      <c r="HDY127" s="27"/>
      <c r="HDZ127" s="27"/>
      <c r="HEA127" s="27"/>
      <c r="HEB127" s="27"/>
      <c r="HEC127" s="27"/>
      <c r="HED127" s="27"/>
      <c r="HEE127" s="27"/>
      <c r="HEF127" s="27"/>
      <c r="HEG127" s="27"/>
      <c r="HEH127" s="27"/>
      <c r="HEI127" s="27"/>
      <c r="HEJ127" s="27"/>
      <c r="HEK127" s="27"/>
      <c r="HEL127" s="27"/>
      <c r="HEM127" s="27"/>
      <c r="HEN127" s="27"/>
      <c r="HEO127" s="27"/>
      <c r="HEP127" s="27"/>
      <c r="HEQ127" s="27"/>
      <c r="HER127" s="27"/>
      <c r="HES127" s="27"/>
      <c r="HET127" s="27"/>
      <c r="HEU127" s="27"/>
      <c r="HEV127" s="27"/>
      <c r="HEW127" s="27"/>
      <c r="HEX127" s="27"/>
      <c r="HEY127" s="27"/>
      <c r="HEZ127" s="27"/>
      <c r="HFA127" s="27"/>
      <c r="HFB127" s="27"/>
      <c r="HFC127" s="27"/>
      <c r="HFD127" s="27"/>
      <c r="HFE127" s="27"/>
      <c r="HFF127" s="27"/>
      <c r="HFG127" s="27"/>
      <c r="HFH127" s="27"/>
      <c r="HFI127" s="27"/>
      <c r="HFJ127" s="27"/>
      <c r="HFK127" s="27"/>
      <c r="HFL127" s="27"/>
      <c r="HFM127" s="27"/>
      <c r="HFN127" s="27"/>
      <c r="HFO127" s="27"/>
      <c r="HFP127" s="27"/>
      <c r="HFQ127" s="27"/>
      <c r="HFR127" s="27"/>
      <c r="HFS127" s="27"/>
      <c r="HFT127" s="27"/>
      <c r="HFU127" s="27"/>
      <c r="HFV127" s="27"/>
      <c r="HGC127" s="27"/>
      <c r="HGD127" s="27"/>
      <c r="HGE127" s="27"/>
      <c r="HGF127" s="27"/>
      <c r="HGG127" s="27"/>
      <c r="HGH127" s="27"/>
      <c r="HGI127" s="27"/>
      <c r="HGJ127" s="27"/>
      <c r="HGK127" s="27"/>
      <c r="HGL127" s="27"/>
      <c r="HGM127" s="27"/>
      <c r="HGN127" s="27"/>
      <c r="HGO127" s="27"/>
      <c r="HGP127" s="27"/>
      <c r="HGQ127" s="27"/>
      <c r="HGR127" s="27"/>
      <c r="HGS127" s="27"/>
      <c r="HGT127" s="27"/>
      <c r="HGU127" s="27"/>
      <c r="HGV127" s="27"/>
      <c r="HGW127" s="27"/>
      <c r="HGX127" s="27"/>
      <c r="HGY127" s="27"/>
      <c r="HGZ127" s="27"/>
      <c r="HHA127" s="27"/>
      <c r="HHB127" s="27"/>
      <c r="HHC127" s="27"/>
      <c r="HHD127" s="27"/>
      <c r="HHE127" s="27"/>
      <c r="HHF127" s="27"/>
      <c r="HHG127" s="27"/>
      <c r="HHH127" s="27"/>
      <c r="HHI127" s="27"/>
      <c r="HHJ127" s="27"/>
      <c r="HHK127" s="27"/>
      <c r="HHL127" s="27"/>
      <c r="HHM127" s="27"/>
      <c r="HHN127" s="27"/>
      <c r="HHO127" s="27"/>
      <c r="HHP127" s="27"/>
      <c r="HHQ127" s="27"/>
      <c r="HHR127" s="27"/>
      <c r="HHS127" s="27"/>
      <c r="HHT127" s="27"/>
      <c r="HHU127" s="27"/>
      <c r="HHV127" s="27"/>
      <c r="HHW127" s="27"/>
      <c r="HHX127" s="27"/>
      <c r="HHY127" s="27"/>
      <c r="HHZ127" s="27"/>
      <c r="HIA127" s="27"/>
      <c r="HIB127" s="27"/>
      <c r="HIC127" s="27"/>
      <c r="HID127" s="27"/>
      <c r="HIE127" s="27"/>
      <c r="HIF127" s="27"/>
      <c r="HIG127" s="27"/>
      <c r="HIH127" s="27"/>
      <c r="HII127" s="27"/>
      <c r="HIJ127" s="27"/>
      <c r="HIK127" s="27"/>
      <c r="HIL127" s="27"/>
      <c r="HIM127" s="27"/>
      <c r="HIN127" s="27"/>
      <c r="HIO127" s="27"/>
      <c r="HIP127" s="27"/>
      <c r="HIQ127" s="27"/>
      <c r="HIR127" s="27"/>
      <c r="HIS127" s="27"/>
      <c r="HIT127" s="27"/>
      <c r="HIU127" s="27"/>
      <c r="HIV127" s="27"/>
      <c r="HIW127" s="27"/>
      <c r="HIX127" s="27"/>
      <c r="HIY127" s="27"/>
      <c r="HIZ127" s="27"/>
      <c r="HJA127" s="27"/>
      <c r="HJB127" s="27"/>
      <c r="HJC127" s="27"/>
      <c r="HJD127" s="27"/>
      <c r="HJE127" s="27"/>
      <c r="HJF127" s="27"/>
      <c r="HJG127" s="27"/>
      <c r="HJH127" s="27"/>
      <c r="HJI127" s="27"/>
      <c r="HJJ127" s="27"/>
      <c r="HJK127" s="27"/>
      <c r="HJL127" s="27"/>
      <c r="HJM127" s="27"/>
      <c r="HJN127" s="27"/>
      <c r="HJO127" s="27"/>
      <c r="HJP127" s="27"/>
      <c r="HJQ127" s="27"/>
      <c r="HJR127" s="27"/>
      <c r="HJS127" s="27"/>
      <c r="HJT127" s="27"/>
      <c r="HJU127" s="27"/>
      <c r="HJV127" s="27"/>
      <c r="HJW127" s="27"/>
      <c r="HJX127" s="27"/>
      <c r="HJY127" s="27"/>
      <c r="HJZ127" s="27"/>
      <c r="HKA127" s="27"/>
      <c r="HKB127" s="27"/>
      <c r="HKC127" s="27"/>
      <c r="HKD127" s="27"/>
      <c r="HKE127" s="27"/>
      <c r="HKF127" s="27"/>
      <c r="HKG127" s="27"/>
      <c r="HKH127" s="27"/>
      <c r="HKI127" s="27"/>
      <c r="HKJ127" s="27"/>
      <c r="HKK127" s="27"/>
      <c r="HKL127" s="27"/>
      <c r="HKM127" s="27"/>
      <c r="HKN127" s="27"/>
      <c r="HKO127" s="27"/>
      <c r="HKP127" s="27"/>
      <c r="HKQ127" s="27"/>
      <c r="HKR127" s="27"/>
      <c r="HKS127" s="27"/>
      <c r="HKT127" s="27"/>
      <c r="HKU127" s="27"/>
      <c r="HKV127" s="27"/>
      <c r="HKW127" s="27"/>
      <c r="HKX127" s="27"/>
      <c r="HKY127" s="27"/>
      <c r="HKZ127" s="27"/>
      <c r="HLA127" s="27"/>
      <c r="HLB127" s="27"/>
      <c r="HLC127" s="27"/>
      <c r="HLD127" s="27"/>
      <c r="HLE127" s="27"/>
      <c r="HLF127" s="27"/>
      <c r="HLG127" s="27"/>
      <c r="HLH127" s="27"/>
      <c r="HLI127" s="27"/>
      <c r="HLJ127" s="27"/>
      <c r="HLK127" s="27"/>
      <c r="HLL127" s="27"/>
      <c r="HLM127" s="27"/>
      <c r="HLN127" s="27"/>
      <c r="HLO127" s="27"/>
      <c r="HLP127" s="27"/>
      <c r="HLQ127" s="27"/>
      <c r="HLR127" s="27"/>
      <c r="HLS127" s="27"/>
      <c r="HLT127" s="27"/>
      <c r="HLU127" s="27"/>
      <c r="HLV127" s="27"/>
      <c r="HLW127" s="27"/>
      <c r="HLX127" s="27"/>
      <c r="HLY127" s="27"/>
      <c r="HLZ127" s="27"/>
      <c r="HMA127" s="27"/>
      <c r="HMB127" s="27"/>
      <c r="HMC127" s="27"/>
      <c r="HMD127" s="27"/>
      <c r="HME127" s="27"/>
      <c r="HMF127" s="27"/>
      <c r="HMG127" s="27"/>
      <c r="HMH127" s="27"/>
      <c r="HMI127" s="27"/>
      <c r="HMJ127" s="27"/>
      <c r="HMK127" s="27"/>
      <c r="HML127" s="27"/>
      <c r="HMM127" s="27"/>
      <c r="HMN127" s="27"/>
      <c r="HMO127" s="27"/>
      <c r="HMP127" s="27"/>
      <c r="HMQ127" s="27"/>
      <c r="HMR127" s="27"/>
      <c r="HMS127" s="27"/>
      <c r="HMT127" s="27"/>
      <c r="HMU127" s="27"/>
      <c r="HMV127" s="27"/>
      <c r="HMW127" s="27"/>
      <c r="HMX127" s="27"/>
      <c r="HMY127" s="27"/>
      <c r="HMZ127" s="27"/>
      <c r="HNA127" s="27"/>
      <c r="HNB127" s="27"/>
      <c r="HNC127" s="27"/>
      <c r="HND127" s="27"/>
      <c r="HNE127" s="27"/>
      <c r="HNF127" s="27"/>
      <c r="HNG127" s="27"/>
      <c r="HNH127" s="27"/>
      <c r="HNI127" s="27"/>
      <c r="HNJ127" s="27"/>
      <c r="HNK127" s="27"/>
      <c r="HNL127" s="27"/>
      <c r="HNM127" s="27"/>
      <c r="HNN127" s="27"/>
      <c r="HNO127" s="27"/>
      <c r="HNP127" s="27"/>
      <c r="HNQ127" s="27"/>
      <c r="HNR127" s="27"/>
      <c r="HNS127" s="27"/>
      <c r="HNT127" s="27"/>
      <c r="HNU127" s="27"/>
      <c r="HNV127" s="27"/>
      <c r="HNW127" s="27"/>
      <c r="HNX127" s="27"/>
      <c r="HNY127" s="27"/>
      <c r="HNZ127" s="27"/>
      <c r="HOA127" s="27"/>
      <c r="HOB127" s="27"/>
      <c r="HOC127" s="27"/>
      <c r="HOD127" s="27"/>
      <c r="HOE127" s="27"/>
      <c r="HOF127" s="27"/>
      <c r="HOG127" s="27"/>
      <c r="HOH127" s="27"/>
      <c r="HOI127" s="27"/>
      <c r="HOJ127" s="27"/>
      <c r="HOK127" s="27"/>
      <c r="HOL127" s="27"/>
      <c r="HOM127" s="27"/>
      <c r="HON127" s="27"/>
      <c r="HOO127" s="27"/>
      <c r="HOP127" s="27"/>
      <c r="HOQ127" s="27"/>
      <c r="HOR127" s="27"/>
      <c r="HOS127" s="27"/>
      <c r="HOT127" s="27"/>
      <c r="HOU127" s="27"/>
      <c r="HOV127" s="27"/>
      <c r="HOW127" s="27"/>
      <c r="HOX127" s="27"/>
      <c r="HOY127" s="27"/>
      <c r="HOZ127" s="27"/>
      <c r="HPA127" s="27"/>
      <c r="HPB127" s="27"/>
      <c r="HPC127" s="27"/>
      <c r="HPD127" s="27"/>
      <c r="HPE127" s="27"/>
      <c r="HPF127" s="27"/>
      <c r="HPG127" s="27"/>
      <c r="HPH127" s="27"/>
      <c r="HPI127" s="27"/>
      <c r="HPJ127" s="27"/>
      <c r="HPK127" s="27"/>
      <c r="HPL127" s="27"/>
      <c r="HPM127" s="27"/>
      <c r="HPN127" s="27"/>
      <c r="HPO127" s="27"/>
      <c r="HPP127" s="27"/>
      <c r="HPQ127" s="27"/>
      <c r="HPR127" s="27"/>
      <c r="HPY127" s="27"/>
      <c r="HPZ127" s="27"/>
      <c r="HQA127" s="27"/>
      <c r="HQB127" s="27"/>
      <c r="HQC127" s="27"/>
      <c r="HQD127" s="27"/>
      <c r="HQE127" s="27"/>
      <c r="HQF127" s="27"/>
      <c r="HQG127" s="27"/>
      <c r="HQH127" s="27"/>
      <c r="HQI127" s="27"/>
      <c r="HQJ127" s="27"/>
      <c r="HQK127" s="27"/>
      <c r="HQL127" s="27"/>
      <c r="HQM127" s="27"/>
      <c r="HQN127" s="27"/>
      <c r="HQO127" s="27"/>
      <c r="HQP127" s="27"/>
      <c r="HQQ127" s="27"/>
      <c r="HQR127" s="27"/>
      <c r="HQS127" s="27"/>
      <c r="HQT127" s="27"/>
      <c r="HQU127" s="27"/>
      <c r="HQV127" s="27"/>
      <c r="HQW127" s="27"/>
      <c r="HQX127" s="27"/>
      <c r="HQY127" s="27"/>
      <c r="HQZ127" s="27"/>
      <c r="HRA127" s="27"/>
      <c r="HRB127" s="27"/>
      <c r="HRC127" s="27"/>
      <c r="HRD127" s="27"/>
      <c r="HRE127" s="27"/>
      <c r="HRF127" s="27"/>
      <c r="HRG127" s="27"/>
      <c r="HRH127" s="27"/>
      <c r="HRI127" s="27"/>
      <c r="HRJ127" s="27"/>
      <c r="HRK127" s="27"/>
      <c r="HRL127" s="27"/>
      <c r="HRM127" s="27"/>
      <c r="HRN127" s="27"/>
      <c r="HRO127" s="27"/>
      <c r="HRP127" s="27"/>
      <c r="HRQ127" s="27"/>
      <c r="HRR127" s="27"/>
      <c r="HRS127" s="27"/>
      <c r="HRT127" s="27"/>
      <c r="HRU127" s="27"/>
      <c r="HRV127" s="27"/>
      <c r="HRW127" s="27"/>
      <c r="HRX127" s="27"/>
      <c r="HRY127" s="27"/>
      <c r="HRZ127" s="27"/>
      <c r="HSA127" s="27"/>
      <c r="HSB127" s="27"/>
      <c r="HSC127" s="27"/>
      <c r="HSD127" s="27"/>
      <c r="HSE127" s="27"/>
      <c r="HSF127" s="27"/>
      <c r="HSG127" s="27"/>
      <c r="HSH127" s="27"/>
      <c r="HSI127" s="27"/>
      <c r="HSJ127" s="27"/>
      <c r="HSK127" s="27"/>
      <c r="HSL127" s="27"/>
      <c r="HSM127" s="27"/>
      <c r="HSN127" s="27"/>
      <c r="HSO127" s="27"/>
      <c r="HSP127" s="27"/>
      <c r="HSQ127" s="27"/>
      <c r="HSR127" s="27"/>
      <c r="HSS127" s="27"/>
      <c r="HST127" s="27"/>
      <c r="HSU127" s="27"/>
      <c r="HSV127" s="27"/>
      <c r="HSW127" s="27"/>
      <c r="HSX127" s="27"/>
      <c r="HSY127" s="27"/>
      <c r="HSZ127" s="27"/>
      <c r="HTA127" s="27"/>
      <c r="HTB127" s="27"/>
      <c r="HTC127" s="27"/>
      <c r="HTD127" s="27"/>
      <c r="HTE127" s="27"/>
      <c r="HTF127" s="27"/>
      <c r="HTG127" s="27"/>
      <c r="HTH127" s="27"/>
      <c r="HTI127" s="27"/>
      <c r="HTJ127" s="27"/>
      <c r="HTK127" s="27"/>
      <c r="HTL127" s="27"/>
      <c r="HTM127" s="27"/>
      <c r="HTN127" s="27"/>
      <c r="HTO127" s="27"/>
      <c r="HTP127" s="27"/>
      <c r="HTQ127" s="27"/>
      <c r="HTR127" s="27"/>
      <c r="HTS127" s="27"/>
      <c r="HTT127" s="27"/>
      <c r="HTU127" s="27"/>
      <c r="HTV127" s="27"/>
      <c r="HTW127" s="27"/>
      <c r="HTX127" s="27"/>
      <c r="HTY127" s="27"/>
      <c r="HTZ127" s="27"/>
      <c r="HUA127" s="27"/>
      <c r="HUB127" s="27"/>
      <c r="HUC127" s="27"/>
      <c r="HUD127" s="27"/>
      <c r="HUE127" s="27"/>
      <c r="HUF127" s="27"/>
      <c r="HUG127" s="27"/>
      <c r="HUH127" s="27"/>
      <c r="HUI127" s="27"/>
      <c r="HUJ127" s="27"/>
      <c r="HUK127" s="27"/>
      <c r="HUL127" s="27"/>
      <c r="HUM127" s="27"/>
      <c r="HUN127" s="27"/>
      <c r="HUO127" s="27"/>
      <c r="HUP127" s="27"/>
      <c r="HUQ127" s="27"/>
      <c r="HUR127" s="27"/>
      <c r="HUS127" s="27"/>
      <c r="HUT127" s="27"/>
      <c r="HUU127" s="27"/>
      <c r="HUV127" s="27"/>
      <c r="HUW127" s="27"/>
      <c r="HUX127" s="27"/>
      <c r="HUY127" s="27"/>
      <c r="HUZ127" s="27"/>
      <c r="HVA127" s="27"/>
      <c r="HVB127" s="27"/>
      <c r="HVC127" s="27"/>
      <c r="HVD127" s="27"/>
      <c r="HVE127" s="27"/>
      <c r="HVF127" s="27"/>
      <c r="HVG127" s="27"/>
      <c r="HVH127" s="27"/>
      <c r="HVI127" s="27"/>
      <c r="HVJ127" s="27"/>
      <c r="HVK127" s="27"/>
      <c r="HVL127" s="27"/>
      <c r="HVM127" s="27"/>
      <c r="HVN127" s="27"/>
      <c r="HVO127" s="27"/>
      <c r="HVP127" s="27"/>
      <c r="HVQ127" s="27"/>
      <c r="HVR127" s="27"/>
      <c r="HVS127" s="27"/>
      <c r="HVT127" s="27"/>
      <c r="HVU127" s="27"/>
      <c r="HVV127" s="27"/>
      <c r="HVW127" s="27"/>
      <c r="HVX127" s="27"/>
      <c r="HVY127" s="27"/>
      <c r="HVZ127" s="27"/>
      <c r="HWA127" s="27"/>
      <c r="HWB127" s="27"/>
      <c r="HWC127" s="27"/>
      <c r="HWD127" s="27"/>
      <c r="HWE127" s="27"/>
      <c r="HWF127" s="27"/>
      <c r="HWG127" s="27"/>
      <c r="HWH127" s="27"/>
      <c r="HWI127" s="27"/>
      <c r="HWJ127" s="27"/>
      <c r="HWK127" s="27"/>
      <c r="HWL127" s="27"/>
      <c r="HWM127" s="27"/>
      <c r="HWN127" s="27"/>
      <c r="HWO127" s="27"/>
      <c r="HWP127" s="27"/>
      <c r="HWQ127" s="27"/>
      <c r="HWR127" s="27"/>
      <c r="HWS127" s="27"/>
      <c r="HWT127" s="27"/>
      <c r="HWU127" s="27"/>
      <c r="HWV127" s="27"/>
      <c r="HWW127" s="27"/>
      <c r="HWX127" s="27"/>
      <c r="HWY127" s="27"/>
      <c r="HWZ127" s="27"/>
      <c r="HXA127" s="27"/>
      <c r="HXB127" s="27"/>
      <c r="HXC127" s="27"/>
      <c r="HXD127" s="27"/>
      <c r="HXE127" s="27"/>
      <c r="HXF127" s="27"/>
      <c r="HXG127" s="27"/>
      <c r="HXH127" s="27"/>
      <c r="HXI127" s="27"/>
      <c r="HXJ127" s="27"/>
      <c r="HXK127" s="27"/>
      <c r="HXL127" s="27"/>
      <c r="HXM127" s="27"/>
      <c r="HXN127" s="27"/>
      <c r="HXO127" s="27"/>
      <c r="HXP127" s="27"/>
      <c r="HXQ127" s="27"/>
      <c r="HXR127" s="27"/>
      <c r="HXS127" s="27"/>
      <c r="HXT127" s="27"/>
      <c r="HXU127" s="27"/>
      <c r="HXV127" s="27"/>
      <c r="HXW127" s="27"/>
      <c r="HXX127" s="27"/>
      <c r="HXY127" s="27"/>
      <c r="HXZ127" s="27"/>
      <c r="HYA127" s="27"/>
      <c r="HYB127" s="27"/>
      <c r="HYC127" s="27"/>
      <c r="HYD127" s="27"/>
      <c r="HYE127" s="27"/>
      <c r="HYF127" s="27"/>
      <c r="HYG127" s="27"/>
      <c r="HYH127" s="27"/>
      <c r="HYI127" s="27"/>
      <c r="HYJ127" s="27"/>
      <c r="HYK127" s="27"/>
      <c r="HYL127" s="27"/>
      <c r="HYM127" s="27"/>
      <c r="HYN127" s="27"/>
      <c r="HYO127" s="27"/>
      <c r="HYP127" s="27"/>
      <c r="HYQ127" s="27"/>
      <c r="HYR127" s="27"/>
      <c r="HYS127" s="27"/>
      <c r="HYT127" s="27"/>
      <c r="HYU127" s="27"/>
      <c r="HYV127" s="27"/>
      <c r="HYW127" s="27"/>
      <c r="HYX127" s="27"/>
      <c r="HYY127" s="27"/>
      <c r="HYZ127" s="27"/>
      <c r="HZA127" s="27"/>
      <c r="HZB127" s="27"/>
      <c r="HZC127" s="27"/>
      <c r="HZD127" s="27"/>
      <c r="HZE127" s="27"/>
      <c r="HZF127" s="27"/>
      <c r="HZG127" s="27"/>
      <c r="HZH127" s="27"/>
      <c r="HZI127" s="27"/>
      <c r="HZJ127" s="27"/>
      <c r="HZK127" s="27"/>
      <c r="HZL127" s="27"/>
      <c r="HZM127" s="27"/>
      <c r="HZN127" s="27"/>
      <c r="HZU127" s="27"/>
      <c r="HZV127" s="27"/>
      <c r="HZW127" s="27"/>
      <c r="HZX127" s="27"/>
      <c r="HZY127" s="27"/>
      <c r="HZZ127" s="27"/>
      <c r="IAA127" s="27"/>
      <c r="IAB127" s="27"/>
      <c r="IAC127" s="27"/>
      <c r="IAD127" s="27"/>
      <c r="IAE127" s="27"/>
      <c r="IAF127" s="27"/>
      <c r="IAG127" s="27"/>
      <c r="IAH127" s="27"/>
      <c r="IAI127" s="27"/>
      <c r="IAJ127" s="27"/>
      <c r="IAK127" s="27"/>
      <c r="IAL127" s="27"/>
      <c r="IAM127" s="27"/>
      <c r="IAN127" s="27"/>
      <c r="IAO127" s="27"/>
      <c r="IAP127" s="27"/>
      <c r="IAQ127" s="27"/>
      <c r="IAR127" s="27"/>
      <c r="IAS127" s="27"/>
      <c r="IAT127" s="27"/>
      <c r="IAU127" s="27"/>
      <c r="IAV127" s="27"/>
      <c r="IAW127" s="27"/>
      <c r="IAX127" s="27"/>
      <c r="IAY127" s="27"/>
      <c r="IAZ127" s="27"/>
      <c r="IBA127" s="27"/>
      <c r="IBB127" s="27"/>
      <c r="IBC127" s="27"/>
      <c r="IBD127" s="27"/>
      <c r="IBE127" s="27"/>
      <c r="IBF127" s="27"/>
      <c r="IBG127" s="27"/>
      <c r="IBH127" s="27"/>
      <c r="IBI127" s="27"/>
      <c r="IBJ127" s="27"/>
      <c r="IBK127" s="27"/>
      <c r="IBL127" s="27"/>
      <c r="IBM127" s="27"/>
      <c r="IBN127" s="27"/>
      <c r="IBO127" s="27"/>
      <c r="IBP127" s="27"/>
      <c r="IBQ127" s="27"/>
      <c r="IBR127" s="27"/>
      <c r="IBS127" s="27"/>
      <c r="IBT127" s="27"/>
      <c r="IBU127" s="27"/>
      <c r="IBV127" s="27"/>
      <c r="IBW127" s="27"/>
      <c r="IBX127" s="27"/>
      <c r="IBY127" s="27"/>
      <c r="IBZ127" s="27"/>
      <c r="ICA127" s="27"/>
      <c r="ICB127" s="27"/>
      <c r="ICC127" s="27"/>
      <c r="ICD127" s="27"/>
      <c r="ICE127" s="27"/>
      <c r="ICF127" s="27"/>
      <c r="ICG127" s="27"/>
      <c r="ICH127" s="27"/>
      <c r="ICI127" s="27"/>
      <c r="ICJ127" s="27"/>
      <c r="ICK127" s="27"/>
      <c r="ICL127" s="27"/>
      <c r="ICM127" s="27"/>
      <c r="ICN127" s="27"/>
      <c r="ICO127" s="27"/>
      <c r="ICP127" s="27"/>
      <c r="ICQ127" s="27"/>
      <c r="ICR127" s="27"/>
      <c r="ICS127" s="27"/>
      <c r="ICT127" s="27"/>
      <c r="ICU127" s="27"/>
      <c r="ICV127" s="27"/>
      <c r="ICW127" s="27"/>
      <c r="ICX127" s="27"/>
      <c r="ICY127" s="27"/>
      <c r="ICZ127" s="27"/>
      <c r="IDA127" s="27"/>
      <c r="IDB127" s="27"/>
      <c r="IDC127" s="27"/>
      <c r="IDD127" s="27"/>
      <c r="IDE127" s="27"/>
      <c r="IDF127" s="27"/>
      <c r="IDG127" s="27"/>
      <c r="IDH127" s="27"/>
      <c r="IDI127" s="27"/>
      <c r="IDJ127" s="27"/>
      <c r="IDK127" s="27"/>
      <c r="IDL127" s="27"/>
      <c r="IDM127" s="27"/>
      <c r="IDN127" s="27"/>
      <c r="IDO127" s="27"/>
      <c r="IDP127" s="27"/>
      <c r="IDQ127" s="27"/>
      <c r="IDR127" s="27"/>
      <c r="IDS127" s="27"/>
      <c r="IDT127" s="27"/>
      <c r="IDU127" s="27"/>
      <c r="IDV127" s="27"/>
      <c r="IDW127" s="27"/>
      <c r="IDX127" s="27"/>
      <c r="IDY127" s="27"/>
      <c r="IDZ127" s="27"/>
      <c r="IEA127" s="27"/>
      <c r="IEB127" s="27"/>
      <c r="IEC127" s="27"/>
      <c r="IED127" s="27"/>
      <c r="IEE127" s="27"/>
      <c r="IEF127" s="27"/>
      <c r="IEG127" s="27"/>
      <c r="IEH127" s="27"/>
      <c r="IEI127" s="27"/>
      <c r="IEJ127" s="27"/>
      <c r="IEK127" s="27"/>
      <c r="IEL127" s="27"/>
      <c r="IEM127" s="27"/>
      <c r="IEN127" s="27"/>
      <c r="IEO127" s="27"/>
      <c r="IEP127" s="27"/>
      <c r="IEQ127" s="27"/>
      <c r="IER127" s="27"/>
      <c r="IES127" s="27"/>
      <c r="IET127" s="27"/>
      <c r="IEU127" s="27"/>
      <c r="IEV127" s="27"/>
      <c r="IEW127" s="27"/>
      <c r="IEX127" s="27"/>
      <c r="IEY127" s="27"/>
      <c r="IEZ127" s="27"/>
      <c r="IFA127" s="27"/>
      <c r="IFB127" s="27"/>
      <c r="IFC127" s="27"/>
      <c r="IFD127" s="27"/>
      <c r="IFE127" s="27"/>
      <c r="IFF127" s="27"/>
      <c r="IFG127" s="27"/>
      <c r="IFH127" s="27"/>
      <c r="IFI127" s="27"/>
      <c r="IFJ127" s="27"/>
      <c r="IFK127" s="27"/>
      <c r="IFL127" s="27"/>
      <c r="IFM127" s="27"/>
      <c r="IFN127" s="27"/>
      <c r="IFO127" s="27"/>
      <c r="IFP127" s="27"/>
      <c r="IFQ127" s="27"/>
      <c r="IFR127" s="27"/>
      <c r="IFS127" s="27"/>
      <c r="IFT127" s="27"/>
      <c r="IFU127" s="27"/>
      <c r="IFV127" s="27"/>
      <c r="IFW127" s="27"/>
      <c r="IFX127" s="27"/>
      <c r="IFY127" s="27"/>
      <c r="IFZ127" s="27"/>
      <c r="IGA127" s="27"/>
      <c r="IGB127" s="27"/>
      <c r="IGC127" s="27"/>
      <c r="IGD127" s="27"/>
      <c r="IGE127" s="27"/>
      <c r="IGF127" s="27"/>
      <c r="IGG127" s="27"/>
      <c r="IGH127" s="27"/>
      <c r="IGI127" s="27"/>
      <c r="IGJ127" s="27"/>
      <c r="IGK127" s="27"/>
      <c r="IGL127" s="27"/>
      <c r="IGM127" s="27"/>
      <c r="IGN127" s="27"/>
      <c r="IGO127" s="27"/>
      <c r="IGP127" s="27"/>
      <c r="IGQ127" s="27"/>
      <c r="IGR127" s="27"/>
      <c r="IGS127" s="27"/>
      <c r="IGT127" s="27"/>
      <c r="IGU127" s="27"/>
      <c r="IGV127" s="27"/>
      <c r="IGW127" s="27"/>
      <c r="IGX127" s="27"/>
      <c r="IGY127" s="27"/>
      <c r="IGZ127" s="27"/>
      <c r="IHA127" s="27"/>
      <c r="IHB127" s="27"/>
      <c r="IHC127" s="27"/>
      <c r="IHD127" s="27"/>
      <c r="IHE127" s="27"/>
      <c r="IHF127" s="27"/>
      <c r="IHG127" s="27"/>
      <c r="IHH127" s="27"/>
      <c r="IHI127" s="27"/>
      <c r="IHJ127" s="27"/>
      <c r="IHK127" s="27"/>
      <c r="IHL127" s="27"/>
      <c r="IHM127" s="27"/>
      <c r="IHN127" s="27"/>
      <c r="IHO127" s="27"/>
      <c r="IHP127" s="27"/>
      <c r="IHQ127" s="27"/>
      <c r="IHR127" s="27"/>
      <c r="IHS127" s="27"/>
      <c r="IHT127" s="27"/>
      <c r="IHU127" s="27"/>
      <c r="IHV127" s="27"/>
      <c r="IHW127" s="27"/>
      <c r="IHX127" s="27"/>
      <c r="IHY127" s="27"/>
      <c r="IHZ127" s="27"/>
      <c r="IIA127" s="27"/>
      <c r="IIB127" s="27"/>
      <c r="IIC127" s="27"/>
      <c r="IID127" s="27"/>
      <c r="IIE127" s="27"/>
      <c r="IIF127" s="27"/>
      <c r="IIG127" s="27"/>
      <c r="IIH127" s="27"/>
      <c r="III127" s="27"/>
      <c r="IIJ127" s="27"/>
      <c r="IIK127" s="27"/>
      <c r="IIL127" s="27"/>
      <c r="IIM127" s="27"/>
      <c r="IIN127" s="27"/>
      <c r="IIO127" s="27"/>
      <c r="IIP127" s="27"/>
      <c r="IIQ127" s="27"/>
      <c r="IIR127" s="27"/>
      <c r="IIS127" s="27"/>
      <c r="IIT127" s="27"/>
      <c r="IIU127" s="27"/>
      <c r="IIV127" s="27"/>
      <c r="IIW127" s="27"/>
      <c r="IIX127" s="27"/>
      <c r="IIY127" s="27"/>
      <c r="IIZ127" s="27"/>
      <c r="IJA127" s="27"/>
      <c r="IJB127" s="27"/>
      <c r="IJC127" s="27"/>
      <c r="IJD127" s="27"/>
      <c r="IJE127" s="27"/>
      <c r="IJF127" s="27"/>
      <c r="IJG127" s="27"/>
      <c r="IJH127" s="27"/>
      <c r="IJI127" s="27"/>
      <c r="IJJ127" s="27"/>
      <c r="IJQ127" s="27"/>
      <c r="IJR127" s="27"/>
      <c r="IJS127" s="27"/>
      <c r="IJT127" s="27"/>
      <c r="IJU127" s="27"/>
      <c r="IJV127" s="27"/>
      <c r="IJW127" s="27"/>
      <c r="IJX127" s="27"/>
      <c r="IJY127" s="27"/>
      <c r="IJZ127" s="27"/>
      <c r="IKA127" s="27"/>
      <c r="IKB127" s="27"/>
      <c r="IKC127" s="27"/>
      <c r="IKD127" s="27"/>
      <c r="IKE127" s="27"/>
      <c r="IKF127" s="27"/>
      <c r="IKG127" s="27"/>
      <c r="IKH127" s="27"/>
      <c r="IKI127" s="27"/>
      <c r="IKJ127" s="27"/>
      <c r="IKK127" s="27"/>
      <c r="IKL127" s="27"/>
      <c r="IKM127" s="27"/>
      <c r="IKN127" s="27"/>
      <c r="IKO127" s="27"/>
      <c r="IKP127" s="27"/>
      <c r="IKQ127" s="27"/>
      <c r="IKR127" s="27"/>
      <c r="IKS127" s="27"/>
      <c r="IKT127" s="27"/>
      <c r="IKU127" s="27"/>
      <c r="IKV127" s="27"/>
      <c r="IKW127" s="27"/>
      <c r="IKX127" s="27"/>
      <c r="IKY127" s="27"/>
      <c r="IKZ127" s="27"/>
      <c r="ILA127" s="27"/>
      <c r="ILB127" s="27"/>
      <c r="ILC127" s="27"/>
      <c r="ILD127" s="27"/>
      <c r="ILE127" s="27"/>
      <c r="ILF127" s="27"/>
      <c r="ILG127" s="27"/>
      <c r="ILH127" s="27"/>
      <c r="ILI127" s="27"/>
      <c r="ILJ127" s="27"/>
      <c r="ILK127" s="27"/>
      <c r="ILL127" s="27"/>
      <c r="ILM127" s="27"/>
      <c r="ILN127" s="27"/>
      <c r="ILO127" s="27"/>
      <c r="ILP127" s="27"/>
      <c r="ILQ127" s="27"/>
      <c r="ILR127" s="27"/>
      <c r="ILS127" s="27"/>
      <c r="ILT127" s="27"/>
      <c r="ILU127" s="27"/>
      <c r="ILV127" s="27"/>
      <c r="ILW127" s="27"/>
      <c r="ILX127" s="27"/>
      <c r="ILY127" s="27"/>
      <c r="ILZ127" s="27"/>
      <c r="IMA127" s="27"/>
      <c r="IMB127" s="27"/>
      <c r="IMC127" s="27"/>
      <c r="IMD127" s="27"/>
      <c r="IME127" s="27"/>
      <c r="IMF127" s="27"/>
      <c r="IMG127" s="27"/>
      <c r="IMH127" s="27"/>
      <c r="IMI127" s="27"/>
      <c r="IMJ127" s="27"/>
      <c r="IMK127" s="27"/>
      <c r="IML127" s="27"/>
      <c r="IMM127" s="27"/>
      <c r="IMN127" s="27"/>
      <c r="IMO127" s="27"/>
      <c r="IMP127" s="27"/>
      <c r="IMQ127" s="27"/>
      <c r="IMR127" s="27"/>
      <c r="IMS127" s="27"/>
      <c r="IMT127" s="27"/>
      <c r="IMU127" s="27"/>
      <c r="IMV127" s="27"/>
      <c r="IMW127" s="27"/>
      <c r="IMX127" s="27"/>
      <c r="IMY127" s="27"/>
      <c r="IMZ127" s="27"/>
      <c r="INA127" s="27"/>
      <c r="INB127" s="27"/>
      <c r="INC127" s="27"/>
      <c r="IND127" s="27"/>
      <c r="INE127" s="27"/>
      <c r="INF127" s="27"/>
      <c r="ING127" s="27"/>
      <c r="INH127" s="27"/>
      <c r="INI127" s="27"/>
      <c r="INJ127" s="27"/>
      <c r="INK127" s="27"/>
      <c r="INL127" s="27"/>
      <c r="INM127" s="27"/>
      <c r="INN127" s="27"/>
      <c r="INO127" s="27"/>
      <c r="INP127" s="27"/>
      <c r="INQ127" s="27"/>
      <c r="INR127" s="27"/>
      <c r="INS127" s="27"/>
      <c r="INT127" s="27"/>
      <c r="INU127" s="27"/>
      <c r="INV127" s="27"/>
      <c r="INW127" s="27"/>
      <c r="INX127" s="27"/>
      <c r="INY127" s="27"/>
      <c r="INZ127" s="27"/>
      <c r="IOA127" s="27"/>
      <c r="IOB127" s="27"/>
      <c r="IOC127" s="27"/>
      <c r="IOD127" s="27"/>
      <c r="IOE127" s="27"/>
      <c r="IOF127" s="27"/>
      <c r="IOG127" s="27"/>
      <c r="IOH127" s="27"/>
      <c r="IOI127" s="27"/>
      <c r="IOJ127" s="27"/>
      <c r="IOK127" s="27"/>
      <c r="IOL127" s="27"/>
      <c r="IOM127" s="27"/>
      <c r="ION127" s="27"/>
      <c r="IOO127" s="27"/>
      <c r="IOP127" s="27"/>
      <c r="IOQ127" s="27"/>
      <c r="IOR127" s="27"/>
      <c r="IOS127" s="27"/>
      <c r="IOT127" s="27"/>
      <c r="IOU127" s="27"/>
      <c r="IOV127" s="27"/>
      <c r="IOW127" s="27"/>
      <c r="IOX127" s="27"/>
      <c r="IOY127" s="27"/>
      <c r="IOZ127" s="27"/>
      <c r="IPA127" s="27"/>
      <c r="IPB127" s="27"/>
      <c r="IPC127" s="27"/>
      <c r="IPD127" s="27"/>
      <c r="IPE127" s="27"/>
      <c r="IPF127" s="27"/>
      <c r="IPG127" s="27"/>
      <c r="IPH127" s="27"/>
      <c r="IPI127" s="27"/>
      <c r="IPJ127" s="27"/>
      <c r="IPK127" s="27"/>
      <c r="IPL127" s="27"/>
      <c r="IPM127" s="27"/>
      <c r="IPN127" s="27"/>
      <c r="IPO127" s="27"/>
      <c r="IPP127" s="27"/>
      <c r="IPQ127" s="27"/>
      <c r="IPR127" s="27"/>
      <c r="IPS127" s="27"/>
      <c r="IPT127" s="27"/>
      <c r="IPU127" s="27"/>
      <c r="IPV127" s="27"/>
      <c r="IPW127" s="27"/>
      <c r="IPX127" s="27"/>
      <c r="IPY127" s="27"/>
      <c r="IPZ127" s="27"/>
      <c r="IQA127" s="27"/>
      <c r="IQB127" s="27"/>
      <c r="IQC127" s="27"/>
      <c r="IQD127" s="27"/>
      <c r="IQE127" s="27"/>
      <c r="IQF127" s="27"/>
      <c r="IQG127" s="27"/>
      <c r="IQH127" s="27"/>
      <c r="IQI127" s="27"/>
      <c r="IQJ127" s="27"/>
      <c r="IQK127" s="27"/>
      <c r="IQL127" s="27"/>
      <c r="IQM127" s="27"/>
      <c r="IQN127" s="27"/>
      <c r="IQO127" s="27"/>
      <c r="IQP127" s="27"/>
      <c r="IQQ127" s="27"/>
      <c r="IQR127" s="27"/>
      <c r="IQS127" s="27"/>
      <c r="IQT127" s="27"/>
      <c r="IQU127" s="27"/>
      <c r="IQV127" s="27"/>
      <c r="IQW127" s="27"/>
      <c r="IQX127" s="27"/>
      <c r="IQY127" s="27"/>
      <c r="IQZ127" s="27"/>
      <c r="IRA127" s="27"/>
      <c r="IRB127" s="27"/>
      <c r="IRC127" s="27"/>
      <c r="IRD127" s="27"/>
      <c r="IRE127" s="27"/>
      <c r="IRF127" s="27"/>
      <c r="IRG127" s="27"/>
      <c r="IRH127" s="27"/>
      <c r="IRI127" s="27"/>
      <c r="IRJ127" s="27"/>
      <c r="IRK127" s="27"/>
      <c r="IRL127" s="27"/>
      <c r="IRM127" s="27"/>
      <c r="IRN127" s="27"/>
      <c r="IRO127" s="27"/>
      <c r="IRP127" s="27"/>
      <c r="IRQ127" s="27"/>
      <c r="IRR127" s="27"/>
      <c r="IRS127" s="27"/>
      <c r="IRT127" s="27"/>
      <c r="IRU127" s="27"/>
      <c r="IRV127" s="27"/>
      <c r="IRW127" s="27"/>
      <c r="IRX127" s="27"/>
      <c r="IRY127" s="27"/>
      <c r="IRZ127" s="27"/>
      <c r="ISA127" s="27"/>
      <c r="ISB127" s="27"/>
      <c r="ISC127" s="27"/>
      <c r="ISD127" s="27"/>
      <c r="ISE127" s="27"/>
      <c r="ISF127" s="27"/>
      <c r="ISG127" s="27"/>
      <c r="ISH127" s="27"/>
      <c r="ISI127" s="27"/>
      <c r="ISJ127" s="27"/>
      <c r="ISK127" s="27"/>
      <c r="ISL127" s="27"/>
      <c r="ISM127" s="27"/>
      <c r="ISN127" s="27"/>
      <c r="ISO127" s="27"/>
      <c r="ISP127" s="27"/>
      <c r="ISQ127" s="27"/>
      <c r="ISR127" s="27"/>
      <c r="ISS127" s="27"/>
      <c r="IST127" s="27"/>
      <c r="ISU127" s="27"/>
      <c r="ISV127" s="27"/>
      <c r="ISW127" s="27"/>
      <c r="ISX127" s="27"/>
      <c r="ISY127" s="27"/>
      <c r="ISZ127" s="27"/>
      <c r="ITA127" s="27"/>
      <c r="ITB127" s="27"/>
      <c r="ITC127" s="27"/>
      <c r="ITD127" s="27"/>
      <c r="ITE127" s="27"/>
      <c r="ITF127" s="27"/>
      <c r="ITM127" s="27"/>
      <c r="ITN127" s="27"/>
      <c r="ITO127" s="27"/>
      <c r="ITP127" s="27"/>
      <c r="ITQ127" s="27"/>
      <c r="ITR127" s="27"/>
      <c r="ITS127" s="27"/>
      <c r="ITT127" s="27"/>
      <c r="ITU127" s="27"/>
      <c r="ITV127" s="27"/>
      <c r="ITW127" s="27"/>
      <c r="ITX127" s="27"/>
      <c r="ITY127" s="27"/>
      <c r="ITZ127" s="27"/>
      <c r="IUA127" s="27"/>
      <c r="IUB127" s="27"/>
      <c r="IUC127" s="27"/>
      <c r="IUD127" s="27"/>
      <c r="IUE127" s="27"/>
      <c r="IUF127" s="27"/>
      <c r="IUG127" s="27"/>
      <c r="IUH127" s="27"/>
      <c r="IUI127" s="27"/>
      <c r="IUJ127" s="27"/>
      <c r="IUK127" s="27"/>
      <c r="IUL127" s="27"/>
      <c r="IUM127" s="27"/>
      <c r="IUN127" s="27"/>
      <c r="IUO127" s="27"/>
      <c r="IUP127" s="27"/>
      <c r="IUQ127" s="27"/>
      <c r="IUR127" s="27"/>
      <c r="IUS127" s="27"/>
      <c r="IUT127" s="27"/>
      <c r="IUU127" s="27"/>
      <c r="IUV127" s="27"/>
      <c r="IUW127" s="27"/>
      <c r="IUX127" s="27"/>
      <c r="IUY127" s="27"/>
      <c r="IUZ127" s="27"/>
      <c r="IVA127" s="27"/>
      <c r="IVB127" s="27"/>
      <c r="IVC127" s="27"/>
      <c r="IVD127" s="27"/>
      <c r="IVE127" s="27"/>
      <c r="IVF127" s="27"/>
      <c r="IVG127" s="27"/>
      <c r="IVH127" s="27"/>
      <c r="IVI127" s="27"/>
      <c r="IVJ127" s="27"/>
      <c r="IVK127" s="27"/>
      <c r="IVL127" s="27"/>
      <c r="IVM127" s="27"/>
      <c r="IVN127" s="27"/>
      <c r="IVO127" s="27"/>
      <c r="IVP127" s="27"/>
      <c r="IVQ127" s="27"/>
      <c r="IVR127" s="27"/>
      <c r="IVS127" s="27"/>
      <c r="IVT127" s="27"/>
      <c r="IVU127" s="27"/>
      <c r="IVV127" s="27"/>
      <c r="IVW127" s="27"/>
      <c r="IVX127" s="27"/>
      <c r="IVY127" s="27"/>
      <c r="IVZ127" s="27"/>
      <c r="IWA127" s="27"/>
      <c r="IWB127" s="27"/>
      <c r="IWC127" s="27"/>
      <c r="IWD127" s="27"/>
      <c r="IWE127" s="27"/>
      <c r="IWF127" s="27"/>
      <c r="IWG127" s="27"/>
      <c r="IWH127" s="27"/>
      <c r="IWI127" s="27"/>
      <c r="IWJ127" s="27"/>
      <c r="IWK127" s="27"/>
      <c r="IWL127" s="27"/>
      <c r="IWM127" s="27"/>
      <c r="IWN127" s="27"/>
      <c r="IWO127" s="27"/>
      <c r="IWP127" s="27"/>
      <c r="IWQ127" s="27"/>
      <c r="IWR127" s="27"/>
      <c r="IWS127" s="27"/>
      <c r="IWT127" s="27"/>
      <c r="IWU127" s="27"/>
      <c r="IWV127" s="27"/>
      <c r="IWW127" s="27"/>
      <c r="IWX127" s="27"/>
      <c r="IWY127" s="27"/>
      <c r="IWZ127" s="27"/>
      <c r="IXA127" s="27"/>
      <c r="IXB127" s="27"/>
      <c r="IXC127" s="27"/>
      <c r="IXD127" s="27"/>
      <c r="IXE127" s="27"/>
      <c r="IXF127" s="27"/>
      <c r="IXG127" s="27"/>
      <c r="IXH127" s="27"/>
      <c r="IXI127" s="27"/>
      <c r="IXJ127" s="27"/>
      <c r="IXK127" s="27"/>
      <c r="IXL127" s="27"/>
      <c r="IXM127" s="27"/>
      <c r="IXN127" s="27"/>
      <c r="IXO127" s="27"/>
      <c r="IXP127" s="27"/>
      <c r="IXQ127" s="27"/>
      <c r="IXR127" s="27"/>
      <c r="IXS127" s="27"/>
      <c r="IXT127" s="27"/>
      <c r="IXU127" s="27"/>
      <c r="IXV127" s="27"/>
      <c r="IXW127" s="27"/>
      <c r="IXX127" s="27"/>
      <c r="IXY127" s="27"/>
      <c r="IXZ127" s="27"/>
      <c r="IYA127" s="27"/>
      <c r="IYB127" s="27"/>
      <c r="IYC127" s="27"/>
      <c r="IYD127" s="27"/>
      <c r="IYE127" s="27"/>
      <c r="IYF127" s="27"/>
      <c r="IYG127" s="27"/>
      <c r="IYH127" s="27"/>
      <c r="IYI127" s="27"/>
      <c r="IYJ127" s="27"/>
      <c r="IYK127" s="27"/>
      <c r="IYL127" s="27"/>
      <c r="IYM127" s="27"/>
      <c r="IYN127" s="27"/>
      <c r="IYO127" s="27"/>
      <c r="IYP127" s="27"/>
      <c r="IYQ127" s="27"/>
      <c r="IYR127" s="27"/>
      <c r="IYS127" s="27"/>
      <c r="IYT127" s="27"/>
      <c r="IYU127" s="27"/>
      <c r="IYV127" s="27"/>
      <c r="IYW127" s="27"/>
      <c r="IYX127" s="27"/>
      <c r="IYY127" s="27"/>
      <c r="IYZ127" s="27"/>
      <c r="IZA127" s="27"/>
      <c r="IZB127" s="27"/>
      <c r="IZC127" s="27"/>
      <c r="IZD127" s="27"/>
      <c r="IZE127" s="27"/>
      <c r="IZF127" s="27"/>
      <c r="IZG127" s="27"/>
      <c r="IZH127" s="27"/>
      <c r="IZI127" s="27"/>
      <c r="IZJ127" s="27"/>
      <c r="IZK127" s="27"/>
      <c r="IZL127" s="27"/>
      <c r="IZM127" s="27"/>
      <c r="IZN127" s="27"/>
      <c r="IZO127" s="27"/>
      <c r="IZP127" s="27"/>
      <c r="IZQ127" s="27"/>
      <c r="IZR127" s="27"/>
      <c r="IZS127" s="27"/>
      <c r="IZT127" s="27"/>
      <c r="IZU127" s="27"/>
      <c r="IZV127" s="27"/>
      <c r="IZW127" s="27"/>
      <c r="IZX127" s="27"/>
      <c r="IZY127" s="27"/>
      <c r="IZZ127" s="27"/>
      <c r="JAA127" s="27"/>
      <c r="JAB127" s="27"/>
      <c r="JAC127" s="27"/>
      <c r="JAD127" s="27"/>
      <c r="JAE127" s="27"/>
      <c r="JAF127" s="27"/>
      <c r="JAG127" s="27"/>
      <c r="JAH127" s="27"/>
      <c r="JAI127" s="27"/>
      <c r="JAJ127" s="27"/>
      <c r="JAK127" s="27"/>
      <c r="JAL127" s="27"/>
      <c r="JAM127" s="27"/>
      <c r="JAN127" s="27"/>
      <c r="JAO127" s="27"/>
      <c r="JAP127" s="27"/>
      <c r="JAQ127" s="27"/>
      <c r="JAR127" s="27"/>
      <c r="JAS127" s="27"/>
      <c r="JAT127" s="27"/>
      <c r="JAU127" s="27"/>
      <c r="JAV127" s="27"/>
      <c r="JAW127" s="27"/>
      <c r="JAX127" s="27"/>
      <c r="JAY127" s="27"/>
      <c r="JAZ127" s="27"/>
      <c r="JBA127" s="27"/>
      <c r="JBB127" s="27"/>
      <c r="JBC127" s="27"/>
      <c r="JBD127" s="27"/>
      <c r="JBE127" s="27"/>
      <c r="JBF127" s="27"/>
      <c r="JBG127" s="27"/>
      <c r="JBH127" s="27"/>
      <c r="JBI127" s="27"/>
      <c r="JBJ127" s="27"/>
      <c r="JBK127" s="27"/>
      <c r="JBL127" s="27"/>
      <c r="JBM127" s="27"/>
      <c r="JBN127" s="27"/>
      <c r="JBO127" s="27"/>
      <c r="JBP127" s="27"/>
      <c r="JBQ127" s="27"/>
      <c r="JBR127" s="27"/>
      <c r="JBS127" s="27"/>
      <c r="JBT127" s="27"/>
      <c r="JBU127" s="27"/>
      <c r="JBV127" s="27"/>
      <c r="JBW127" s="27"/>
      <c r="JBX127" s="27"/>
      <c r="JBY127" s="27"/>
      <c r="JBZ127" s="27"/>
      <c r="JCA127" s="27"/>
      <c r="JCB127" s="27"/>
      <c r="JCC127" s="27"/>
      <c r="JCD127" s="27"/>
      <c r="JCE127" s="27"/>
      <c r="JCF127" s="27"/>
      <c r="JCG127" s="27"/>
      <c r="JCH127" s="27"/>
      <c r="JCI127" s="27"/>
      <c r="JCJ127" s="27"/>
      <c r="JCK127" s="27"/>
      <c r="JCL127" s="27"/>
      <c r="JCM127" s="27"/>
      <c r="JCN127" s="27"/>
      <c r="JCO127" s="27"/>
      <c r="JCP127" s="27"/>
      <c r="JCQ127" s="27"/>
      <c r="JCR127" s="27"/>
      <c r="JCS127" s="27"/>
      <c r="JCT127" s="27"/>
      <c r="JCU127" s="27"/>
      <c r="JCV127" s="27"/>
      <c r="JCW127" s="27"/>
      <c r="JCX127" s="27"/>
      <c r="JCY127" s="27"/>
      <c r="JCZ127" s="27"/>
      <c r="JDA127" s="27"/>
      <c r="JDB127" s="27"/>
      <c r="JDI127" s="27"/>
      <c r="JDJ127" s="27"/>
      <c r="JDK127" s="27"/>
      <c r="JDL127" s="27"/>
      <c r="JDM127" s="27"/>
      <c r="JDN127" s="27"/>
      <c r="JDO127" s="27"/>
      <c r="JDP127" s="27"/>
      <c r="JDQ127" s="27"/>
      <c r="JDR127" s="27"/>
      <c r="JDS127" s="27"/>
      <c r="JDT127" s="27"/>
      <c r="JDU127" s="27"/>
      <c r="JDV127" s="27"/>
      <c r="JDW127" s="27"/>
      <c r="JDX127" s="27"/>
      <c r="JDY127" s="27"/>
      <c r="JDZ127" s="27"/>
      <c r="JEA127" s="27"/>
      <c r="JEB127" s="27"/>
      <c r="JEC127" s="27"/>
      <c r="JED127" s="27"/>
      <c r="JEE127" s="27"/>
      <c r="JEF127" s="27"/>
      <c r="JEG127" s="27"/>
      <c r="JEH127" s="27"/>
      <c r="JEI127" s="27"/>
      <c r="JEJ127" s="27"/>
      <c r="JEK127" s="27"/>
      <c r="JEL127" s="27"/>
      <c r="JEM127" s="27"/>
      <c r="JEN127" s="27"/>
      <c r="JEO127" s="27"/>
      <c r="JEP127" s="27"/>
      <c r="JEQ127" s="27"/>
      <c r="JER127" s="27"/>
      <c r="JES127" s="27"/>
      <c r="JET127" s="27"/>
      <c r="JEU127" s="27"/>
      <c r="JEV127" s="27"/>
      <c r="JEW127" s="27"/>
      <c r="JEX127" s="27"/>
      <c r="JEY127" s="27"/>
      <c r="JEZ127" s="27"/>
      <c r="JFA127" s="27"/>
      <c r="JFB127" s="27"/>
      <c r="JFC127" s="27"/>
      <c r="JFD127" s="27"/>
      <c r="JFE127" s="27"/>
      <c r="JFF127" s="27"/>
      <c r="JFG127" s="27"/>
      <c r="JFH127" s="27"/>
      <c r="JFI127" s="27"/>
      <c r="JFJ127" s="27"/>
      <c r="JFK127" s="27"/>
      <c r="JFL127" s="27"/>
      <c r="JFM127" s="27"/>
      <c r="JFN127" s="27"/>
      <c r="JFO127" s="27"/>
      <c r="JFP127" s="27"/>
      <c r="JFQ127" s="27"/>
      <c r="JFR127" s="27"/>
      <c r="JFS127" s="27"/>
      <c r="JFT127" s="27"/>
      <c r="JFU127" s="27"/>
      <c r="JFV127" s="27"/>
      <c r="JFW127" s="27"/>
      <c r="JFX127" s="27"/>
      <c r="JFY127" s="27"/>
      <c r="JFZ127" s="27"/>
      <c r="JGA127" s="27"/>
      <c r="JGB127" s="27"/>
      <c r="JGC127" s="27"/>
      <c r="JGD127" s="27"/>
      <c r="JGE127" s="27"/>
      <c r="JGF127" s="27"/>
      <c r="JGG127" s="27"/>
      <c r="JGH127" s="27"/>
      <c r="JGI127" s="27"/>
      <c r="JGJ127" s="27"/>
      <c r="JGK127" s="27"/>
      <c r="JGL127" s="27"/>
      <c r="JGM127" s="27"/>
      <c r="JGN127" s="27"/>
      <c r="JGO127" s="27"/>
      <c r="JGP127" s="27"/>
      <c r="JGQ127" s="27"/>
      <c r="JGR127" s="27"/>
      <c r="JGS127" s="27"/>
      <c r="JGT127" s="27"/>
      <c r="JGU127" s="27"/>
      <c r="JGV127" s="27"/>
      <c r="JGW127" s="27"/>
      <c r="JGX127" s="27"/>
      <c r="JGY127" s="27"/>
      <c r="JGZ127" s="27"/>
      <c r="JHA127" s="27"/>
      <c r="JHB127" s="27"/>
      <c r="JHC127" s="27"/>
      <c r="JHD127" s="27"/>
      <c r="JHE127" s="27"/>
      <c r="JHF127" s="27"/>
      <c r="JHG127" s="27"/>
      <c r="JHH127" s="27"/>
      <c r="JHI127" s="27"/>
      <c r="JHJ127" s="27"/>
      <c r="JHK127" s="27"/>
      <c r="JHL127" s="27"/>
      <c r="JHM127" s="27"/>
      <c r="JHN127" s="27"/>
      <c r="JHO127" s="27"/>
      <c r="JHP127" s="27"/>
      <c r="JHQ127" s="27"/>
      <c r="JHR127" s="27"/>
      <c r="JHS127" s="27"/>
      <c r="JHT127" s="27"/>
      <c r="JHU127" s="27"/>
      <c r="JHV127" s="27"/>
      <c r="JHW127" s="27"/>
      <c r="JHX127" s="27"/>
      <c r="JHY127" s="27"/>
      <c r="JHZ127" s="27"/>
      <c r="JIA127" s="27"/>
      <c r="JIB127" s="27"/>
      <c r="JIC127" s="27"/>
      <c r="JID127" s="27"/>
      <c r="JIE127" s="27"/>
      <c r="JIF127" s="27"/>
      <c r="JIG127" s="27"/>
      <c r="JIH127" s="27"/>
      <c r="JII127" s="27"/>
      <c r="JIJ127" s="27"/>
      <c r="JIK127" s="27"/>
      <c r="JIL127" s="27"/>
      <c r="JIM127" s="27"/>
      <c r="JIN127" s="27"/>
      <c r="JIO127" s="27"/>
      <c r="JIP127" s="27"/>
      <c r="JIQ127" s="27"/>
      <c r="JIR127" s="27"/>
      <c r="JIS127" s="27"/>
      <c r="JIT127" s="27"/>
      <c r="JIU127" s="27"/>
      <c r="JIV127" s="27"/>
      <c r="JIW127" s="27"/>
      <c r="JIX127" s="27"/>
      <c r="JIY127" s="27"/>
      <c r="JIZ127" s="27"/>
      <c r="JJA127" s="27"/>
      <c r="JJB127" s="27"/>
      <c r="JJC127" s="27"/>
      <c r="JJD127" s="27"/>
      <c r="JJE127" s="27"/>
      <c r="JJF127" s="27"/>
      <c r="JJG127" s="27"/>
      <c r="JJH127" s="27"/>
      <c r="JJI127" s="27"/>
      <c r="JJJ127" s="27"/>
      <c r="JJK127" s="27"/>
      <c r="JJL127" s="27"/>
      <c r="JJM127" s="27"/>
      <c r="JJN127" s="27"/>
      <c r="JJO127" s="27"/>
      <c r="JJP127" s="27"/>
      <c r="JJQ127" s="27"/>
      <c r="JJR127" s="27"/>
      <c r="JJS127" s="27"/>
      <c r="JJT127" s="27"/>
      <c r="JJU127" s="27"/>
      <c r="JJV127" s="27"/>
      <c r="JJW127" s="27"/>
      <c r="JJX127" s="27"/>
      <c r="JJY127" s="27"/>
      <c r="JJZ127" s="27"/>
      <c r="JKA127" s="27"/>
      <c r="JKB127" s="27"/>
      <c r="JKC127" s="27"/>
      <c r="JKD127" s="27"/>
      <c r="JKE127" s="27"/>
      <c r="JKF127" s="27"/>
      <c r="JKG127" s="27"/>
      <c r="JKH127" s="27"/>
      <c r="JKI127" s="27"/>
      <c r="JKJ127" s="27"/>
      <c r="JKK127" s="27"/>
      <c r="JKL127" s="27"/>
      <c r="JKM127" s="27"/>
      <c r="JKN127" s="27"/>
      <c r="JKO127" s="27"/>
      <c r="JKP127" s="27"/>
      <c r="JKQ127" s="27"/>
      <c r="JKR127" s="27"/>
      <c r="JKS127" s="27"/>
      <c r="JKT127" s="27"/>
      <c r="JKU127" s="27"/>
      <c r="JKV127" s="27"/>
      <c r="JKW127" s="27"/>
      <c r="JKX127" s="27"/>
      <c r="JKY127" s="27"/>
      <c r="JKZ127" s="27"/>
      <c r="JLA127" s="27"/>
      <c r="JLB127" s="27"/>
      <c r="JLC127" s="27"/>
      <c r="JLD127" s="27"/>
      <c r="JLE127" s="27"/>
      <c r="JLF127" s="27"/>
      <c r="JLG127" s="27"/>
      <c r="JLH127" s="27"/>
      <c r="JLI127" s="27"/>
      <c r="JLJ127" s="27"/>
      <c r="JLK127" s="27"/>
      <c r="JLL127" s="27"/>
      <c r="JLM127" s="27"/>
      <c r="JLN127" s="27"/>
      <c r="JLO127" s="27"/>
      <c r="JLP127" s="27"/>
      <c r="JLQ127" s="27"/>
      <c r="JLR127" s="27"/>
      <c r="JLS127" s="27"/>
      <c r="JLT127" s="27"/>
      <c r="JLU127" s="27"/>
      <c r="JLV127" s="27"/>
      <c r="JLW127" s="27"/>
      <c r="JLX127" s="27"/>
      <c r="JLY127" s="27"/>
      <c r="JLZ127" s="27"/>
      <c r="JMA127" s="27"/>
      <c r="JMB127" s="27"/>
      <c r="JMC127" s="27"/>
      <c r="JMD127" s="27"/>
      <c r="JME127" s="27"/>
      <c r="JMF127" s="27"/>
      <c r="JMG127" s="27"/>
      <c r="JMH127" s="27"/>
      <c r="JMI127" s="27"/>
      <c r="JMJ127" s="27"/>
      <c r="JMK127" s="27"/>
      <c r="JML127" s="27"/>
      <c r="JMM127" s="27"/>
      <c r="JMN127" s="27"/>
      <c r="JMO127" s="27"/>
      <c r="JMP127" s="27"/>
      <c r="JMQ127" s="27"/>
      <c r="JMR127" s="27"/>
      <c r="JMS127" s="27"/>
      <c r="JMT127" s="27"/>
      <c r="JMU127" s="27"/>
      <c r="JMV127" s="27"/>
      <c r="JMW127" s="27"/>
      <c r="JMX127" s="27"/>
      <c r="JNE127" s="27"/>
      <c r="JNF127" s="27"/>
      <c r="JNG127" s="27"/>
      <c r="JNH127" s="27"/>
      <c r="JNI127" s="27"/>
      <c r="JNJ127" s="27"/>
      <c r="JNK127" s="27"/>
      <c r="JNL127" s="27"/>
      <c r="JNM127" s="27"/>
      <c r="JNN127" s="27"/>
      <c r="JNO127" s="27"/>
      <c r="JNP127" s="27"/>
      <c r="JNQ127" s="27"/>
      <c r="JNR127" s="27"/>
      <c r="JNS127" s="27"/>
      <c r="JNT127" s="27"/>
      <c r="JNU127" s="27"/>
      <c r="JNV127" s="27"/>
      <c r="JNW127" s="27"/>
      <c r="JNX127" s="27"/>
      <c r="JNY127" s="27"/>
      <c r="JNZ127" s="27"/>
      <c r="JOA127" s="27"/>
      <c r="JOB127" s="27"/>
      <c r="JOC127" s="27"/>
      <c r="JOD127" s="27"/>
      <c r="JOE127" s="27"/>
      <c r="JOF127" s="27"/>
      <c r="JOG127" s="27"/>
      <c r="JOH127" s="27"/>
      <c r="JOI127" s="27"/>
      <c r="JOJ127" s="27"/>
      <c r="JOK127" s="27"/>
      <c r="JOL127" s="27"/>
      <c r="JOM127" s="27"/>
      <c r="JON127" s="27"/>
      <c r="JOO127" s="27"/>
      <c r="JOP127" s="27"/>
      <c r="JOQ127" s="27"/>
      <c r="JOR127" s="27"/>
      <c r="JOS127" s="27"/>
      <c r="JOT127" s="27"/>
      <c r="JOU127" s="27"/>
      <c r="JOV127" s="27"/>
      <c r="JOW127" s="27"/>
      <c r="JOX127" s="27"/>
      <c r="JOY127" s="27"/>
      <c r="JOZ127" s="27"/>
      <c r="JPA127" s="27"/>
      <c r="JPB127" s="27"/>
      <c r="JPC127" s="27"/>
      <c r="JPD127" s="27"/>
      <c r="JPE127" s="27"/>
      <c r="JPF127" s="27"/>
      <c r="JPG127" s="27"/>
      <c r="JPH127" s="27"/>
      <c r="JPI127" s="27"/>
      <c r="JPJ127" s="27"/>
      <c r="JPK127" s="27"/>
      <c r="JPL127" s="27"/>
      <c r="JPM127" s="27"/>
      <c r="JPN127" s="27"/>
      <c r="JPO127" s="27"/>
      <c r="JPP127" s="27"/>
      <c r="JPQ127" s="27"/>
      <c r="JPR127" s="27"/>
      <c r="JPS127" s="27"/>
      <c r="JPT127" s="27"/>
      <c r="JPU127" s="27"/>
      <c r="JPV127" s="27"/>
      <c r="JPW127" s="27"/>
      <c r="JPX127" s="27"/>
      <c r="JPY127" s="27"/>
      <c r="JPZ127" s="27"/>
      <c r="JQA127" s="27"/>
      <c r="JQB127" s="27"/>
      <c r="JQC127" s="27"/>
      <c r="JQD127" s="27"/>
      <c r="JQE127" s="27"/>
      <c r="JQF127" s="27"/>
      <c r="JQG127" s="27"/>
      <c r="JQH127" s="27"/>
      <c r="JQI127" s="27"/>
      <c r="JQJ127" s="27"/>
      <c r="JQK127" s="27"/>
      <c r="JQL127" s="27"/>
      <c r="JQM127" s="27"/>
      <c r="JQN127" s="27"/>
      <c r="JQO127" s="27"/>
      <c r="JQP127" s="27"/>
      <c r="JQQ127" s="27"/>
      <c r="JQR127" s="27"/>
      <c r="JQS127" s="27"/>
      <c r="JQT127" s="27"/>
      <c r="JQU127" s="27"/>
      <c r="JQV127" s="27"/>
      <c r="JQW127" s="27"/>
      <c r="JQX127" s="27"/>
      <c r="JQY127" s="27"/>
      <c r="JQZ127" s="27"/>
      <c r="JRA127" s="27"/>
      <c r="JRB127" s="27"/>
      <c r="JRC127" s="27"/>
      <c r="JRD127" s="27"/>
      <c r="JRE127" s="27"/>
      <c r="JRF127" s="27"/>
      <c r="JRG127" s="27"/>
      <c r="JRH127" s="27"/>
      <c r="JRI127" s="27"/>
      <c r="JRJ127" s="27"/>
      <c r="JRK127" s="27"/>
      <c r="JRL127" s="27"/>
      <c r="JRM127" s="27"/>
      <c r="JRN127" s="27"/>
      <c r="JRO127" s="27"/>
      <c r="JRP127" s="27"/>
      <c r="JRQ127" s="27"/>
      <c r="JRR127" s="27"/>
      <c r="JRS127" s="27"/>
      <c r="JRT127" s="27"/>
      <c r="JRU127" s="27"/>
      <c r="JRV127" s="27"/>
      <c r="JRW127" s="27"/>
      <c r="JRX127" s="27"/>
      <c r="JRY127" s="27"/>
      <c r="JRZ127" s="27"/>
      <c r="JSA127" s="27"/>
      <c r="JSB127" s="27"/>
      <c r="JSC127" s="27"/>
      <c r="JSD127" s="27"/>
      <c r="JSE127" s="27"/>
      <c r="JSF127" s="27"/>
      <c r="JSG127" s="27"/>
      <c r="JSH127" s="27"/>
      <c r="JSI127" s="27"/>
      <c r="JSJ127" s="27"/>
      <c r="JSK127" s="27"/>
      <c r="JSL127" s="27"/>
      <c r="JSM127" s="27"/>
      <c r="JSN127" s="27"/>
      <c r="JSO127" s="27"/>
      <c r="JSP127" s="27"/>
      <c r="JSQ127" s="27"/>
      <c r="JSR127" s="27"/>
      <c r="JSS127" s="27"/>
      <c r="JST127" s="27"/>
      <c r="JSU127" s="27"/>
      <c r="JSV127" s="27"/>
      <c r="JSW127" s="27"/>
      <c r="JSX127" s="27"/>
      <c r="JSY127" s="27"/>
      <c r="JSZ127" s="27"/>
      <c r="JTA127" s="27"/>
      <c r="JTB127" s="27"/>
      <c r="JTC127" s="27"/>
      <c r="JTD127" s="27"/>
      <c r="JTE127" s="27"/>
      <c r="JTF127" s="27"/>
      <c r="JTG127" s="27"/>
      <c r="JTH127" s="27"/>
      <c r="JTI127" s="27"/>
      <c r="JTJ127" s="27"/>
      <c r="JTK127" s="27"/>
      <c r="JTL127" s="27"/>
      <c r="JTM127" s="27"/>
      <c r="JTN127" s="27"/>
      <c r="JTO127" s="27"/>
      <c r="JTP127" s="27"/>
      <c r="JTQ127" s="27"/>
      <c r="JTR127" s="27"/>
      <c r="JTS127" s="27"/>
      <c r="JTT127" s="27"/>
      <c r="JTU127" s="27"/>
      <c r="JTV127" s="27"/>
      <c r="JTW127" s="27"/>
      <c r="JTX127" s="27"/>
      <c r="JTY127" s="27"/>
      <c r="JTZ127" s="27"/>
      <c r="JUA127" s="27"/>
      <c r="JUB127" s="27"/>
      <c r="JUC127" s="27"/>
      <c r="JUD127" s="27"/>
      <c r="JUE127" s="27"/>
      <c r="JUF127" s="27"/>
      <c r="JUG127" s="27"/>
      <c r="JUH127" s="27"/>
      <c r="JUI127" s="27"/>
      <c r="JUJ127" s="27"/>
      <c r="JUK127" s="27"/>
      <c r="JUL127" s="27"/>
      <c r="JUM127" s="27"/>
      <c r="JUN127" s="27"/>
      <c r="JUO127" s="27"/>
      <c r="JUP127" s="27"/>
      <c r="JUQ127" s="27"/>
      <c r="JUR127" s="27"/>
      <c r="JUS127" s="27"/>
      <c r="JUT127" s="27"/>
      <c r="JUU127" s="27"/>
      <c r="JUV127" s="27"/>
      <c r="JUW127" s="27"/>
      <c r="JUX127" s="27"/>
      <c r="JUY127" s="27"/>
      <c r="JUZ127" s="27"/>
      <c r="JVA127" s="27"/>
      <c r="JVB127" s="27"/>
      <c r="JVC127" s="27"/>
      <c r="JVD127" s="27"/>
      <c r="JVE127" s="27"/>
      <c r="JVF127" s="27"/>
      <c r="JVG127" s="27"/>
      <c r="JVH127" s="27"/>
      <c r="JVI127" s="27"/>
      <c r="JVJ127" s="27"/>
      <c r="JVK127" s="27"/>
      <c r="JVL127" s="27"/>
      <c r="JVM127" s="27"/>
      <c r="JVN127" s="27"/>
      <c r="JVO127" s="27"/>
      <c r="JVP127" s="27"/>
      <c r="JVQ127" s="27"/>
      <c r="JVR127" s="27"/>
      <c r="JVS127" s="27"/>
      <c r="JVT127" s="27"/>
      <c r="JVU127" s="27"/>
      <c r="JVV127" s="27"/>
      <c r="JVW127" s="27"/>
      <c r="JVX127" s="27"/>
      <c r="JVY127" s="27"/>
      <c r="JVZ127" s="27"/>
      <c r="JWA127" s="27"/>
      <c r="JWB127" s="27"/>
      <c r="JWC127" s="27"/>
      <c r="JWD127" s="27"/>
      <c r="JWE127" s="27"/>
      <c r="JWF127" s="27"/>
      <c r="JWG127" s="27"/>
      <c r="JWH127" s="27"/>
      <c r="JWI127" s="27"/>
      <c r="JWJ127" s="27"/>
      <c r="JWK127" s="27"/>
      <c r="JWL127" s="27"/>
      <c r="JWM127" s="27"/>
      <c r="JWN127" s="27"/>
      <c r="JWO127" s="27"/>
      <c r="JWP127" s="27"/>
      <c r="JWQ127" s="27"/>
      <c r="JWR127" s="27"/>
      <c r="JWS127" s="27"/>
      <c r="JWT127" s="27"/>
      <c r="JXA127" s="27"/>
      <c r="JXB127" s="27"/>
      <c r="JXC127" s="27"/>
      <c r="JXD127" s="27"/>
      <c r="JXE127" s="27"/>
      <c r="JXF127" s="27"/>
      <c r="JXG127" s="27"/>
      <c r="JXH127" s="27"/>
      <c r="JXI127" s="27"/>
      <c r="JXJ127" s="27"/>
      <c r="JXK127" s="27"/>
      <c r="JXL127" s="27"/>
      <c r="JXM127" s="27"/>
      <c r="JXN127" s="27"/>
      <c r="JXO127" s="27"/>
      <c r="JXP127" s="27"/>
      <c r="JXQ127" s="27"/>
      <c r="JXR127" s="27"/>
      <c r="JXS127" s="27"/>
      <c r="JXT127" s="27"/>
      <c r="JXU127" s="27"/>
      <c r="JXV127" s="27"/>
      <c r="JXW127" s="27"/>
      <c r="JXX127" s="27"/>
      <c r="JXY127" s="27"/>
      <c r="JXZ127" s="27"/>
      <c r="JYA127" s="27"/>
      <c r="JYB127" s="27"/>
      <c r="JYC127" s="27"/>
      <c r="JYD127" s="27"/>
      <c r="JYE127" s="27"/>
      <c r="JYF127" s="27"/>
      <c r="JYG127" s="27"/>
      <c r="JYH127" s="27"/>
      <c r="JYI127" s="27"/>
      <c r="JYJ127" s="27"/>
      <c r="JYK127" s="27"/>
      <c r="JYL127" s="27"/>
      <c r="JYM127" s="27"/>
      <c r="JYN127" s="27"/>
      <c r="JYO127" s="27"/>
      <c r="JYP127" s="27"/>
      <c r="JYQ127" s="27"/>
      <c r="JYR127" s="27"/>
      <c r="JYS127" s="27"/>
      <c r="JYT127" s="27"/>
      <c r="JYU127" s="27"/>
      <c r="JYV127" s="27"/>
      <c r="JYW127" s="27"/>
      <c r="JYX127" s="27"/>
      <c r="JYY127" s="27"/>
      <c r="JYZ127" s="27"/>
      <c r="JZA127" s="27"/>
      <c r="JZB127" s="27"/>
      <c r="JZC127" s="27"/>
      <c r="JZD127" s="27"/>
      <c r="JZE127" s="27"/>
      <c r="JZF127" s="27"/>
      <c r="JZG127" s="27"/>
      <c r="JZH127" s="27"/>
      <c r="JZI127" s="27"/>
      <c r="JZJ127" s="27"/>
      <c r="JZK127" s="27"/>
      <c r="JZL127" s="27"/>
      <c r="JZM127" s="27"/>
      <c r="JZN127" s="27"/>
      <c r="JZO127" s="27"/>
      <c r="JZP127" s="27"/>
      <c r="JZQ127" s="27"/>
      <c r="JZR127" s="27"/>
      <c r="JZS127" s="27"/>
      <c r="JZT127" s="27"/>
      <c r="JZU127" s="27"/>
      <c r="JZV127" s="27"/>
      <c r="JZW127" s="27"/>
      <c r="JZX127" s="27"/>
      <c r="JZY127" s="27"/>
      <c r="JZZ127" s="27"/>
      <c r="KAA127" s="27"/>
      <c r="KAB127" s="27"/>
      <c r="KAC127" s="27"/>
      <c r="KAD127" s="27"/>
      <c r="KAE127" s="27"/>
      <c r="KAF127" s="27"/>
      <c r="KAG127" s="27"/>
      <c r="KAH127" s="27"/>
      <c r="KAI127" s="27"/>
      <c r="KAJ127" s="27"/>
      <c r="KAK127" s="27"/>
      <c r="KAL127" s="27"/>
      <c r="KAM127" s="27"/>
      <c r="KAN127" s="27"/>
      <c r="KAO127" s="27"/>
      <c r="KAP127" s="27"/>
      <c r="KAQ127" s="27"/>
      <c r="KAR127" s="27"/>
      <c r="KAS127" s="27"/>
      <c r="KAT127" s="27"/>
      <c r="KAU127" s="27"/>
      <c r="KAV127" s="27"/>
      <c r="KAW127" s="27"/>
      <c r="KAX127" s="27"/>
      <c r="KAY127" s="27"/>
      <c r="KAZ127" s="27"/>
      <c r="KBA127" s="27"/>
      <c r="KBB127" s="27"/>
      <c r="KBC127" s="27"/>
      <c r="KBD127" s="27"/>
      <c r="KBE127" s="27"/>
      <c r="KBF127" s="27"/>
      <c r="KBG127" s="27"/>
      <c r="KBH127" s="27"/>
      <c r="KBI127" s="27"/>
      <c r="KBJ127" s="27"/>
      <c r="KBK127" s="27"/>
      <c r="KBL127" s="27"/>
      <c r="KBM127" s="27"/>
      <c r="KBN127" s="27"/>
      <c r="KBO127" s="27"/>
      <c r="KBP127" s="27"/>
      <c r="KBQ127" s="27"/>
      <c r="KBR127" s="27"/>
      <c r="KBS127" s="27"/>
      <c r="KBT127" s="27"/>
      <c r="KBU127" s="27"/>
      <c r="KBV127" s="27"/>
      <c r="KBW127" s="27"/>
      <c r="KBX127" s="27"/>
      <c r="KBY127" s="27"/>
      <c r="KBZ127" s="27"/>
      <c r="KCA127" s="27"/>
      <c r="KCB127" s="27"/>
      <c r="KCC127" s="27"/>
      <c r="KCD127" s="27"/>
      <c r="KCE127" s="27"/>
      <c r="KCF127" s="27"/>
      <c r="KCG127" s="27"/>
      <c r="KCH127" s="27"/>
      <c r="KCI127" s="27"/>
      <c r="KCJ127" s="27"/>
      <c r="KCK127" s="27"/>
      <c r="KCL127" s="27"/>
      <c r="KCM127" s="27"/>
      <c r="KCN127" s="27"/>
      <c r="KCO127" s="27"/>
      <c r="KCP127" s="27"/>
      <c r="KCQ127" s="27"/>
      <c r="KCR127" s="27"/>
      <c r="KCS127" s="27"/>
      <c r="KCT127" s="27"/>
      <c r="KCU127" s="27"/>
      <c r="KCV127" s="27"/>
      <c r="KCW127" s="27"/>
      <c r="KCX127" s="27"/>
      <c r="KCY127" s="27"/>
      <c r="KCZ127" s="27"/>
      <c r="KDA127" s="27"/>
      <c r="KDB127" s="27"/>
      <c r="KDC127" s="27"/>
      <c r="KDD127" s="27"/>
      <c r="KDE127" s="27"/>
      <c r="KDF127" s="27"/>
      <c r="KDG127" s="27"/>
      <c r="KDH127" s="27"/>
      <c r="KDI127" s="27"/>
      <c r="KDJ127" s="27"/>
      <c r="KDK127" s="27"/>
      <c r="KDL127" s="27"/>
      <c r="KDM127" s="27"/>
      <c r="KDN127" s="27"/>
      <c r="KDO127" s="27"/>
      <c r="KDP127" s="27"/>
      <c r="KDQ127" s="27"/>
      <c r="KDR127" s="27"/>
      <c r="KDS127" s="27"/>
      <c r="KDT127" s="27"/>
      <c r="KDU127" s="27"/>
      <c r="KDV127" s="27"/>
      <c r="KDW127" s="27"/>
      <c r="KDX127" s="27"/>
      <c r="KDY127" s="27"/>
      <c r="KDZ127" s="27"/>
      <c r="KEA127" s="27"/>
      <c r="KEB127" s="27"/>
      <c r="KEC127" s="27"/>
      <c r="KED127" s="27"/>
      <c r="KEE127" s="27"/>
      <c r="KEF127" s="27"/>
      <c r="KEG127" s="27"/>
      <c r="KEH127" s="27"/>
      <c r="KEI127" s="27"/>
      <c r="KEJ127" s="27"/>
      <c r="KEK127" s="27"/>
      <c r="KEL127" s="27"/>
      <c r="KEM127" s="27"/>
      <c r="KEN127" s="27"/>
      <c r="KEO127" s="27"/>
      <c r="KEP127" s="27"/>
      <c r="KEQ127" s="27"/>
      <c r="KER127" s="27"/>
      <c r="KES127" s="27"/>
      <c r="KET127" s="27"/>
      <c r="KEU127" s="27"/>
      <c r="KEV127" s="27"/>
      <c r="KEW127" s="27"/>
      <c r="KEX127" s="27"/>
      <c r="KEY127" s="27"/>
      <c r="KEZ127" s="27"/>
      <c r="KFA127" s="27"/>
      <c r="KFB127" s="27"/>
      <c r="KFC127" s="27"/>
      <c r="KFD127" s="27"/>
      <c r="KFE127" s="27"/>
      <c r="KFF127" s="27"/>
      <c r="KFG127" s="27"/>
      <c r="KFH127" s="27"/>
      <c r="KFI127" s="27"/>
      <c r="KFJ127" s="27"/>
      <c r="KFK127" s="27"/>
      <c r="KFL127" s="27"/>
      <c r="KFM127" s="27"/>
      <c r="KFN127" s="27"/>
      <c r="KFO127" s="27"/>
      <c r="KFP127" s="27"/>
      <c r="KFQ127" s="27"/>
      <c r="KFR127" s="27"/>
      <c r="KFS127" s="27"/>
      <c r="KFT127" s="27"/>
      <c r="KFU127" s="27"/>
      <c r="KFV127" s="27"/>
      <c r="KFW127" s="27"/>
      <c r="KFX127" s="27"/>
      <c r="KFY127" s="27"/>
      <c r="KFZ127" s="27"/>
      <c r="KGA127" s="27"/>
      <c r="KGB127" s="27"/>
      <c r="KGC127" s="27"/>
      <c r="KGD127" s="27"/>
      <c r="KGE127" s="27"/>
      <c r="KGF127" s="27"/>
      <c r="KGG127" s="27"/>
      <c r="KGH127" s="27"/>
      <c r="KGI127" s="27"/>
      <c r="KGJ127" s="27"/>
      <c r="KGK127" s="27"/>
      <c r="KGL127" s="27"/>
      <c r="KGM127" s="27"/>
      <c r="KGN127" s="27"/>
      <c r="KGO127" s="27"/>
      <c r="KGP127" s="27"/>
      <c r="KGW127" s="27"/>
      <c r="KGX127" s="27"/>
      <c r="KGY127" s="27"/>
      <c r="KGZ127" s="27"/>
      <c r="KHA127" s="27"/>
      <c r="KHB127" s="27"/>
      <c r="KHC127" s="27"/>
      <c r="KHD127" s="27"/>
      <c r="KHE127" s="27"/>
      <c r="KHF127" s="27"/>
      <c r="KHG127" s="27"/>
      <c r="KHH127" s="27"/>
      <c r="KHI127" s="27"/>
      <c r="KHJ127" s="27"/>
      <c r="KHK127" s="27"/>
      <c r="KHL127" s="27"/>
      <c r="KHM127" s="27"/>
      <c r="KHN127" s="27"/>
      <c r="KHO127" s="27"/>
      <c r="KHP127" s="27"/>
      <c r="KHQ127" s="27"/>
      <c r="KHR127" s="27"/>
      <c r="KHS127" s="27"/>
      <c r="KHT127" s="27"/>
      <c r="KHU127" s="27"/>
      <c r="KHV127" s="27"/>
      <c r="KHW127" s="27"/>
      <c r="KHX127" s="27"/>
      <c r="KHY127" s="27"/>
      <c r="KHZ127" s="27"/>
      <c r="KIA127" s="27"/>
      <c r="KIB127" s="27"/>
      <c r="KIC127" s="27"/>
      <c r="KID127" s="27"/>
      <c r="KIE127" s="27"/>
      <c r="KIF127" s="27"/>
      <c r="KIG127" s="27"/>
      <c r="KIH127" s="27"/>
      <c r="KII127" s="27"/>
      <c r="KIJ127" s="27"/>
      <c r="KIK127" s="27"/>
      <c r="KIL127" s="27"/>
      <c r="KIM127" s="27"/>
      <c r="KIN127" s="27"/>
      <c r="KIO127" s="27"/>
      <c r="KIP127" s="27"/>
      <c r="KIQ127" s="27"/>
      <c r="KIR127" s="27"/>
      <c r="KIS127" s="27"/>
      <c r="KIT127" s="27"/>
      <c r="KIU127" s="27"/>
      <c r="KIV127" s="27"/>
      <c r="KIW127" s="27"/>
      <c r="KIX127" s="27"/>
      <c r="KIY127" s="27"/>
      <c r="KIZ127" s="27"/>
      <c r="KJA127" s="27"/>
      <c r="KJB127" s="27"/>
      <c r="KJC127" s="27"/>
      <c r="KJD127" s="27"/>
      <c r="KJE127" s="27"/>
      <c r="KJF127" s="27"/>
      <c r="KJG127" s="27"/>
      <c r="KJH127" s="27"/>
      <c r="KJI127" s="27"/>
      <c r="KJJ127" s="27"/>
      <c r="KJK127" s="27"/>
      <c r="KJL127" s="27"/>
      <c r="KJM127" s="27"/>
      <c r="KJN127" s="27"/>
      <c r="KJO127" s="27"/>
      <c r="KJP127" s="27"/>
      <c r="KJQ127" s="27"/>
      <c r="KJR127" s="27"/>
      <c r="KJS127" s="27"/>
      <c r="KJT127" s="27"/>
      <c r="KJU127" s="27"/>
      <c r="KJV127" s="27"/>
      <c r="KJW127" s="27"/>
      <c r="KJX127" s="27"/>
      <c r="KJY127" s="27"/>
      <c r="KJZ127" s="27"/>
      <c r="KKA127" s="27"/>
      <c r="KKB127" s="27"/>
      <c r="KKC127" s="27"/>
      <c r="KKD127" s="27"/>
      <c r="KKE127" s="27"/>
      <c r="KKF127" s="27"/>
      <c r="KKG127" s="27"/>
      <c r="KKH127" s="27"/>
      <c r="KKI127" s="27"/>
      <c r="KKJ127" s="27"/>
      <c r="KKK127" s="27"/>
      <c r="KKL127" s="27"/>
      <c r="KKM127" s="27"/>
      <c r="KKN127" s="27"/>
      <c r="KKO127" s="27"/>
      <c r="KKP127" s="27"/>
      <c r="KKQ127" s="27"/>
      <c r="KKR127" s="27"/>
      <c r="KKS127" s="27"/>
      <c r="KKT127" s="27"/>
      <c r="KKU127" s="27"/>
      <c r="KKV127" s="27"/>
      <c r="KKW127" s="27"/>
      <c r="KKX127" s="27"/>
      <c r="KKY127" s="27"/>
      <c r="KKZ127" s="27"/>
      <c r="KLA127" s="27"/>
      <c r="KLB127" s="27"/>
      <c r="KLC127" s="27"/>
      <c r="KLD127" s="27"/>
      <c r="KLE127" s="27"/>
      <c r="KLF127" s="27"/>
      <c r="KLG127" s="27"/>
      <c r="KLH127" s="27"/>
      <c r="KLI127" s="27"/>
      <c r="KLJ127" s="27"/>
      <c r="KLK127" s="27"/>
      <c r="KLL127" s="27"/>
      <c r="KLM127" s="27"/>
      <c r="KLN127" s="27"/>
      <c r="KLO127" s="27"/>
      <c r="KLP127" s="27"/>
      <c r="KLQ127" s="27"/>
      <c r="KLR127" s="27"/>
      <c r="KLS127" s="27"/>
      <c r="KLT127" s="27"/>
      <c r="KLU127" s="27"/>
      <c r="KLV127" s="27"/>
      <c r="KLW127" s="27"/>
      <c r="KLX127" s="27"/>
      <c r="KLY127" s="27"/>
      <c r="KLZ127" s="27"/>
      <c r="KMA127" s="27"/>
      <c r="KMB127" s="27"/>
      <c r="KMC127" s="27"/>
      <c r="KMD127" s="27"/>
      <c r="KME127" s="27"/>
      <c r="KMF127" s="27"/>
      <c r="KMG127" s="27"/>
      <c r="KMH127" s="27"/>
      <c r="KMI127" s="27"/>
      <c r="KMJ127" s="27"/>
      <c r="KMK127" s="27"/>
      <c r="KML127" s="27"/>
      <c r="KMM127" s="27"/>
      <c r="KMN127" s="27"/>
      <c r="KMO127" s="27"/>
      <c r="KMP127" s="27"/>
      <c r="KMQ127" s="27"/>
      <c r="KMR127" s="27"/>
      <c r="KMS127" s="27"/>
      <c r="KMT127" s="27"/>
      <c r="KMU127" s="27"/>
      <c r="KMV127" s="27"/>
      <c r="KMW127" s="27"/>
      <c r="KMX127" s="27"/>
      <c r="KMY127" s="27"/>
      <c r="KMZ127" s="27"/>
      <c r="KNA127" s="27"/>
      <c r="KNB127" s="27"/>
      <c r="KNC127" s="27"/>
      <c r="KND127" s="27"/>
      <c r="KNE127" s="27"/>
      <c r="KNF127" s="27"/>
      <c r="KNG127" s="27"/>
      <c r="KNH127" s="27"/>
      <c r="KNI127" s="27"/>
      <c r="KNJ127" s="27"/>
      <c r="KNK127" s="27"/>
      <c r="KNL127" s="27"/>
      <c r="KNM127" s="27"/>
      <c r="KNN127" s="27"/>
      <c r="KNO127" s="27"/>
      <c r="KNP127" s="27"/>
      <c r="KNQ127" s="27"/>
      <c r="KNR127" s="27"/>
      <c r="KNS127" s="27"/>
      <c r="KNT127" s="27"/>
      <c r="KNU127" s="27"/>
      <c r="KNV127" s="27"/>
      <c r="KNW127" s="27"/>
      <c r="KNX127" s="27"/>
      <c r="KNY127" s="27"/>
      <c r="KNZ127" s="27"/>
      <c r="KOA127" s="27"/>
      <c r="KOB127" s="27"/>
      <c r="KOC127" s="27"/>
      <c r="KOD127" s="27"/>
      <c r="KOE127" s="27"/>
      <c r="KOF127" s="27"/>
      <c r="KOG127" s="27"/>
      <c r="KOH127" s="27"/>
      <c r="KOI127" s="27"/>
      <c r="KOJ127" s="27"/>
      <c r="KOK127" s="27"/>
      <c r="KOL127" s="27"/>
      <c r="KOM127" s="27"/>
      <c r="KON127" s="27"/>
      <c r="KOO127" s="27"/>
      <c r="KOP127" s="27"/>
      <c r="KOQ127" s="27"/>
      <c r="KOR127" s="27"/>
      <c r="KOS127" s="27"/>
      <c r="KOT127" s="27"/>
      <c r="KOU127" s="27"/>
      <c r="KOV127" s="27"/>
      <c r="KOW127" s="27"/>
      <c r="KOX127" s="27"/>
      <c r="KOY127" s="27"/>
      <c r="KOZ127" s="27"/>
      <c r="KPA127" s="27"/>
      <c r="KPB127" s="27"/>
      <c r="KPC127" s="27"/>
      <c r="KPD127" s="27"/>
      <c r="KPE127" s="27"/>
      <c r="KPF127" s="27"/>
      <c r="KPG127" s="27"/>
      <c r="KPH127" s="27"/>
      <c r="KPI127" s="27"/>
      <c r="KPJ127" s="27"/>
      <c r="KPK127" s="27"/>
      <c r="KPL127" s="27"/>
      <c r="KPM127" s="27"/>
      <c r="KPN127" s="27"/>
      <c r="KPO127" s="27"/>
      <c r="KPP127" s="27"/>
      <c r="KPQ127" s="27"/>
      <c r="KPR127" s="27"/>
      <c r="KPS127" s="27"/>
      <c r="KPT127" s="27"/>
      <c r="KPU127" s="27"/>
      <c r="KPV127" s="27"/>
      <c r="KPW127" s="27"/>
      <c r="KPX127" s="27"/>
      <c r="KPY127" s="27"/>
      <c r="KPZ127" s="27"/>
      <c r="KQA127" s="27"/>
      <c r="KQB127" s="27"/>
      <c r="KQC127" s="27"/>
      <c r="KQD127" s="27"/>
      <c r="KQE127" s="27"/>
      <c r="KQF127" s="27"/>
      <c r="KQG127" s="27"/>
      <c r="KQH127" s="27"/>
      <c r="KQI127" s="27"/>
      <c r="KQJ127" s="27"/>
      <c r="KQK127" s="27"/>
      <c r="KQL127" s="27"/>
      <c r="KQS127" s="27"/>
      <c r="KQT127" s="27"/>
      <c r="KQU127" s="27"/>
      <c r="KQV127" s="27"/>
      <c r="KQW127" s="27"/>
      <c r="KQX127" s="27"/>
      <c r="KQY127" s="27"/>
      <c r="KQZ127" s="27"/>
      <c r="KRA127" s="27"/>
      <c r="KRB127" s="27"/>
      <c r="KRC127" s="27"/>
      <c r="KRD127" s="27"/>
      <c r="KRE127" s="27"/>
      <c r="KRF127" s="27"/>
      <c r="KRG127" s="27"/>
      <c r="KRH127" s="27"/>
      <c r="KRI127" s="27"/>
      <c r="KRJ127" s="27"/>
      <c r="KRK127" s="27"/>
      <c r="KRL127" s="27"/>
      <c r="KRM127" s="27"/>
      <c r="KRN127" s="27"/>
      <c r="KRO127" s="27"/>
      <c r="KRP127" s="27"/>
      <c r="KRQ127" s="27"/>
      <c r="KRR127" s="27"/>
      <c r="KRS127" s="27"/>
      <c r="KRT127" s="27"/>
      <c r="KRU127" s="27"/>
      <c r="KRV127" s="27"/>
      <c r="KRW127" s="27"/>
      <c r="KRX127" s="27"/>
      <c r="KRY127" s="27"/>
      <c r="KRZ127" s="27"/>
      <c r="KSA127" s="27"/>
      <c r="KSB127" s="27"/>
      <c r="KSC127" s="27"/>
      <c r="KSD127" s="27"/>
      <c r="KSE127" s="27"/>
      <c r="KSF127" s="27"/>
      <c r="KSG127" s="27"/>
      <c r="KSH127" s="27"/>
      <c r="KSI127" s="27"/>
      <c r="KSJ127" s="27"/>
      <c r="KSK127" s="27"/>
      <c r="KSL127" s="27"/>
      <c r="KSM127" s="27"/>
      <c r="KSN127" s="27"/>
      <c r="KSO127" s="27"/>
      <c r="KSP127" s="27"/>
      <c r="KSQ127" s="27"/>
      <c r="KSR127" s="27"/>
      <c r="KSS127" s="27"/>
      <c r="KST127" s="27"/>
      <c r="KSU127" s="27"/>
      <c r="KSV127" s="27"/>
      <c r="KSW127" s="27"/>
      <c r="KSX127" s="27"/>
      <c r="KSY127" s="27"/>
      <c r="KSZ127" s="27"/>
      <c r="KTA127" s="27"/>
      <c r="KTB127" s="27"/>
      <c r="KTC127" s="27"/>
      <c r="KTD127" s="27"/>
      <c r="KTE127" s="27"/>
      <c r="KTF127" s="27"/>
      <c r="KTG127" s="27"/>
      <c r="KTH127" s="27"/>
      <c r="KTI127" s="27"/>
      <c r="KTJ127" s="27"/>
      <c r="KTK127" s="27"/>
      <c r="KTL127" s="27"/>
      <c r="KTM127" s="27"/>
      <c r="KTN127" s="27"/>
      <c r="KTO127" s="27"/>
      <c r="KTP127" s="27"/>
      <c r="KTQ127" s="27"/>
      <c r="KTR127" s="27"/>
      <c r="KTS127" s="27"/>
      <c r="KTT127" s="27"/>
      <c r="KTU127" s="27"/>
      <c r="KTV127" s="27"/>
      <c r="KTW127" s="27"/>
      <c r="KTX127" s="27"/>
      <c r="KTY127" s="27"/>
      <c r="KTZ127" s="27"/>
      <c r="KUA127" s="27"/>
      <c r="KUB127" s="27"/>
      <c r="KUC127" s="27"/>
      <c r="KUD127" s="27"/>
      <c r="KUE127" s="27"/>
      <c r="KUF127" s="27"/>
      <c r="KUG127" s="27"/>
      <c r="KUH127" s="27"/>
      <c r="KUI127" s="27"/>
      <c r="KUJ127" s="27"/>
      <c r="KUK127" s="27"/>
      <c r="KUL127" s="27"/>
      <c r="KUM127" s="27"/>
      <c r="KUN127" s="27"/>
      <c r="KUO127" s="27"/>
      <c r="KUP127" s="27"/>
      <c r="KUQ127" s="27"/>
      <c r="KUR127" s="27"/>
      <c r="KUS127" s="27"/>
      <c r="KUT127" s="27"/>
      <c r="KUU127" s="27"/>
      <c r="KUV127" s="27"/>
      <c r="KUW127" s="27"/>
      <c r="KUX127" s="27"/>
      <c r="KUY127" s="27"/>
      <c r="KUZ127" s="27"/>
      <c r="KVA127" s="27"/>
      <c r="KVB127" s="27"/>
      <c r="KVC127" s="27"/>
      <c r="KVD127" s="27"/>
      <c r="KVE127" s="27"/>
      <c r="KVF127" s="27"/>
      <c r="KVG127" s="27"/>
      <c r="KVH127" s="27"/>
      <c r="KVI127" s="27"/>
      <c r="KVJ127" s="27"/>
      <c r="KVK127" s="27"/>
      <c r="KVL127" s="27"/>
      <c r="KVM127" s="27"/>
      <c r="KVN127" s="27"/>
      <c r="KVO127" s="27"/>
      <c r="KVP127" s="27"/>
      <c r="KVQ127" s="27"/>
      <c r="KVR127" s="27"/>
      <c r="KVS127" s="27"/>
      <c r="KVT127" s="27"/>
      <c r="KVU127" s="27"/>
      <c r="KVV127" s="27"/>
      <c r="KVW127" s="27"/>
      <c r="KVX127" s="27"/>
      <c r="KVY127" s="27"/>
      <c r="KVZ127" s="27"/>
      <c r="KWA127" s="27"/>
      <c r="KWB127" s="27"/>
      <c r="KWC127" s="27"/>
      <c r="KWD127" s="27"/>
      <c r="KWE127" s="27"/>
      <c r="KWF127" s="27"/>
      <c r="KWG127" s="27"/>
      <c r="KWH127" s="27"/>
      <c r="KWI127" s="27"/>
      <c r="KWJ127" s="27"/>
      <c r="KWK127" s="27"/>
      <c r="KWL127" s="27"/>
      <c r="KWM127" s="27"/>
      <c r="KWN127" s="27"/>
      <c r="KWO127" s="27"/>
      <c r="KWP127" s="27"/>
      <c r="KWQ127" s="27"/>
      <c r="KWR127" s="27"/>
      <c r="KWS127" s="27"/>
      <c r="KWT127" s="27"/>
      <c r="KWU127" s="27"/>
      <c r="KWV127" s="27"/>
      <c r="KWW127" s="27"/>
      <c r="KWX127" s="27"/>
      <c r="KWY127" s="27"/>
      <c r="KWZ127" s="27"/>
      <c r="KXA127" s="27"/>
      <c r="KXB127" s="27"/>
      <c r="KXC127" s="27"/>
      <c r="KXD127" s="27"/>
      <c r="KXE127" s="27"/>
      <c r="KXF127" s="27"/>
      <c r="KXG127" s="27"/>
      <c r="KXH127" s="27"/>
      <c r="KXI127" s="27"/>
      <c r="KXJ127" s="27"/>
      <c r="KXK127" s="27"/>
      <c r="KXL127" s="27"/>
      <c r="KXM127" s="27"/>
      <c r="KXN127" s="27"/>
      <c r="KXO127" s="27"/>
      <c r="KXP127" s="27"/>
      <c r="KXQ127" s="27"/>
      <c r="KXR127" s="27"/>
      <c r="KXS127" s="27"/>
      <c r="KXT127" s="27"/>
      <c r="KXU127" s="27"/>
      <c r="KXV127" s="27"/>
      <c r="KXW127" s="27"/>
      <c r="KXX127" s="27"/>
      <c r="KXY127" s="27"/>
      <c r="KXZ127" s="27"/>
      <c r="KYA127" s="27"/>
      <c r="KYB127" s="27"/>
      <c r="KYC127" s="27"/>
      <c r="KYD127" s="27"/>
      <c r="KYE127" s="27"/>
      <c r="KYF127" s="27"/>
      <c r="KYG127" s="27"/>
      <c r="KYH127" s="27"/>
      <c r="KYI127" s="27"/>
      <c r="KYJ127" s="27"/>
      <c r="KYK127" s="27"/>
      <c r="KYL127" s="27"/>
      <c r="KYM127" s="27"/>
      <c r="KYN127" s="27"/>
      <c r="KYO127" s="27"/>
      <c r="KYP127" s="27"/>
      <c r="KYQ127" s="27"/>
      <c r="KYR127" s="27"/>
      <c r="KYS127" s="27"/>
      <c r="KYT127" s="27"/>
      <c r="KYU127" s="27"/>
      <c r="KYV127" s="27"/>
      <c r="KYW127" s="27"/>
      <c r="KYX127" s="27"/>
      <c r="KYY127" s="27"/>
      <c r="KYZ127" s="27"/>
      <c r="KZA127" s="27"/>
      <c r="KZB127" s="27"/>
      <c r="KZC127" s="27"/>
      <c r="KZD127" s="27"/>
      <c r="KZE127" s="27"/>
      <c r="KZF127" s="27"/>
      <c r="KZG127" s="27"/>
      <c r="KZH127" s="27"/>
      <c r="KZI127" s="27"/>
      <c r="KZJ127" s="27"/>
      <c r="KZK127" s="27"/>
      <c r="KZL127" s="27"/>
      <c r="KZM127" s="27"/>
      <c r="KZN127" s="27"/>
      <c r="KZO127" s="27"/>
      <c r="KZP127" s="27"/>
      <c r="KZQ127" s="27"/>
      <c r="KZR127" s="27"/>
      <c r="KZS127" s="27"/>
      <c r="KZT127" s="27"/>
      <c r="KZU127" s="27"/>
      <c r="KZV127" s="27"/>
      <c r="KZW127" s="27"/>
      <c r="KZX127" s="27"/>
      <c r="KZY127" s="27"/>
      <c r="KZZ127" s="27"/>
      <c r="LAA127" s="27"/>
      <c r="LAB127" s="27"/>
      <c r="LAC127" s="27"/>
      <c r="LAD127" s="27"/>
      <c r="LAE127" s="27"/>
      <c r="LAF127" s="27"/>
      <c r="LAG127" s="27"/>
      <c r="LAH127" s="27"/>
      <c r="LAO127" s="27"/>
      <c r="LAP127" s="27"/>
      <c r="LAQ127" s="27"/>
      <c r="LAR127" s="27"/>
      <c r="LAS127" s="27"/>
      <c r="LAT127" s="27"/>
      <c r="LAU127" s="27"/>
      <c r="LAV127" s="27"/>
      <c r="LAW127" s="27"/>
      <c r="LAX127" s="27"/>
      <c r="LAY127" s="27"/>
      <c r="LAZ127" s="27"/>
      <c r="LBA127" s="27"/>
      <c r="LBB127" s="27"/>
      <c r="LBC127" s="27"/>
      <c r="LBD127" s="27"/>
      <c r="LBE127" s="27"/>
      <c r="LBF127" s="27"/>
      <c r="LBG127" s="27"/>
      <c r="LBH127" s="27"/>
      <c r="LBI127" s="27"/>
      <c r="LBJ127" s="27"/>
      <c r="LBK127" s="27"/>
      <c r="LBL127" s="27"/>
      <c r="LBM127" s="27"/>
      <c r="LBN127" s="27"/>
      <c r="LBO127" s="27"/>
      <c r="LBP127" s="27"/>
      <c r="LBQ127" s="27"/>
      <c r="LBR127" s="27"/>
      <c r="LBS127" s="27"/>
      <c r="LBT127" s="27"/>
      <c r="LBU127" s="27"/>
      <c r="LBV127" s="27"/>
      <c r="LBW127" s="27"/>
      <c r="LBX127" s="27"/>
      <c r="LBY127" s="27"/>
      <c r="LBZ127" s="27"/>
      <c r="LCA127" s="27"/>
      <c r="LCB127" s="27"/>
      <c r="LCC127" s="27"/>
      <c r="LCD127" s="27"/>
      <c r="LCE127" s="27"/>
      <c r="LCF127" s="27"/>
      <c r="LCG127" s="27"/>
      <c r="LCH127" s="27"/>
      <c r="LCI127" s="27"/>
      <c r="LCJ127" s="27"/>
      <c r="LCK127" s="27"/>
      <c r="LCL127" s="27"/>
      <c r="LCM127" s="27"/>
      <c r="LCN127" s="27"/>
      <c r="LCO127" s="27"/>
      <c r="LCP127" s="27"/>
      <c r="LCQ127" s="27"/>
      <c r="LCR127" s="27"/>
      <c r="LCS127" s="27"/>
      <c r="LCT127" s="27"/>
      <c r="LCU127" s="27"/>
      <c r="LCV127" s="27"/>
      <c r="LCW127" s="27"/>
      <c r="LCX127" s="27"/>
      <c r="LCY127" s="27"/>
      <c r="LCZ127" s="27"/>
      <c r="LDA127" s="27"/>
      <c r="LDB127" s="27"/>
      <c r="LDC127" s="27"/>
      <c r="LDD127" s="27"/>
      <c r="LDE127" s="27"/>
      <c r="LDF127" s="27"/>
      <c r="LDG127" s="27"/>
      <c r="LDH127" s="27"/>
      <c r="LDI127" s="27"/>
      <c r="LDJ127" s="27"/>
      <c r="LDK127" s="27"/>
      <c r="LDL127" s="27"/>
      <c r="LDM127" s="27"/>
      <c r="LDN127" s="27"/>
      <c r="LDO127" s="27"/>
      <c r="LDP127" s="27"/>
      <c r="LDQ127" s="27"/>
      <c r="LDR127" s="27"/>
      <c r="LDS127" s="27"/>
      <c r="LDT127" s="27"/>
      <c r="LDU127" s="27"/>
      <c r="LDV127" s="27"/>
      <c r="LDW127" s="27"/>
      <c r="LDX127" s="27"/>
      <c r="LDY127" s="27"/>
      <c r="LDZ127" s="27"/>
      <c r="LEA127" s="27"/>
      <c r="LEB127" s="27"/>
      <c r="LEC127" s="27"/>
      <c r="LED127" s="27"/>
      <c r="LEE127" s="27"/>
      <c r="LEF127" s="27"/>
      <c r="LEG127" s="27"/>
      <c r="LEH127" s="27"/>
      <c r="LEI127" s="27"/>
      <c r="LEJ127" s="27"/>
      <c r="LEK127" s="27"/>
      <c r="LEL127" s="27"/>
      <c r="LEM127" s="27"/>
      <c r="LEN127" s="27"/>
      <c r="LEO127" s="27"/>
      <c r="LEP127" s="27"/>
      <c r="LEQ127" s="27"/>
      <c r="LER127" s="27"/>
      <c r="LES127" s="27"/>
      <c r="LET127" s="27"/>
      <c r="LEU127" s="27"/>
      <c r="LEV127" s="27"/>
      <c r="LEW127" s="27"/>
      <c r="LEX127" s="27"/>
      <c r="LEY127" s="27"/>
      <c r="LEZ127" s="27"/>
      <c r="LFA127" s="27"/>
      <c r="LFB127" s="27"/>
      <c r="LFC127" s="27"/>
      <c r="LFD127" s="27"/>
      <c r="LFE127" s="27"/>
      <c r="LFF127" s="27"/>
      <c r="LFG127" s="27"/>
      <c r="LFH127" s="27"/>
      <c r="LFI127" s="27"/>
      <c r="LFJ127" s="27"/>
      <c r="LFK127" s="27"/>
      <c r="LFL127" s="27"/>
      <c r="LFM127" s="27"/>
      <c r="LFN127" s="27"/>
      <c r="LFO127" s="27"/>
      <c r="LFP127" s="27"/>
      <c r="LFQ127" s="27"/>
      <c r="LFR127" s="27"/>
      <c r="LFS127" s="27"/>
      <c r="LFT127" s="27"/>
      <c r="LFU127" s="27"/>
      <c r="LFV127" s="27"/>
      <c r="LFW127" s="27"/>
      <c r="LFX127" s="27"/>
      <c r="LFY127" s="27"/>
      <c r="LFZ127" s="27"/>
      <c r="LGA127" s="27"/>
      <c r="LGB127" s="27"/>
      <c r="LGC127" s="27"/>
      <c r="LGD127" s="27"/>
      <c r="LGE127" s="27"/>
      <c r="LGF127" s="27"/>
      <c r="LGG127" s="27"/>
      <c r="LGH127" s="27"/>
      <c r="LGI127" s="27"/>
      <c r="LGJ127" s="27"/>
      <c r="LGK127" s="27"/>
      <c r="LGL127" s="27"/>
      <c r="LGM127" s="27"/>
      <c r="LGN127" s="27"/>
      <c r="LGO127" s="27"/>
      <c r="LGP127" s="27"/>
      <c r="LGQ127" s="27"/>
      <c r="LGR127" s="27"/>
      <c r="LGS127" s="27"/>
      <c r="LGT127" s="27"/>
      <c r="LGU127" s="27"/>
      <c r="LGV127" s="27"/>
      <c r="LGW127" s="27"/>
      <c r="LGX127" s="27"/>
      <c r="LGY127" s="27"/>
      <c r="LGZ127" s="27"/>
      <c r="LHA127" s="27"/>
      <c r="LHB127" s="27"/>
      <c r="LHC127" s="27"/>
      <c r="LHD127" s="27"/>
      <c r="LHE127" s="27"/>
      <c r="LHF127" s="27"/>
      <c r="LHG127" s="27"/>
      <c r="LHH127" s="27"/>
      <c r="LHI127" s="27"/>
      <c r="LHJ127" s="27"/>
      <c r="LHK127" s="27"/>
      <c r="LHL127" s="27"/>
      <c r="LHM127" s="27"/>
      <c r="LHN127" s="27"/>
      <c r="LHO127" s="27"/>
      <c r="LHP127" s="27"/>
      <c r="LHQ127" s="27"/>
      <c r="LHR127" s="27"/>
      <c r="LHS127" s="27"/>
      <c r="LHT127" s="27"/>
      <c r="LHU127" s="27"/>
      <c r="LHV127" s="27"/>
      <c r="LHW127" s="27"/>
      <c r="LHX127" s="27"/>
      <c r="LHY127" s="27"/>
      <c r="LHZ127" s="27"/>
      <c r="LIA127" s="27"/>
      <c r="LIB127" s="27"/>
      <c r="LIC127" s="27"/>
      <c r="LID127" s="27"/>
      <c r="LIE127" s="27"/>
      <c r="LIF127" s="27"/>
      <c r="LIG127" s="27"/>
      <c r="LIH127" s="27"/>
      <c r="LII127" s="27"/>
      <c r="LIJ127" s="27"/>
      <c r="LIK127" s="27"/>
      <c r="LIL127" s="27"/>
      <c r="LIM127" s="27"/>
      <c r="LIN127" s="27"/>
      <c r="LIO127" s="27"/>
      <c r="LIP127" s="27"/>
      <c r="LIQ127" s="27"/>
      <c r="LIR127" s="27"/>
      <c r="LIS127" s="27"/>
      <c r="LIT127" s="27"/>
      <c r="LIU127" s="27"/>
      <c r="LIV127" s="27"/>
      <c r="LIW127" s="27"/>
      <c r="LIX127" s="27"/>
      <c r="LIY127" s="27"/>
      <c r="LIZ127" s="27"/>
      <c r="LJA127" s="27"/>
      <c r="LJB127" s="27"/>
      <c r="LJC127" s="27"/>
      <c r="LJD127" s="27"/>
      <c r="LJE127" s="27"/>
      <c r="LJF127" s="27"/>
      <c r="LJG127" s="27"/>
      <c r="LJH127" s="27"/>
      <c r="LJI127" s="27"/>
      <c r="LJJ127" s="27"/>
      <c r="LJK127" s="27"/>
      <c r="LJL127" s="27"/>
      <c r="LJM127" s="27"/>
      <c r="LJN127" s="27"/>
      <c r="LJO127" s="27"/>
      <c r="LJP127" s="27"/>
      <c r="LJQ127" s="27"/>
      <c r="LJR127" s="27"/>
      <c r="LJS127" s="27"/>
      <c r="LJT127" s="27"/>
      <c r="LJU127" s="27"/>
      <c r="LJV127" s="27"/>
      <c r="LJW127" s="27"/>
      <c r="LJX127" s="27"/>
      <c r="LJY127" s="27"/>
      <c r="LJZ127" s="27"/>
      <c r="LKA127" s="27"/>
      <c r="LKB127" s="27"/>
      <c r="LKC127" s="27"/>
      <c r="LKD127" s="27"/>
      <c r="LKK127" s="27"/>
      <c r="LKL127" s="27"/>
      <c r="LKM127" s="27"/>
      <c r="LKN127" s="27"/>
      <c r="LKO127" s="27"/>
      <c r="LKP127" s="27"/>
      <c r="LKQ127" s="27"/>
      <c r="LKR127" s="27"/>
      <c r="LKS127" s="27"/>
      <c r="LKT127" s="27"/>
      <c r="LKU127" s="27"/>
      <c r="LKV127" s="27"/>
      <c r="LKW127" s="27"/>
      <c r="LKX127" s="27"/>
      <c r="LKY127" s="27"/>
      <c r="LKZ127" s="27"/>
      <c r="LLA127" s="27"/>
      <c r="LLB127" s="27"/>
      <c r="LLC127" s="27"/>
      <c r="LLD127" s="27"/>
      <c r="LLE127" s="27"/>
      <c r="LLF127" s="27"/>
      <c r="LLG127" s="27"/>
      <c r="LLH127" s="27"/>
      <c r="LLI127" s="27"/>
      <c r="LLJ127" s="27"/>
      <c r="LLK127" s="27"/>
      <c r="LLL127" s="27"/>
      <c r="LLM127" s="27"/>
      <c r="LLN127" s="27"/>
      <c r="LLO127" s="27"/>
      <c r="LLP127" s="27"/>
      <c r="LLQ127" s="27"/>
      <c r="LLR127" s="27"/>
      <c r="LLS127" s="27"/>
      <c r="LLT127" s="27"/>
      <c r="LLU127" s="27"/>
      <c r="LLV127" s="27"/>
      <c r="LLW127" s="27"/>
      <c r="LLX127" s="27"/>
      <c r="LLY127" s="27"/>
      <c r="LLZ127" s="27"/>
      <c r="LMA127" s="27"/>
      <c r="LMB127" s="27"/>
      <c r="LMC127" s="27"/>
      <c r="LMD127" s="27"/>
      <c r="LME127" s="27"/>
      <c r="LMF127" s="27"/>
      <c r="LMG127" s="27"/>
      <c r="LMH127" s="27"/>
      <c r="LMI127" s="27"/>
      <c r="LMJ127" s="27"/>
      <c r="LMK127" s="27"/>
      <c r="LML127" s="27"/>
      <c r="LMM127" s="27"/>
      <c r="LMN127" s="27"/>
      <c r="LMO127" s="27"/>
      <c r="LMP127" s="27"/>
      <c r="LMQ127" s="27"/>
      <c r="LMR127" s="27"/>
      <c r="LMS127" s="27"/>
      <c r="LMT127" s="27"/>
      <c r="LMU127" s="27"/>
      <c r="LMV127" s="27"/>
      <c r="LMW127" s="27"/>
      <c r="LMX127" s="27"/>
      <c r="LMY127" s="27"/>
      <c r="LMZ127" s="27"/>
      <c r="LNA127" s="27"/>
      <c r="LNB127" s="27"/>
      <c r="LNC127" s="27"/>
      <c r="LND127" s="27"/>
      <c r="LNE127" s="27"/>
      <c r="LNF127" s="27"/>
      <c r="LNG127" s="27"/>
      <c r="LNH127" s="27"/>
      <c r="LNI127" s="27"/>
      <c r="LNJ127" s="27"/>
      <c r="LNK127" s="27"/>
      <c r="LNL127" s="27"/>
      <c r="LNM127" s="27"/>
      <c r="LNN127" s="27"/>
      <c r="LNO127" s="27"/>
      <c r="LNP127" s="27"/>
      <c r="LNQ127" s="27"/>
      <c r="LNR127" s="27"/>
      <c r="LNS127" s="27"/>
      <c r="LNT127" s="27"/>
      <c r="LNU127" s="27"/>
      <c r="LNV127" s="27"/>
      <c r="LNW127" s="27"/>
      <c r="LNX127" s="27"/>
      <c r="LNY127" s="27"/>
      <c r="LNZ127" s="27"/>
      <c r="LOA127" s="27"/>
      <c r="LOB127" s="27"/>
      <c r="LOC127" s="27"/>
      <c r="LOD127" s="27"/>
      <c r="LOE127" s="27"/>
      <c r="LOF127" s="27"/>
      <c r="LOG127" s="27"/>
      <c r="LOH127" s="27"/>
      <c r="LOI127" s="27"/>
      <c r="LOJ127" s="27"/>
      <c r="LOK127" s="27"/>
      <c r="LOL127" s="27"/>
      <c r="LOM127" s="27"/>
      <c r="LON127" s="27"/>
      <c r="LOO127" s="27"/>
      <c r="LOP127" s="27"/>
      <c r="LOQ127" s="27"/>
      <c r="LOR127" s="27"/>
      <c r="LOS127" s="27"/>
      <c r="LOT127" s="27"/>
      <c r="LOU127" s="27"/>
      <c r="LOV127" s="27"/>
      <c r="LOW127" s="27"/>
      <c r="LOX127" s="27"/>
      <c r="LOY127" s="27"/>
      <c r="LOZ127" s="27"/>
      <c r="LPA127" s="27"/>
      <c r="LPB127" s="27"/>
      <c r="LPC127" s="27"/>
      <c r="LPD127" s="27"/>
      <c r="LPE127" s="27"/>
      <c r="LPF127" s="27"/>
      <c r="LPG127" s="27"/>
      <c r="LPH127" s="27"/>
      <c r="LPI127" s="27"/>
      <c r="LPJ127" s="27"/>
      <c r="LPK127" s="27"/>
      <c r="LPL127" s="27"/>
      <c r="LPM127" s="27"/>
      <c r="LPN127" s="27"/>
      <c r="LPO127" s="27"/>
      <c r="LPP127" s="27"/>
      <c r="LPQ127" s="27"/>
      <c r="LPR127" s="27"/>
      <c r="LPS127" s="27"/>
      <c r="LPT127" s="27"/>
      <c r="LPU127" s="27"/>
      <c r="LPV127" s="27"/>
      <c r="LPW127" s="27"/>
      <c r="LPX127" s="27"/>
      <c r="LPY127" s="27"/>
      <c r="LPZ127" s="27"/>
      <c r="LQA127" s="27"/>
      <c r="LQB127" s="27"/>
      <c r="LQC127" s="27"/>
      <c r="LQD127" s="27"/>
      <c r="LQE127" s="27"/>
      <c r="LQF127" s="27"/>
      <c r="LQG127" s="27"/>
      <c r="LQH127" s="27"/>
      <c r="LQI127" s="27"/>
      <c r="LQJ127" s="27"/>
      <c r="LQK127" s="27"/>
      <c r="LQL127" s="27"/>
      <c r="LQM127" s="27"/>
      <c r="LQN127" s="27"/>
      <c r="LQO127" s="27"/>
      <c r="LQP127" s="27"/>
      <c r="LQQ127" s="27"/>
      <c r="LQR127" s="27"/>
      <c r="LQS127" s="27"/>
      <c r="LQT127" s="27"/>
      <c r="LQU127" s="27"/>
      <c r="LQV127" s="27"/>
      <c r="LQW127" s="27"/>
      <c r="LQX127" s="27"/>
      <c r="LQY127" s="27"/>
      <c r="LQZ127" s="27"/>
      <c r="LRA127" s="27"/>
      <c r="LRB127" s="27"/>
      <c r="LRC127" s="27"/>
      <c r="LRD127" s="27"/>
      <c r="LRE127" s="27"/>
      <c r="LRF127" s="27"/>
      <c r="LRG127" s="27"/>
      <c r="LRH127" s="27"/>
      <c r="LRI127" s="27"/>
      <c r="LRJ127" s="27"/>
      <c r="LRK127" s="27"/>
      <c r="LRL127" s="27"/>
      <c r="LRM127" s="27"/>
      <c r="LRN127" s="27"/>
      <c r="LRO127" s="27"/>
      <c r="LRP127" s="27"/>
      <c r="LRQ127" s="27"/>
      <c r="LRR127" s="27"/>
      <c r="LRS127" s="27"/>
      <c r="LRT127" s="27"/>
      <c r="LRU127" s="27"/>
      <c r="LRV127" s="27"/>
      <c r="LRW127" s="27"/>
      <c r="LRX127" s="27"/>
      <c r="LRY127" s="27"/>
      <c r="LRZ127" s="27"/>
      <c r="LSA127" s="27"/>
      <c r="LSB127" s="27"/>
      <c r="LSC127" s="27"/>
      <c r="LSD127" s="27"/>
      <c r="LSE127" s="27"/>
      <c r="LSF127" s="27"/>
      <c r="LSG127" s="27"/>
      <c r="LSH127" s="27"/>
      <c r="LSI127" s="27"/>
      <c r="LSJ127" s="27"/>
      <c r="LSK127" s="27"/>
      <c r="LSL127" s="27"/>
      <c r="LSM127" s="27"/>
      <c r="LSN127" s="27"/>
      <c r="LSO127" s="27"/>
      <c r="LSP127" s="27"/>
      <c r="LSQ127" s="27"/>
      <c r="LSR127" s="27"/>
      <c r="LSS127" s="27"/>
      <c r="LST127" s="27"/>
      <c r="LSU127" s="27"/>
      <c r="LSV127" s="27"/>
      <c r="LSW127" s="27"/>
      <c r="LSX127" s="27"/>
      <c r="LSY127" s="27"/>
      <c r="LSZ127" s="27"/>
      <c r="LTA127" s="27"/>
      <c r="LTB127" s="27"/>
      <c r="LTC127" s="27"/>
      <c r="LTD127" s="27"/>
      <c r="LTE127" s="27"/>
      <c r="LTF127" s="27"/>
      <c r="LTG127" s="27"/>
      <c r="LTH127" s="27"/>
      <c r="LTI127" s="27"/>
      <c r="LTJ127" s="27"/>
      <c r="LTK127" s="27"/>
      <c r="LTL127" s="27"/>
      <c r="LTM127" s="27"/>
      <c r="LTN127" s="27"/>
      <c r="LTO127" s="27"/>
      <c r="LTP127" s="27"/>
      <c r="LTQ127" s="27"/>
      <c r="LTR127" s="27"/>
      <c r="LTS127" s="27"/>
      <c r="LTT127" s="27"/>
      <c r="LTU127" s="27"/>
      <c r="LTV127" s="27"/>
      <c r="LTW127" s="27"/>
      <c r="LTX127" s="27"/>
      <c r="LTY127" s="27"/>
      <c r="LTZ127" s="27"/>
      <c r="LUG127" s="27"/>
      <c r="LUH127" s="27"/>
      <c r="LUI127" s="27"/>
      <c r="LUJ127" s="27"/>
      <c r="LUK127" s="27"/>
      <c r="LUL127" s="27"/>
      <c r="LUM127" s="27"/>
      <c r="LUN127" s="27"/>
      <c r="LUO127" s="27"/>
      <c r="LUP127" s="27"/>
      <c r="LUQ127" s="27"/>
      <c r="LUR127" s="27"/>
      <c r="LUS127" s="27"/>
      <c r="LUT127" s="27"/>
      <c r="LUU127" s="27"/>
      <c r="LUV127" s="27"/>
      <c r="LUW127" s="27"/>
      <c r="LUX127" s="27"/>
      <c r="LUY127" s="27"/>
      <c r="LUZ127" s="27"/>
      <c r="LVA127" s="27"/>
      <c r="LVB127" s="27"/>
      <c r="LVC127" s="27"/>
      <c r="LVD127" s="27"/>
      <c r="LVE127" s="27"/>
      <c r="LVF127" s="27"/>
      <c r="LVG127" s="27"/>
      <c r="LVH127" s="27"/>
      <c r="LVI127" s="27"/>
      <c r="LVJ127" s="27"/>
      <c r="LVK127" s="27"/>
      <c r="LVL127" s="27"/>
      <c r="LVM127" s="27"/>
      <c r="LVN127" s="27"/>
      <c r="LVO127" s="27"/>
      <c r="LVP127" s="27"/>
      <c r="LVQ127" s="27"/>
      <c r="LVR127" s="27"/>
      <c r="LVS127" s="27"/>
      <c r="LVT127" s="27"/>
      <c r="LVU127" s="27"/>
      <c r="LVV127" s="27"/>
      <c r="LVW127" s="27"/>
      <c r="LVX127" s="27"/>
      <c r="LVY127" s="27"/>
      <c r="LVZ127" s="27"/>
      <c r="LWA127" s="27"/>
      <c r="LWB127" s="27"/>
      <c r="LWC127" s="27"/>
      <c r="LWD127" s="27"/>
      <c r="LWE127" s="27"/>
      <c r="LWF127" s="27"/>
      <c r="LWG127" s="27"/>
      <c r="LWH127" s="27"/>
      <c r="LWI127" s="27"/>
      <c r="LWJ127" s="27"/>
      <c r="LWK127" s="27"/>
      <c r="LWL127" s="27"/>
      <c r="LWM127" s="27"/>
      <c r="LWN127" s="27"/>
      <c r="LWO127" s="27"/>
      <c r="LWP127" s="27"/>
      <c r="LWQ127" s="27"/>
      <c r="LWR127" s="27"/>
      <c r="LWS127" s="27"/>
      <c r="LWT127" s="27"/>
      <c r="LWU127" s="27"/>
      <c r="LWV127" s="27"/>
      <c r="LWW127" s="27"/>
      <c r="LWX127" s="27"/>
      <c r="LWY127" s="27"/>
      <c r="LWZ127" s="27"/>
      <c r="LXA127" s="27"/>
      <c r="LXB127" s="27"/>
      <c r="LXC127" s="27"/>
      <c r="LXD127" s="27"/>
      <c r="LXE127" s="27"/>
      <c r="LXF127" s="27"/>
      <c r="LXG127" s="27"/>
      <c r="LXH127" s="27"/>
      <c r="LXI127" s="27"/>
      <c r="LXJ127" s="27"/>
      <c r="LXK127" s="27"/>
      <c r="LXL127" s="27"/>
      <c r="LXM127" s="27"/>
      <c r="LXN127" s="27"/>
      <c r="LXO127" s="27"/>
      <c r="LXP127" s="27"/>
      <c r="LXQ127" s="27"/>
      <c r="LXR127" s="27"/>
      <c r="LXS127" s="27"/>
      <c r="LXT127" s="27"/>
      <c r="LXU127" s="27"/>
      <c r="LXV127" s="27"/>
      <c r="LXW127" s="27"/>
      <c r="LXX127" s="27"/>
      <c r="LXY127" s="27"/>
      <c r="LXZ127" s="27"/>
      <c r="LYA127" s="27"/>
      <c r="LYB127" s="27"/>
      <c r="LYC127" s="27"/>
      <c r="LYD127" s="27"/>
      <c r="LYE127" s="27"/>
      <c r="LYF127" s="27"/>
      <c r="LYG127" s="27"/>
      <c r="LYH127" s="27"/>
      <c r="LYI127" s="27"/>
      <c r="LYJ127" s="27"/>
      <c r="LYK127" s="27"/>
      <c r="LYL127" s="27"/>
      <c r="LYM127" s="27"/>
      <c r="LYN127" s="27"/>
      <c r="LYO127" s="27"/>
      <c r="LYP127" s="27"/>
      <c r="LYQ127" s="27"/>
      <c r="LYR127" s="27"/>
      <c r="LYS127" s="27"/>
      <c r="LYT127" s="27"/>
      <c r="LYU127" s="27"/>
      <c r="LYV127" s="27"/>
      <c r="LYW127" s="27"/>
      <c r="LYX127" s="27"/>
      <c r="LYY127" s="27"/>
      <c r="LYZ127" s="27"/>
      <c r="LZA127" s="27"/>
      <c r="LZB127" s="27"/>
      <c r="LZC127" s="27"/>
      <c r="LZD127" s="27"/>
      <c r="LZE127" s="27"/>
      <c r="LZF127" s="27"/>
      <c r="LZG127" s="27"/>
      <c r="LZH127" s="27"/>
      <c r="LZI127" s="27"/>
      <c r="LZJ127" s="27"/>
      <c r="LZK127" s="27"/>
      <c r="LZL127" s="27"/>
      <c r="LZM127" s="27"/>
      <c r="LZN127" s="27"/>
      <c r="LZO127" s="27"/>
      <c r="LZP127" s="27"/>
      <c r="LZQ127" s="27"/>
      <c r="LZR127" s="27"/>
      <c r="LZS127" s="27"/>
      <c r="LZT127" s="27"/>
      <c r="LZU127" s="27"/>
      <c r="LZV127" s="27"/>
      <c r="LZW127" s="27"/>
      <c r="LZX127" s="27"/>
      <c r="LZY127" s="27"/>
      <c r="LZZ127" s="27"/>
      <c r="MAA127" s="27"/>
      <c r="MAB127" s="27"/>
      <c r="MAC127" s="27"/>
      <c r="MAD127" s="27"/>
      <c r="MAE127" s="27"/>
      <c r="MAF127" s="27"/>
      <c r="MAG127" s="27"/>
      <c r="MAH127" s="27"/>
      <c r="MAI127" s="27"/>
      <c r="MAJ127" s="27"/>
      <c r="MAK127" s="27"/>
      <c r="MAL127" s="27"/>
      <c r="MAM127" s="27"/>
      <c r="MAN127" s="27"/>
      <c r="MAO127" s="27"/>
      <c r="MAP127" s="27"/>
      <c r="MAQ127" s="27"/>
      <c r="MAR127" s="27"/>
      <c r="MAS127" s="27"/>
      <c r="MAT127" s="27"/>
      <c r="MAU127" s="27"/>
      <c r="MAV127" s="27"/>
      <c r="MAW127" s="27"/>
      <c r="MAX127" s="27"/>
      <c r="MAY127" s="27"/>
      <c r="MAZ127" s="27"/>
      <c r="MBA127" s="27"/>
      <c r="MBB127" s="27"/>
      <c r="MBC127" s="27"/>
      <c r="MBD127" s="27"/>
      <c r="MBE127" s="27"/>
      <c r="MBF127" s="27"/>
      <c r="MBG127" s="27"/>
      <c r="MBH127" s="27"/>
      <c r="MBI127" s="27"/>
      <c r="MBJ127" s="27"/>
      <c r="MBK127" s="27"/>
      <c r="MBL127" s="27"/>
      <c r="MBM127" s="27"/>
      <c r="MBN127" s="27"/>
      <c r="MBO127" s="27"/>
      <c r="MBP127" s="27"/>
      <c r="MBQ127" s="27"/>
      <c r="MBR127" s="27"/>
      <c r="MBS127" s="27"/>
      <c r="MBT127" s="27"/>
      <c r="MBU127" s="27"/>
      <c r="MBV127" s="27"/>
      <c r="MBW127" s="27"/>
      <c r="MBX127" s="27"/>
      <c r="MBY127" s="27"/>
      <c r="MBZ127" s="27"/>
      <c r="MCA127" s="27"/>
      <c r="MCB127" s="27"/>
      <c r="MCC127" s="27"/>
      <c r="MCD127" s="27"/>
      <c r="MCE127" s="27"/>
      <c r="MCF127" s="27"/>
      <c r="MCG127" s="27"/>
      <c r="MCH127" s="27"/>
      <c r="MCI127" s="27"/>
      <c r="MCJ127" s="27"/>
      <c r="MCK127" s="27"/>
      <c r="MCL127" s="27"/>
      <c r="MCM127" s="27"/>
      <c r="MCN127" s="27"/>
      <c r="MCO127" s="27"/>
      <c r="MCP127" s="27"/>
      <c r="MCQ127" s="27"/>
      <c r="MCR127" s="27"/>
      <c r="MCS127" s="27"/>
      <c r="MCT127" s="27"/>
      <c r="MCU127" s="27"/>
      <c r="MCV127" s="27"/>
      <c r="MCW127" s="27"/>
      <c r="MCX127" s="27"/>
      <c r="MCY127" s="27"/>
      <c r="MCZ127" s="27"/>
      <c r="MDA127" s="27"/>
      <c r="MDB127" s="27"/>
      <c r="MDC127" s="27"/>
      <c r="MDD127" s="27"/>
      <c r="MDE127" s="27"/>
      <c r="MDF127" s="27"/>
      <c r="MDG127" s="27"/>
      <c r="MDH127" s="27"/>
      <c r="MDI127" s="27"/>
      <c r="MDJ127" s="27"/>
      <c r="MDK127" s="27"/>
      <c r="MDL127" s="27"/>
      <c r="MDM127" s="27"/>
      <c r="MDN127" s="27"/>
      <c r="MDO127" s="27"/>
      <c r="MDP127" s="27"/>
      <c r="MDQ127" s="27"/>
      <c r="MDR127" s="27"/>
      <c r="MDS127" s="27"/>
      <c r="MDT127" s="27"/>
      <c r="MDU127" s="27"/>
      <c r="MDV127" s="27"/>
      <c r="MEC127" s="27"/>
      <c r="MED127" s="27"/>
      <c r="MEE127" s="27"/>
      <c r="MEF127" s="27"/>
      <c r="MEG127" s="27"/>
      <c r="MEH127" s="27"/>
      <c r="MEI127" s="27"/>
      <c r="MEJ127" s="27"/>
      <c r="MEK127" s="27"/>
      <c r="MEL127" s="27"/>
      <c r="MEM127" s="27"/>
      <c r="MEN127" s="27"/>
      <c r="MEO127" s="27"/>
      <c r="MEP127" s="27"/>
      <c r="MEQ127" s="27"/>
      <c r="MER127" s="27"/>
      <c r="MES127" s="27"/>
      <c r="MET127" s="27"/>
      <c r="MEU127" s="27"/>
      <c r="MEV127" s="27"/>
      <c r="MEW127" s="27"/>
      <c r="MEX127" s="27"/>
      <c r="MEY127" s="27"/>
      <c r="MEZ127" s="27"/>
      <c r="MFA127" s="27"/>
      <c r="MFB127" s="27"/>
      <c r="MFC127" s="27"/>
      <c r="MFD127" s="27"/>
      <c r="MFE127" s="27"/>
      <c r="MFF127" s="27"/>
      <c r="MFG127" s="27"/>
      <c r="MFH127" s="27"/>
      <c r="MFI127" s="27"/>
      <c r="MFJ127" s="27"/>
      <c r="MFK127" s="27"/>
      <c r="MFL127" s="27"/>
      <c r="MFM127" s="27"/>
      <c r="MFN127" s="27"/>
      <c r="MFO127" s="27"/>
      <c r="MFP127" s="27"/>
      <c r="MFQ127" s="27"/>
      <c r="MFR127" s="27"/>
      <c r="MFS127" s="27"/>
      <c r="MFT127" s="27"/>
      <c r="MFU127" s="27"/>
      <c r="MFV127" s="27"/>
      <c r="MFW127" s="27"/>
      <c r="MFX127" s="27"/>
      <c r="MFY127" s="27"/>
      <c r="MFZ127" s="27"/>
      <c r="MGA127" s="27"/>
      <c r="MGB127" s="27"/>
      <c r="MGC127" s="27"/>
      <c r="MGD127" s="27"/>
      <c r="MGE127" s="27"/>
      <c r="MGF127" s="27"/>
      <c r="MGG127" s="27"/>
      <c r="MGH127" s="27"/>
      <c r="MGI127" s="27"/>
      <c r="MGJ127" s="27"/>
      <c r="MGK127" s="27"/>
      <c r="MGL127" s="27"/>
      <c r="MGM127" s="27"/>
      <c r="MGN127" s="27"/>
      <c r="MGO127" s="27"/>
      <c r="MGP127" s="27"/>
      <c r="MGQ127" s="27"/>
      <c r="MGR127" s="27"/>
      <c r="MGS127" s="27"/>
      <c r="MGT127" s="27"/>
      <c r="MGU127" s="27"/>
      <c r="MGV127" s="27"/>
      <c r="MGW127" s="27"/>
      <c r="MGX127" s="27"/>
      <c r="MGY127" s="27"/>
      <c r="MGZ127" s="27"/>
      <c r="MHA127" s="27"/>
      <c r="MHB127" s="27"/>
      <c r="MHC127" s="27"/>
      <c r="MHD127" s="27"/>
      <c r="MHE127" s="27"/>
      <c r="MHF127" s="27"/>
      <c r="MHG127" s="27"/>
      <c r="MHH127" s="27"/>
      <c r="MHI127" s="27"/>
      <c r="MHJ127" s="27"/>
      <c r="MHK127" s="27"/>
      <c r="MHL127" s="27"/>
      <c r="MHM127" s="27"/>
      <c r="MHN127" s="27"/>
      <c r="MHO127" s="27"/>
      <c r="MHP127" s="27"/>
      <c r="MHQ127" s="27"/>
      <c r="MHR127" s="27"/>
      <c r="MHS127" s="27"/>
      <c r="MHT127" s="27"/>
      <c r="MHU127" s="27"/>
      <c r="MHV127" s="27"/>
      <c r="MHW127" s="27"/>
      <c r="MHX127" s="27"/>
      <c r="MHY127" s="27"/>
      <c r="MHZ127" s="27"/>
      <c r="MIA127" s="27"/>
      <c r="MIB127" s="27"/>
      <c r="MIC127" s="27"/>
      <c r="MID127" s="27"/>
      <c r="MIE127" s="27"/>
      <c r="MIF127" s="27"/>
      <c r="MIG127" s="27"/>
      <c r="MIH127" s="27"/>
      <c r="MII127" s="27"/>
      <c r="MIJ127" s="27"/>
      <c r="MIK127" s="27"/>
      <c r="MIL127" s="27"/>
      <c r="MIM127" s="27"/>
      <c r="MIN127" s="27"/>
      <c r="MIO127" s="27"/>
      <c r="MIP127" s="27"/>
      <c r="MIQ127" s="27"/>
      <c r="MIR127" s="27"/>
      <c r="MIS127" s="27"/>
      <c r="MIT127" s="27"/>
      <c r="MIU127" s="27"/>
      <c r="MIV127" s="27"/>
      <c r="MIW127" s="27"/>
      <c r="MIX127" s="27"/>
      <c r="MIY127" s="27"/>
      <c r="MIZ127" s="27"/>
      <c r="MJA127" s="27"/>
      <c r="MJB127" s="27"/>
      <c r="MJC127" s="27"/>
      <c r="MJD127" s="27"/>
      <c r="MJE127" s="27"/>
      <c r="MJF127" s="27"/>
      <c r="MJG127" s="27"/>
      <c r="MJH127" s="27"/>
      <c r="MJI127" s="27"/>
      <c r="MJJ127" s="27"/>
      <c r="MJK127" s="27"/>
      <c r="MJL127" s="27"/>
      <c r="MJM127" s="27"/>
      <c r="MJN127" s="27"/>
      <c r="MJO127" s="27"/>
      <c r="MJP127" s="27"/>
      <c r="MJQ127" s="27"/>
      <c r="MJR127" s="27"/>
      <c r="MJS127" s="27"/>
      <c r="MJT127" s="27"/>
      <c r="MJU127" s="27"/>
      <c r="MJV127" s="27"/>
      <c r="MJW127" s="27"/>
      <c r="MJX127" s="27"/>
      <c r="MJY127" s="27"/>
      <c r="MJZ127" s="27"/>
      <c r="MKA127" s="27"/>
      <c r="MKB127" s="27"/>
      <c r="MKC127" s="27"/>
      <c r="MKD127" s="27"/>
      <c r="MKE127" s="27"/>
      <c r="MKF127" s="27"/>
      <c r="MKG127" s="27"/>
      <c r="MKH127" s="27"/>
      <c r="MKI127" s="27"/>
      <c r="MKJ127" s="27"/>
      <c r="MKK127" s="27"/>
      <c r="MKL127" s="27"/>
      <c r="MKM127" s="27"/>
      <c r="MKN127" s="27"/>
      <c r="MKO127" s="27"/>
      <c r="MKP127" s="27"/>
      <c r="MKQ127" s="27"/>
      <c r="MKR127" s="27"/>
      <c r="MKS127" s="27"/>
      <c r="MKT127" s="27"/>
      <c r="MKU127" s="27"/>
      <c r="MKV127" s="27"/>
      <c r="MKW127" s="27"/>
      <c r="MKX127" s="27"/>
      <c r="MKY127" s="27"/>
      <c r="MKZ127" s="27"/>
      <c r="MLA127" s="27"/>
      <c r="MLB127" s="27"/>
      <c r="MLC127" s="27"/>
      <c r="MLD127" s="27"/>
      <c r="MLE127" s="27"/>
      <c r="MLF127" s="27"/>
      <c r="MLG127" s="27"/>
      <c r="MLH127" s="27"/>
      <c r="MLI127" s="27"/>
      <c r="MLJ127" s="27"/>
      <c r="MLK127" s="27"/>
      <c r="MLL127" s="27"/>
      <c r="MLM127" s="27"/>
      <c r="MLN127" s="27"/>
      <c r="MLO127" s="27"/>
      <c r="MLP127" s="27"/>
      <c r="MLQ127" s="27"/>
      <c r="MLR127" s="27"/>
      <c r="MLS127" s="27"/>
      <c r="MLT127" s="27"/>
      <c r="MLU127" s="27"/>
      <c r="MLV127" s="27"/>
      <c r="MLW127" s="27"/>
      <c r="MLX127" s="27"/>
      <c r="MLY127" s="27"/>
      <c r="MLZ127" s="27"/>
      <c r="MMA127" s="27"/>
      <c r="MMB127" s="27"/>
      <c r="MMC127" s="27"/>
      <c r="MMD127" s="27"/>
      <c r="MME127" s="27"/>
      <c r="MMF127" s="27"/>
      <c r="MMG127" s="27"/>
      <c r="MMH127" s="27"/>
      <c r="MMI127" s="27"/>
      <c r="MMJ127" s="27"/>
      <c r="MMK127" s="27"/>
      <c r="MML127" s="27"/>
      <c r="MMM127" s="27"/>
      <c r="MMN127" s="27"/>
      <c r="MMO127" s="27"/>
      <c r="MMP127" s="27"/>
      <c r="MMQ127" s="27"/>
      <c r="MMR127" s="27"/>
      <c r="MMS127" s="27"/>
      <c r="MMT127" s="27"/>
      <c r="MMU127" s="27"/>
      <c r="MMV127" s="27"/>
      <c r="MMW127" s="27"/>
      <c r="MMX127" s="27"/>
      <c r="MMY127" s="27"/>
      <c r="MMZ127" s="27"/>
      <c r="MNA127" s="27"/>
      <c r="MNB127" s="27"/>
      <c r="MNC127" s="27"/>
      <c r="MND127" s="27"/>
      <c r="MNE127" s="27"/>
      <c r="MNF127" s="27"/>
      <c r="MNG127" s="27"/>
      <c r="MNH127" s="27"/>
      <c r="MNI127" s="27"/>
      <c r="MNJ127" s="27"/>
      <c r="MNK127" s="27"/>
      <c r="MNL127" s="27"/>
      <c r="MNM127" s="27"/>
      <c r="MNN127" s="27"/>
      <c r="MNO127" s="27"/>
      <c r="MNP127" s="27"/>
      <c r="MNQ127" s="27"/>
      <c r="MNR127" s="27"/>
      <c r="MNY127" s="27"/>
      <c r="MNZ127" s="27"/>
      <c r="MOA127" s="27"/>
      <c r="MOB127" s="27"/>
      <c r="MOC127" s="27"/>
      <c r="MOD127" s="27"/>
      <c r="MOE127" s="27"/>
      <c r="MOF127" s="27"/>
      <c r="MOG127" s="27"/>
      <c r="MOH127" s="27"/>
      <c r="MOI127" s="27"/>
      <c r="MOJ127" s="27"/>
      <c r="MOK127" s="27"/>
      <c r="MOL127" s="27"/>
      <c r="MOM127" s="27"/>
      <c r="MON127" s="27"/>
      <c r="MOO127" s="27"/>
      <c r="MOP127" s="27"/>
      <c r="MOQ127" s="27"/>
      <c r="MOR127" s="27"/>
      <c r="MOS127" s="27"/>
      <c r="MOT127" s="27"/>
      <c r="MOU127" s="27"/>
      <c r="MOV127" s="27"/>
      <c r="MOW127" s="27"/>
      <c r="MOX127" s="27"/>
      <c r="MOY127" s="27"/>
      <c r="MOZ127" s="27"/>
      <c r="MPA127" s="27"/>
      <c r="MPB127" s="27"/>
      <c r="MPC127" s="27"/>
      <c r="MPD127" s="27"/>
      <c r="MPE127" s="27"/>
      <c r="MPF127" s="27"/>
      <c r="MPG127" s="27"/>
      <c r="MPH127" s="27"/>
      <c r="MPI127" s="27"/>
      <c r="MPJ127" s="27"/>
      <c r="MPK127" s="27"/>
      <c r="MPL127" s="27"/>
      <c r="MPM127" s="27"/>
      <c r="MPN127" s="27"/>
      <c r="MPO127" s="27"/>
      <c r="MPP127" s="27"/>
      <c r="MPQ127" s="27"/>
      <c r="MPR127" s="27"/>
      <c r="MPS127" s="27"/>
      <c r="MPT127" s="27"/>
      <c r="MPU127" s="27"/>
      <c r="MPV127" s="27"/>
      <c r="MPW127" s="27"/>
      <c r="MPX127" s="27"/>
      <c r="MPY127" s="27"/>
      <c r="MPZ127" s="27"/>
      <c r="MQA127" s="27"/>
      <c r="MQB127" s="27"/>
      <c r="MQC127" s="27"/>
      <c r="MQD127" s="27"/>
      <c r="MQE127" s="27"/>
      <c r="MQF127" s="27"/>
      <c r="MQG127" s="27"/>
      <c r="MQH127" s="27"/>
      <c r="MQI127" s="27"/>
      <c r="MQJ127" s="27"/>
      <c r="MQK127" s="27"/>
      <c r="MQL127" s="27"/>
      <c r="MQM127" s="27"/>
      <c r="MQN127" s="27"/>
      <c r="MQO127" s="27"/>
      <c r="MQP127" s="27"/>
      <c r="MQQ127" s="27"/>
      <c r="MQR127" s="27"/>
      <c r="MQS127" s="27"/>
      <c r="MQT127" s="27"/>
      <c r="MQU127" s="27"/>
      <c r="MQV127" s="27"/>
      <c r="MQW127" s="27"/>
      <c r="MQX127" s="27"/>
      <c r="MQY127" s="27"/>
      <c r="MQZ127" s="27"/>
      <c r="MRA127" s="27"/>
      <c r="MRB127" s="27"/>
      <c r="MRC127" s="27"/>
      <c r="MRD127" s="27"/>
      <c r="MRE127" s="27"/>
      <c r="MRF127" s="27"/>
      <c r="MRG127" s="27"/>
      <c r="MRH127" s="27"/>
      <c r="MRI127" s="27"/>
      <c r="MRJ127" s="27"/>
      <c r="MRK127" s="27"/>
      <c r="MRL127" s="27"/>
      <c r="MRM127" s="27"/>
      <c r="MRN127" s="27"/>
      <c r="MRO127" s="27"/>
      <c r="MRP127" s="27"/>
      <c r="MRQ127" s="27"/>
      <c r="MRR127" s="27"/>
      <c r="MRS127" s="27"/>
      <c r="MRT127" s="27"/>
      <c r="MRU127" s="27"/>
      <c r="MRV127" s="27"/>
      <c r="MRW127" s="27"/>
      <c r="MRX127" s="27"/>
      <c r="MRY127" s="27"/>
      <c r="MRZ127" s="27"/>
      <c r="MSA127" s="27"/>
      <c r="MSB127" s="27"/>
      <c r="MSC127" s="27"/>
      <c r="MSD127" s="27"/>
      <c r="MSE127" s="27"/>
      <c r="MSF127" s="27"/>
      <c r="MSG127" s="27"/>
      <c r="MSH127" s="27"/>
      <c r="MSI127" s="27"/>
      <c r="MSJ127" s="27"/>
      <c r="MSK127" s="27"/>
      <c r="MSL127" s="27"/>
      <c r="MSM127" s="27"/>
      <c r="MSN127" s="27"/>
      <c r="MSO127" s="27"/>
      <c r="MSP127" s="27"/>
      <c r="MSQ127" s="27"/>
      <c r="MSR127" s="27"/>
      <c r="MSS127" s="27"/>
      <c r="MST127" s="27"/>
      <c r="MSU127" s="27"/>
      <c r="MSV127" s="27"/>
      <c r="MSW127" s="27"/>
      <c r="MSX127" s="27"/>
      <c r="MSY127" s="27"/>
      <c r="MSZ127" s="27"/>
      <c r="MTA127" s="27"/>
      <c r="MTB127" s="27"/>
      <c r="MTC127" s="27"/>
      <c r="MTD127" s="27"/>
      <c r="MTE127" s="27"/>
      <c r="MTF127" s="27"/>
      <c r="MTG127" s="27"/>
      <c r="MTH127" s="27"/>
      <c r="MTI127" s="27"/>
      <c r="MTJ127" s="27"/>
      <c r="MTK127" s="27"/>
      <c r="MTL127" s="27"/>
      <c r="MTM127" s="27"/>
      <c r="MTN127" s="27"/>
      <c r="MTO127" s="27"/>
      <c r="MTP127" s="27"/>
      <c r="MTQ127" s="27"/>
      <c r="MTR127" s="27"/>
      <c r="MTS127" s="27"/>
      <c r="MTT127" s="27"/>
      <c r="MTU127" s="27"/>
      <c r="MTV127" s="27"/>
      <c r="MTW127" s="27"/>
      <c r="MTX127" s="27"/>
      <c r="MTY127" s="27"/>
      <c r="MTZ127" s="27"/>
      <c r="MUA127" s="27"/>
      <c r="MUB127" s="27"/>
      <c r="MUC127" s="27"/>
      <c r="MUD127" s="27"/>
      <c r="MUE127" s="27"/>
      <c r="MUF127" s="27"/>
      <c r="MUG127" s="27"/>
      <c r="MUH127" s="27"/>
      <c r="MUI127" s="27"/>
      <c r="MUJ127" s="27"/>
      <c r="MUK127" s="27"/>
      <c r="MUL127" s="27"/>
      <c r="MUM127" s="27"/>
      <c r="MUN127" s="27"/>
      <c r="MUO127" s="27"/>
      <c r="MUP127" s="27"/>
      <c r="MUQ127" s="27"/>
      <c r="MUR127" s="27"/>
      <c r="MUS127" s="27"/>
      <c r="MUT127" s="27"/>
      <c r="MUU127" s="27"/>
      <c r="MUV127" s="27"/>
      <c r="MUW127" s="27"/>
      <c r="MUX127" s="27"/>
      <c r="MUY127" s="27"/>
      <c r="MUZ127" s="27"/>
      <c r="MVA127" s="27"/>
      <c r="MVB127" s="27"/>
      <c r="MVC127" s="27"/>
      <c r="MVD127" s="27"/>
      <c r="MVE127" s="27"/>
      <c r="MVF127" s="27"/>
      <c r="MVG127" s="27"/>
      <c r="MVH127" s="27"/>
      <c r="MVI127" s="27"/>
      <c r="MVJ127" s="27"/>
      <c r="MVK127" s="27"/>
      <c r="MVL127" s="27"/>
      <c r="MVM127" s="27"/>
      <c r="MVN127" s="27"/>
      <c r="MVO127" s="27"/>
      <c r="MVP127" s="27"/>
      <c r="MVQ127" s="27"/>
      <c r="MVR127" s="27"/>
      <c r="MVS127" s="27"/>
      <c r="MVT127" s="27"/>
      <c r="MVU127" s="27"/>
      <c r="MVV127" s="27"/>
      <c r="MVW127" s="27"/>
      <c r="MVX127" s="27"/>
      <c r="MVY127" s="27"/>
      <c r="MVZ127" s="27"/>
      <c r="MWA127" s="27"/>
      <c r="MWB127" s="27"/>
      <c r="MWC127" s="27"/>
      <c r="MWD127" s="27"/>
      <c r="MWE127" s="27"/>
      <c r="MWF127" s="27"/>
      <c r="MWG127" s="27"/>
      <c r="MWH127" s="27"/>
      <c r="MWI127" s="27"/>
      <c r="MWJ127" s="27"/>
      <c r="MWK127" s="27"/>
      <c r="MWL127" s="27"/>
      <c r="MWM127" s="27"/>
      <c r="MWN127" s="27"/>
      <c r="MWO127" s="27"/>
      <c r="MWP127" s="27"/>
      <c r="MWQ127" s="27"/>
      <c r="MWR127" s="27"/>
      <c r="MWS127" s="27"/>
      <c r="MWT127" s="27"/>
      <c r="MWU127" s="27"/>
      <c r="MWV127" s="27"/>
      <c r="MWW127" s="27"/>
      <c r="MWX127" s="27"/>
      <c r="MWY127" s="27"/>
      <c r="MWZ127" s="27"/>
      <c r="MXA127" s="27"/>
      <c r="MXB127" s="27"/>
      <c r="MXC127" s="27"/>
      <c r="MXD127" s="27"/>
      <c r="MXE127" s="27"/>
      <c r="MXF127" s="27"/>
      <c r="MXG127" s="27"/>
      <c r="MXH127" s="27"/>
      <c r="MXI127" s="27"/>
      <c r="MXJ127" s="27"/>
      <c r="MXK127" s="27"/>
      <c r="MXL127" s="27"/>
      <c r="MXM127" s="27"/>
      <c r="MXN127" s="27"/>
      <c r="MXU127" s="27"/>
      <c r="MXV127" s="27"/>
      <c r="MXW127" s="27"/>
      <c r="MXX127" s="27"/>
      <c r="MXY127" s="27"/>
      <c r="MXZ127" s="27"/>
      <c r="MYA127" s="27"/>
      <c r="MYB127" s="27"/>
      <c r="MYC127" s="27"/>
      <c r="MYD127" s="27"/>
      <c r="MYE127" s="27"/>
      <c r="MYF127" s="27"/>
      <c r="MYG127" s="27"/>
      <c r="MYH127" s="27"/>
      <c r="MYI127" s="27"/>
      <c r="MYJ127" s="27"/>
      <c r="MYK127" s="27"/>
      <c r="MYL127" s="27"/>
      <c r="MYM127" s="27"/>
      <c r="MYN127" s="27"/>
      <c r="MYO127" s="27"/>
      <c r="MYP127" s="27"/>
      <c r="MYQ127" s="27"/>
      <c r="MYR127" s="27"/>
      <c r="MYS127" s="27"/>
      <c r="MYT127" s="27"/>
      <c r="MYU127" s="27"/>
      <c r="MYV127" s="27"/>
      <c r="MYW127" s="27"/>
      <c r="MYX127" s="27"/>
      <c r="MYY127" s="27"/>
      <c r="MYZ127" s="27"/>
      <c r="MZA127" s="27"/>
      <c r="MZB127" s="27"/>
      <c r="MZC127" s="27"/>
      <c r="MZD127" s="27"/>
      <c r="MZE127" s="27"/>
      <c r="MZF127" s="27"/>
      <c r="MZG127" s="27"/>
      <c r="MZH127" s="27"/>
      <c r="MZI127" s="27"/>
      <c r="MZJ127" s="27"/>
      <c r="MZK127" s="27"/>
      <c r="MZL127" s="27"/>
      <c r="MZM127" s="27"/>
      <c r="MZN127" s="27"/>
      <c r="MZO127" s="27"/>
      <c r="MZP127" s="27"/>
      <c r="MZQ127" s="27"/>
      <c r="MZR127" s="27"/>
      <c r="MZS127" s="27"/>
      <c r="MZT127" s="27"/>
      <c r="MZU127" s="27"/>
      <c r="MZV127" s="27"/>
      <c r="MZW127" s="27"/>
      <c r="MZX127" s="27"/>
      <c r="MZY127" s="27"/>
      <c r="MZZ127" s="27"/>
      <c r="NAA127" s="27"/>
      <c r="NAB127" s="27"/>
      <c r="NAC127" s="27"/>
      <c r="NAD127" s="27"/>
      <c r="NAE127" s="27"/>
      <c r="NAF127" s="27"/>
      <c r="NAG127" s="27"/>
      <c r="NAH127" s="27"/>
      <c r="NAI127" s="27"/>
      <c r="NAJ127" s="27"/>
      <c r="NAK127" s="27"/>
      <c r="NAL127" s="27"/>
      <c r="NAM127" s="27"/>
      <c r="NAN127" s="27"/>
      <c r="NAO127" s="27"/>
      <c r="NAP127" s="27"/>
      <c r="NAQ127" s="27"/>
      <c r="NAR127" s="27"/>
      <c r="NAS127" s="27"/>
      <c r="NAT127" s="27"/>
      <c r="NAU127" s="27"/>
      <c r="NAV127" s="27"/>
      <c r="NAW127" s="27"/>
      <c r="NAX127" s="27"/>
      <c r="NAY127" s="27"/>
      <c r="NAZ127" s="27"/>
      <c r="NBA127" s="27"/>
      <c r="NBB127" s="27"/>
      <c r="NBC127" s="27"/>
      <c r="NBD127" s="27"/>
      <c r="NBE127" s="27"/>
      <c r="NBF127" s="27"/>
      <c r="NBG127" s="27"/>
      <c r="NBH127" s="27"/>
      <c r="NBI127" s="27"/>
      <c r="NBJ127" s="27"/>
      <c r="NBK127" s="27"/>
      <c r="NBL127" s="27"/>
      <c r="NBM127" s="27"/>
      <c r="NBN127" s="27"/>
      <c r="NBO127" s="27"/>
      <c r="NBP127" s="27"/>
      <c r="NBQ127" s="27"/>
      <c r="NBR127" s="27"/>
      <c r="NBS127" s="27"/>
      <c r="NBT127" s="27"/>
      <c r="NBU127" s="27"/>
      <c r="NBV127" s="27"/>
      <c r="NBW127" s="27"/>
      <c r="NBX127" s="27"/>
      <c r="NBY127" s="27"/>
      <c r="NBZ127" s="27"/>
      <c r="NCA127" s="27"/>
      <c r="NCB127" s="27"/>
      <c r="NCC127" s="27"/>
      <c r="NCD127" s="27"/>
      <c r="NCE127" s="27"/>
      <c r="NCF127" s="27"/>
      <c r="NCG127" s="27"/>
      <c r="NCH127" s="27"/>
      <c r="NCI127" s="27"/>
      <c r="NCJ127" s="27"/>
      <c r="NCK127" s="27"/>
      <c r="NCL127" s="27"/>
      <c r="NCM127" s="27"/>
      <c r="NCN127" s="27"/>
      <c r="NCO127" s="27"/>
      <c r="NCP127" s="27"/>
      <c r="NCQ127" s="27"/>
      <c r="NCR127" s="27"/>
      <c r="NCS127" s="27"/>
      <c r="NCT127" s="27"/>
      <c r="NCU127" s="27"/>
      <c r="NCV127" s="27"/>
      <c r="NCW127" s="27"/>
      <c r="NCX127" s="27"/>
      <c r="NCY127" s="27"/>
      <c r="NCZ127" s="27"/>
      <c r="NDA127" s="27"/>
      <c r="NDB127" s="27"/>
      <c r="NDC127" s="27"/>
      <c r="NDD127" s="27"/>
      <c r="NDE127" s="27"/>
      <c r="NDF127" s="27"/>
      <c r="NDG127" s="27"/>
      <c r="NDH127" s="27"/>
      <c r="NDI127" s="27"/>
      <c r="NDJ127" s="27"/>
      <c r="NDK127" s="27"/>
      <c r="NDL127" s="27"/>
      <c r="NDM127" s="27"/>
      <c r="NDN127" s="27"/>
      <c r="NDO127" s="27"/>
      <c r="NDP127" s="27"/>
      <c r="NDQ127" s="27"/>
      <c r="NDR127" s="27"/>
      <c r="NDS127" s="27"/>
      <c r="NDT127" s="27"/>
      <c r="NDU127" s="27"/>
      <c r="NDV127" s="27"/>
      <c r="NDW127" s="27"/>
      <c r="NDX127" s="27"/>
      <c r="NDY127" s="27"/>
      <c r="NDZ127" s="27"/>
      <c r="NEA127" s="27"/>
      <c r="NEB127" s="27"/>
      <c r="NEC127" s="27"/>
      <c r="NED127" s="27"/>
      <c r="NEE127" s="27"/>
      <c r="NEF127" s="27"/>
      <c r="NEG127" s="27"/>
      <c r="NEH127" s="27"/>
      <c r="NEI127" s="27"/>
      <c r="NEJ127" s="27"/>
      <c r="NEK127" s="27"/>
      <c r="NEL127" s="27"/>
      <c r="NEM127" s="27"/>
      <c r="NEN127" s="27"/>
      <c r="NEO127" s="27"/>
      <c r="NEP127" s="27"/>
      <c r="NEQ127" s="27"/>
      <c r="NER127" s="27"/>
      <c r="NES127" s="27"/>
      <c r="NET127" s="27"/>
      <c r="NEU127" s="27"/>
      <c r="NEV127" s="27"/>
      <c r="NEW127" s="27"/>
      <c r="NEX127" s="27"/>
      <c r="NEY127" s="27"/>
      <c r="NEZ127" s="27"/>
      <c r="NFA127" s="27"/>
      <c r="NFB127" s="27"/>
      <c r="NFC127" s="27"/>
      <c r="NFD127" s="27"/>
      <c r="NFE127" s="27"/>
      <c r="NFF127" s="27"/>
      <c r="NFG127" s="27"/>
      <c r="NFH127" s="27"/>
      <c r="NFI127" s="27"/>
      <c r="NFJ127" s="27"/>
      <c r="NFK127" s="27"/>
      <c r="NFL127" s="27"/>
      <c r="NFM127" s="27"/>
      <c r="NFN127" s="27"/>
      <c r="NFO127" s="27"/>
      <c r="NFP127" s="27"/>
      <c r="NFQ127" s="27"/>
      <c r="NFR127" s="27"/>
      <c r="NFS127" s="27"/>
      <c r="NFT127" s="27"/>
      <c r="NFU127" s="27"/>
      <c r="NFV127" s="27"/>
      <c r="NFW127" s="27"/>
      <c r="NFX127" s="27"/>
      <c r="NFY127" s="27"/>
      <c r="NFZ127" s="27"/>
      <c r="NGA127" s="27"/>
      <c r="NGB127" s="27"/>
      <c r="NGC127" s="27"/>
      <c r="NGD127" s="27"/>
      <c r="NGE127" s="27"/>
      <c r="NGF127" s="27"/>
      <c r="NGG127" s="27"/>
      <c r="NGH127" s="27"/>
      <c r="NGI127" s="27"/>
      <c r="NGJ127" s="27"/>
      <c r="NGK127" s="27"/>
      <c r="NGL127" s="27"/>
      <c r="NGM127" s="27"/>
      <c r="NGN127" s="27"/>
      <c r="NGO127" s="27"/>
      <c r="NGP127" s="27"/>
      <c r="NGQ127" s="27"/>
      <c r="NGR127" s="27"/>
      <c r="NGS127" s="27"/>
      <c r="NGT127" s="27"/>
      <c r="NGU127" s="27"/>
      <c r="NGV127" s="27"/>
      <c r="NGW127" s="27"/>
      <c r="NGX127" s="27"/>
      <c r="NGY127" s="27"/>
      <c r="NGZ127" s="27"/>
      <c r="NHA127" s="27"/>
      <c r="NHB127" s="27"/>
      <c r="NHC127" s="27"/>
      <c r="NHD127" s="27"/>
      <c r="NHE127" s="27"/>
      <c r="NHF127" s="27"/>
      <c r="NHG127" s="27"/>
      <c r="NHH127" s="27"/>
      <c r="NHI127" s="27"/>
      <c r="NHJ127" s="27"/>
      <c r="NHQ127" s="27"/>
      <c r="NHR127" s="27"/>
      <c r="NHS127" s="27"/>
      <c r="NHT127" s="27"/>
      <c r="NHU127" s="27"/>
      <c r="NHV127" s="27"/>
      <c r="NHW127" s="27"/>
      <c r="NHX127" s="27"/>
      <c r="NHY127" s="27"/>
      <c r="NHZ127" s="27"/>
      <c r="NIA127" s="27"/>
      <c r="NIB127" s="27"/>
      <c r="NIC127" s="27"/>
      <c r="NID127" s="27"/>
      <c r="NIE127" s="27"/>
      <c r="NIF127" s="27"/>
      <c r="NIG127" s="27"/>
      <c r="NIH127" s="27"/>
      <c r="NII127" s="27"/>
      <c r="NIJ127" s="27"/>
      <c r="NIK127" s="27"/>
      <c r="NIL127" s="27"/>
      <c r="NIM127" s="27"/>
      <c r="NIN127" s="27"/>
      <c r="NIO127" s="27"/>
      <c r="NIP127" s="27"/>
      <c r="NIQ127" s="27"/>
      <c r="NIR127" s="27"/>
      <c r="NIS127" s="27"/>
      <c r="NIT127" s="27"/>
      <c r="NIU127" s="27"/>
      <c r="NIV127" s="27"/>
      <c r="NIW127" s="27"/>
      <c r="NIX127" s="27"/>
      <c r="NIY127" s="27"/>
      <c r="NIZ127" s="27"/>
      <c r="NJA127" s="27"/>
      <c r="NJB127" s="27"/>
      <c r="NJC127" s="27"/>
      <c r="NJD127" s="27"/>
      <c r="NJE127" s="27"/>
      <c r="NJF127" s="27"/>
      <c r="NJG127" s="27"/>
      <c r="NJH127" s="27"/>
      <c r="NJI127" s="27"/>
      <c r="NJJ127" s="27"/>
      <c r="NJK127" s="27"/>
      <c r="NJL127" s="27"/>
      <c r="NJM127" s="27"/>
      <c r="NJN127" s="27"/>
      <c r="NJO127" s="27"/>
      <c r="NJP127" s="27"/>
      <c r="NJQ127" s="27"/>
      <c r="NJR127" s="27"/>
      <c r="NJS127" s="27"/>
      <c r="NJT127" s="27"/>
      <c r="NJU127" s="27"/>
      <c r="NJV127" s="27"/>
      <c r="NJW127" s="27"/>
      <c r="NJX127" s="27"/>
      <c r="NJY127" s="27"/>
      <c r="NJZ127" s="27"/>
      <c r="NKA127" s="27"/>
      <c r="NKB127" s="27"/>
      <c r="NKC127" s="27"/>
      <c r="NKD127" s="27"/>
      <c r="NKE127" s="27"/>
      <c r="NKF127" s="27"/>
      <c r="NKG127" s="27"/>
      <c r="NKH127" s="27"/>
      <c r="NKI127" s="27"/>
      <c r="NKJ127" s="27"/>
      <c r="NKK127" s="27"/>
      <c r="NKL127" s="27"/>
      <c r="NKM127" s="27"/>
      <c r="NKN127" s="27"/>
      <c r="NKO127" s="27"/>
      <c r="NKP127" s="27"/>
      <c r="NKQ127" s="27"/>
      <c r="NKR127" s="27"/>
      <c r="NKS127" s="27"/>
      <c r="NKT127" s="27"/>
      <c r="NKU127" s="27"/>
      <c r="NKV127" s="27"/>
      <c r="NKW127" s="27"/>
      <c r="NKX127" s="27"/>
      <c r="NKY127" s="27"/>
      <c r="NKZ127" s="27"/>
      <c r="NLA127" s="27"/>
      <c r="NLB127" s="27"/>
      <c r="NLC127" s="27"/>
      <c r="NLD127" s="27"/>
      <c r="NLE127" s="27"/>
      <c r="NLF127" s="27"/>
      <c r="NLG127" s="27"/>
      <c r="NLH127" s="27"/>
      <c r="NLI127" s="27"/>
      <c r="NLJ127" s="27"/>
      <c r="NLK127" s="27"/>
      <c r="NLL127" s="27"/>
      <c r="NLM127" s="27"/>
      <c r="NLN127" s="27"/>
      <c r="NLO127" s="27"/>
      <c r="NLP127" s="27"/>
      <c r="NLQ127" s="27"/>
      <c r="NLR127" s="27"/>
      <c r="NLS127" s="27"/>
      <c r="NLT127" s="27"/>
      <c r="NLU127" s="27"/>
      <c r="NLV127" s="27"/>
      <c r="NLW127" s="27"/>
      <c r="NLX127" s="27"/>
      <c r="NLY127" s="27"/>
      <c r="NLZ127" s="27"/>
      <c r="NMA127" s="27"/>
      <c r="NMB127" s="27"/>
      <c r="NMC127" s="27"/>
      <c r="NMD127" s="27"/>
      <c r="NME127" s="27"/>
      <c r="NMF127" s="27"/>
      <c r="NMG127" s="27"/>
      <c r="NMH127" s="27"/>
      <c r="NMI127" s="27"/>
      <c r="NMJ127" s="27"/>
      <c r="NMK127" s="27"/>
      <c r="NML127" s="27"/>
      <c r="NMM127" s="27"/>
      <c r="NMN127" s="27"/>
      <c r="NMO127" s="27"/>
      <c r="NMP127" s="27"/>
      <c r="NMQ127" s="27"/>
      <c r="NMR127" s="27"/>
      <c r="NMS127" s="27"/>
      <c r="NMT127" s="27"/>
      <c r="NMU127" s="27"/>
      <c r="NMV127" s="27"/>
      <c r="NMW127" s="27"/>
      <c r="NMX127" s="27"/>
      <c r="NMY127" s="27"/>
      <c r="NMZ127" s="27"/>
      <c r="NNA127" s="27"/>
      <c r="NNB127" s="27"/>
      <c r="NNC127" s="27"/>
      <c r="NND127" s="27"/>
      <c r="NNE127" s="27"/>
      <c r="NNF127" s="27"/>
      <c r="NNG127" s="27"/>
      <c r="NNH127" s="27"/>
      <c r="NNI127" s="27"/>
      <c r="NNJ127" s="27"/>
      <c r="NNK127" s="27"/>
      <c r="NNL127" s="27"/>
      <c r="NNM127" s="27"/>
      <c r="NNN127" s="27"/>
      <c r="NNO127" s="27"/>
      <c r="NNP127" s="27"/>
      <c r="NNQ127" s="27"/>
      <c r="NNR127" s="27"/>
      <c r="NNS127" s="27"/>
      <c r="NNT127" s="27"/>
      <c r="NNU127" s="27"/>
      <c r="NNV127" s="27"/>
      <c r="NNW127" s="27"/>
      <c r="NNX127" s="27"/>
      <c r="NNY127" s="27"/>
      <c r="NNZ127" s="27"/>
      <c r="NOA127" s="27"/>
      <c r="NOB127" s="27"/>
      <c r="NOC127" s="27"/>
      <c r="NOD127" s="27"/>
      <c r="NOE127" s="27"/>
      <c r="NOF127" s="27"/>
      <c r="NOG127" s="27"/>
      <c r="NOH127" s="27"/>
      <c r="NOI127" s="27"/>
      <c r="NOJ127" s="27"/>
      <c r="NOK127" s="27"/>
      <c r="NOL127" s="27"/>
      <c r="NOM127" s="27"/>
      <c r="NON127" s="27"/>
      <c r="NOO127" s="27"/>
      <c r="NOP127" s="27"/>
      <c r="NOQ127" s="27"/>
      <c r="NOR127" s="27"/>
      <c r="NOS127" s="27"/>
      <c r="NOT127" s="27"/>
      <c r="NOU127" s="27"/>
      <c r="NOV127" s="27"/>
      <c r="NOW127" s="27"/>
      <c r="NOX127" s="27"/>
      <c r="NOY127" s="27"/>
      <c r="NOZ127" s="27"/>
      <c r="NPA127" s="27"/>
      <c r="NPB127" s="27"/>
      <c r="NPC127" s="27"/>
      <c r="NPD127" s="27"/>
      <c r="NPE127" s="27"/>
      <c r="NPF127" s="27"/>
      <c r="NPG127" s="27"/>
      <c r="NPH127" s="27"/>
      <c r="NPI127" s="27"/>
      <c r="NPJ127" s="27"/>
      <c r="NPK127" s="27"/>
      <c r="NPL127" s="27"/>
      <c r="NPM127" s="27"/>
      <c r="NPN127" s="27"/>
      <c r="NPO127" s="27"/>
      <c r="NPP127" s="27"/>
      <c r="NPQ127" s="27"/>
      <c r="NPR127" s="27"/>
      <c r="NPS127" s="27"/>
      <c r="NPT127" s="27"/>
      <c r="NPU127" s="27"/>
      <c r="NPV127" s="27"/>
      <c r="NPW127" s="27"/>
      <c r="NPX127" s="27"/>
      <c r="NPY127" s="27"/>
      <c r="NPZ127" s="27"/>
      <c r="NQA127" s="27"/>
      <c r="NQB127" s="27"/>
      <c r="NQC127" s="27"/>
      <c r="NQD127" s="27"/>
      <c r="NQE127" s="27"/>
      <c r="NQF127" s="27"/>
      <c r="NQG127" s="27"/>
      <c r="NQH127" s="27"/>
      <c r="NQI127" s="27"/>
      <c r="NQJ127" s="27"/>
      <c r="NQK127" s="27"/>
      <c r="NQL127" s="27"/>
      <c r="NQM127" s="27"/>
      <c r="NQN127" s="27"/>
      <c r="NQO127" s="27"/>
      <c r="NQP127" s="27"/>
      <c r="NQQ127" s="27"/>
      <c r="NQR127" s="27"/>
      <c r="NQS127" s="27"/>
      <c r="NQT127" s="27"/>
      <c r="NQU127" s="27"/>
      <c r="NQV127" s="27"/>
      <c r="NQW127" s="27"/>
      <c r="NQX127" s="27"/>
      <c r="NQY127" s="27"/>
      <c r="NQZ127" s="27"/>
      <c r="NRA127" s="27"/>
      <c r="NRB127" s="27"/>
      <c r="NRC127" s="27"/>
      <c r="NRD127" s="27"/>
      <c r="NRE127" s="27"/>
      <c r="NRF127" s="27"/>
      <c r="NRM127" s="27"/>
      <c r="NRN127" s="27"/>
      <c r="NRO127" s="27"/>
      <c r="NRP127" s="27"/>
      <c r="NRQ127" s="27"/>
      <c r="NRR127" s="27"/>
      <c r="NRS127" s="27"/>
      <c r="NRT127" s="27"/>
      <c r="NRU127" s="27"/>
      <c r="NRV127" s="27"/>
      <c r="NRW127" s="27"/>
      <c r="NRX127" s="27"/>
      <c r="NRY127" s="27"/>
      <c r="NRZ127" s="27"/>
      <c r="NSA127" s="27"/>
      <c r="NSB127" s="27"/>
      <c r="NSC127" s="27"/>
      <c r="NSD127" s="27"/>
      <c r="NSE127" s="27"/>
      <c r="NSF127" s="27"/>
      <c r="NSG127" s="27"/>
      <c r="NSH127" s="27"/>
      <c r="NSI127" s="27"/>
      <c r="NSJ127" s="27"/>
      <c r="NSK127" s="27"/>
      <c r="NSL127" s="27"/>
      <c r="NSM127" s="27"/>
      <c r="NSN127" s="27"/>
      <c r="NSO127" s="27"/>
      <c r="NSP127" s="27"/>
      <c r="NSQ127" s="27"/>
      <c r="NSR127" s="27"/>
      <c r="NSS127" s="27"/>
      <c r="NST127" s="27"/>
      <c r="NSU127" s="27"/>
      <c r="NSV127" s="27"/>
      <c r="NSW127" s="27"/>
      <c r="NSX127" s="27"/>
      <c r="NSY127" s="27"/>
      <c r="NSZ127" s="27"/>
      <c r="NTA127" s="27"/>
      <c r="NTB127" s="27"/>
      <c r="NTC127" s="27"/>
      <c r="NTD127" s="27"/>
      <c r="NTE127" s="27"/>
      <c r="NTF127" s="27"/>
      <c r="NTG127" s="27"/>
      <c r="NTH127" s="27"/>
      <c r="NTI127" s="27"/>
      <c r="NTJ127" s="27"/>
      <c r="NTK127" s="27"/>
      <c r="NTL127" s="27"/>
      <c r="NTM127" s="27"/>
      <c r="NTN127" s="27"/>
      <c r="NTO127" s="27"/>
      <c r="NTP127" s="27"/>
      <c r="NTQ127" s="27"/>
      <c r="NTR127" s="27"/>
      <c r="NTS127" s="27"/>
      <c r="NTT127" s="27"/>
      <c r="NTU127" s="27"/>
      <c r="NTV127" s="27"/>
      <c r="NTW127" s="27"/>
      <c r="NTX127" s="27"/>
      <c r="NTY127" s="27"/>
      <c r="NTZ127" s="27"/>
      <c r="NUA127" s="27"/>
      <c r="NUB127" s="27"/>
      <c r="NUC127" s="27"/>
      <c r="NUD127" s="27"/>
      <c r="NUE127" s="27"/>
      <c r="NUF127" s="27"/>
      <c r="NUG127" s="27"/>
      <c r="NUH127" s="27"/>
      <c r="NUI127" s="27"/>
      <c r="NUJ127" s="27"/>
      <c r="NUK127" s="27"/>
      <c r="NUL127" s="27"/>
      <c r="NUM127" s="27"/>
      <c r="NUN127" s="27"/>
      <c r="NUO127" s="27"/>
      <c r="NUP127" s="27"/>
      <c r="NUQ127" s="27"/>
      <c r="NUR127" s="27"/>
      <c r="NUS127" s="27"/>
      <c r="NUT127" s="27"/>
      <c r="NUU127" s="27"/>
      <c r="NUV127" s="27"/>
      <c r="NUW127" s="27"/>
      <c r="NUX127" s="27"/>
      <c r="NUY127" s="27"/>
      <c r="NUZ127" s="27"/>
      <c r="NVA127" s="27"/>
      <c r="NVB127" s="27"/>
      <c r="NVC127" s="27"/>
      <c r="NVD127" s="27"/>
      <c r="NVE127" s="27"/>
      <c r="NVF127" s="27"/>
      <c r="NVG127" s="27"/>
      <c r="NVH127" s="27"/>
      <c r="NVI127" s="27"/>
      <c r="NVJ127" s="27"/>
      <c r="NVK127" s="27"/>
      <c r="NVL127" s="27"/>
      <c r="NVM127" s="27"/>
      <c r="NVN127" s="27"/>
      <c r="NVO127" s="27"/>
      <c r="NVP127" s="27"/>
      <c r="NVQ127" s="27"/>
      <c r="NVR127" s="27"/>
      <c r="NVS127" s="27"/>
      <c r="NVT127" s="27"/>
      <c r="NVU127" s="27"/>
      <c r="NVV127" s="27"/>
      <c r="NVW127" s="27"/>
      <c r="NVX127" s="27"/>
      <c r="NVY127" s="27"/>
      <c r="NVZ127" s="27"/>
      <c r="NWA127" s="27"/>
      <c r="NWB127" s="27"/>
      <c r="NWC127" s="27"/>
      <c r="NWD127" s="27"/>
      <c r="NWE127" s="27"/>
      <c r="NWF127" s="27"/>
      <c r="NWG127" s="27"/>
      <c r="NWH127" s="27"/>
      <c r="NWI127" s="27"/>
      <c r="NWJ127" s="27"/>
      <c r="NWK127" s="27"/>
      <c r="NWL127" s="27"/>
      <c r="NWM127" s="27"/>
      <c r="NWN127" s="27"/>
      <c r="NWO127" s="27"/>
      <c r="NWP127" s="27"/>
      <c r="NWQ127" s="27"/>
      <c r="NWR127" s="27"/>
      <c r="NWS127" s="27"/>
      <c r="NWT127" s="27"/>
      <c r="NWU127" s="27"/>
      <c r="NWV127" s="27"/>
      <c r="NWW127" s="27"/>
      <c r="NWX127" s="27"/>
      <c r="NWY127" s="27"/>
      <c r="NWZ127" s="27"/>
      <c r="NXA127" s="27"/>
      <c r="NXB127" s="27"/>
      <c r="NXC127" s="27"/>
      <c r="NXD127" s="27"/>
      <c r="NXE127" s="27"/>
      <c r="NXF127" s="27"/>
      <c r="NXG127" s="27"/>
      <c r="NXH127" s="27"/>
      <c r="NXI127" s="27"/>
      <c r="NXJ127" s="27"/>
      <c r="NXK127" s="27"/>
      <c r="NXL127" s="27"/>
      <c r="NXM127" s="27"/>
      <c r="NXN127" s="27"/>
      <c r="NXO127" s="27"/>
      <c r="NXP127" s="27"/>
      <c r="NXQ127" s="27"/>
      <c r="NXR127" s="27"/>
      <c r="NXS127" s="27"/>
      <c r="NXT127" s="27"/>
      <c r="NXU127" s="27"/>
      <c r="NXV127" s="27"/>
      <c r="NXW127" s="27"/>
      <c r="NXX127" s="27"/>
      <c r="NXY127" s="27"/>
      <c r="NXZ127" s="27"/>
      <c r="NYA127" s="27"/>
      <c r="NYB127" s="27"/>
      <c r="NYC127" s="27"/>
      <c r="NYD127" s="27"/>
      <c r="NYE127" s="27"/>
      <c r="NYF127" s="27"/>
      <c r="NYG127" s="27"/>
      <c r="NYH127" s="27"/>
      <c r="NYI127" s="27"/>
      <c r="NYJ127" s="27"/>
      <c r="NYK127" s="27"/>
      <c r="NYL127" s="27"/>
      <c r="NYM127" s="27"/>
      <c r="NYN127" s="27"/>
      <c r="NYO127" s="27"/>
      <c r="NYP127" s="27"/>
      <c r="NYQ127" s="27"/>
      <c r="NYR127" s="27"/>
      <c r="NYS127" s="27"/>
      <c r="NYT127" s="27"/>
      <c r="NYU127" s="27"/>
      <c r="NYV127" s="27"/>
      <c r="NYW127" s="27"/>
      <c r="NYX127" s="27"/>
      <c r="NYY127" s="27"/>
      <c r="NYZ127" s="27"/>
      <c r="NZA127" s="27"/>
      <c r="NZB127" s="27"/>
      <c r="NZC127" s="27"/>
      <c r="NZD127" s="27"/>
      <c r="NZE127" s="27"/>
      <c r="NZF127" s="27"/>
      <c r="NZG127" s="27"/>
      <c r="NZH127" s="27"/>
      <c r="NZI127" s="27"/>
      <c r="NZJ127" s="27"/>
      <c r="NZK127" s="27"/>
      <c r="NZL127" s="27"/>
      <c r="NZM127" s="27"/>
      <c r="NZN127" s="27"/>
      <c r="NZO127" s="27"/>
      <c r="NZP127" s="27"/>
      <c r="NZQ127" s="27"/>
      <c r="NZR127" s="27"/>
      <c r="NZS127" s="27"/>
      <c r="NZT127" s="27"/>
      <c r="NZU127" s="27"/>
      <c r="NZV127" s="27"/>
      <c r="NZW127" s="27"/>
      <c r="NZX127" s="27"/>
      <c r="NZY127" s="27"/>
      <c r="NZZ127" s="27"/>
      <c r="OAA127" s="27"/>
      <c r="OAB127" s="27"/>
      <c r="OAC127" s="27"/>
      <c r="OAD127" s="27"/>
      <c r="OAE127" s="27"/>
      <c r="OAF127" s="27"/>
      <c r="OAG127" s="27"/>
      <c r="OAH127" s="27"/>
      <c r="OAI127" s="27"/>
      <c r="OAJ127" s="27"/>
      <c r="OAK127" s="27"/>
      <c r="OAL127" s="27"/>
      <c r="OAM127" s="27"/>
      <c r="OAN127" s="27"/>
      <c r="OAO127" s="27"/>
      <c r="OAP127" s="27"/>
      <c r="OAQ127" s="27"/>
      <c r="OAR127" s="27"/>
      <c r="OAS127" s="27"/>
      <c r="OAT127" s="27"/>
      <c r="OAU127" s="27"/>
      <c r="OAV127" s="27"/>
      <c r="OAW127" s="27"/>
      <c r="OAX127" s="27"/>
      <c r="OAY127" s="27"/>
      <c r="OAZ127" s="27"/>
      <c r="OBA127" s="27"/>
      <c r="OBB127" s="27"/>
      <c r="OBI127" s="27"/>
      <c r="OBJ127" s="27"/>
      <c r="OBK127" s="27"/>
      <c r="OBL127" s="27"/>
      <c r="OBM127" s="27"/>
      <c r="OBN127" s="27"/>
      <c r="OBO127" s="27"/>
      <c r="OBP127" s="27"/>
      <c r="OBQ127" s="27"/>
      <c r="OBR127" s="27"/>
      <c r="OBS127" s="27"/>
      <c r="OBT127" s="27"/>
      <c r="OBU127" s="27"/>
      <c r="OBV127" s="27"/>
      <c r="OBW127" s="27"/>
      <c r="OBX127" s="27"/>
      <c r="OBY127" s="27"/>
      <c r="OBZ127" s="27"/>
      <c r="OCA127" s="27"/>
      <c r="OCB127" s="27"/>
      <c r="OCC127" s="27"/>
      <c r="OCD127" s="27"/>
      <c r="OCE127" s="27"/>
      <c r="OCF127" s="27"/>
      <c r="OCG127" s="27"/>
      <c r="OCH127" s="27"/>
      <c r="OCI127" s="27"/>
      <c r="OCJ127" s="27"/>
      <c r="OCK127" s="27"/>
      <c r="OCL127" s="27"/>
      <c r="OCM127" s="27"/>
      <c r="OCN127" s="27"/>
      <c r="OCO127" s="27"/>
      <c r="OCP127" s="27"/>
      <c r="OCQ127" s="27"/>
      <c r="OCR127" s="27"/>
      <c r="OCS127" s="27"/>
      <c r="OCT127" s="27"/>
      <c r="OCU127" s="27"/>
      <c r="OCV127" s="27"/>
      <c r="OCW127" s="27"/>
      <c r="OCX127" s="27"/>
      <c r="OCY127" s="27"/>
      <c r="OCZ127" s="27"/>
      <c r="ODA127" s="27"/>
      <c r="ODB127" s="27"/>
      <c r="ODC127" s="27"/>
      <c r="ODD127" s="27"/>
      <c r="ODE127" s="27"/>
      <c r="ODF127" s="27"/>
      <c r="ODG127" s="27"/>
      <c r="ODH127" s="27"/>
      <c r="ODI127" s="27"/>
      <c r="ODJ127" s="27"/>
      <c r="ODK127" s="27"/>
      <c r="ODL127" s="27"/>
      <c r="ODM127" s="27"/>
      <c r="ODN127" s="27"/>
      <c r="ODO127" s="27"/>
      <c r="ODP127" s="27"/>
      <c r="ODQ127" s="27"/>
      <c r="ODR127" s="27"/>
      <c r="ODS127" s="27"/>
      <c r="ODT127" s="27"/>
      <c r="ODU127" s="27"/>
      <c r="ODV127" s="27"/>
      <c r="ODW127" s="27"/>
      <c r="ODX127" s="27"/>
      <c r="ODY127" s="27"/>
      <c r="ODZ127" s="27"/>
      <c r="OEA127" s="27"/>
      <c r="OEB127" s="27"/>
      <c r="OEC127" s="27"/>
      <c r="OED127" s="27"/>
      <c r="OEE127" s="27"/>
      <c r="OEF127" s="27"/>
      <c r="OEG127" s="27"/>
      <c r="OEH127" s="27"/>
      <c r="OEI127" s="27"/>
      <c r="OEJ127" s="27"/>
      <c r="OEK127" s="27"/>
      <c r="OEL127" s="27"/>
      <c r="OEM127" s="27"/>
      <c r="OEN127" s="27"/>
      <c r="OEO127" s="27"/>
      <c r="OEP127" s="27"/>
      <c r="OEQ127" s="27"/>
      <c r="OER127" s="27"/>
      <c r="OES127" s="27"/>
      <c r="OET127" s="27"/>
      <c r="OEU127" s="27"/>
      <c r="OEV127" s="27"/>
      <c r="OEW127" s="27"/>
      <c r="OEX127" s="27"/>
      <c r="OEY127" s="27"/>
      <c r="OEZ127" s="27"/>
      <c r="OFA127" s="27"/>
      <c r="OFB127" s="27"/>
      <c r="OFC127" s="27"/>
      <c r="OFD127" s="27"/>
      <c r="OFE127" s="27"/>
      <c r="OFF127" s="27"/>
      <c r="OFG127" s="27"/>
      <c r="OFH127" s="27"/>
      <c r="OFI127" s="27"/>
      <c r="OFJ127" s="27"/>
      <c r="OFK127" s="27"/>
      <c r="OFL127" s="27"/>
      <c r="OFM127" s="27"/>
      <c r="OFN127" s="27"/>
      <c r="OFO127" s="27"/>
      <c r="OFP127" s="27"/>
      <c r="OFQ127" s="27"/>
      <c r="OFR127" s="27"/>
      <c r="OFS127" s="27"/>
      <c r="OFT127" s="27"/>
      <c r="OFU127" s="27"/>
      <c r="OFV127" s="27"/>
      <c r="OFW127" s="27"/>
      <c r="OFX127" s="27"/>
      <c r="OFY127" s="27"/>
      <c r="OFZ127" s="27"/>
      <c r="OGA127" s="27"/>
      <c r="OGB127" s="27"/>
      <c r="OGC127" s="27"/>
      <c r="OGD127" s="27"/>
      <c r="OGE127" s="27"/>
      <c r="OGF127" s="27"/>
      <c r="OGG127" s="27"/>
      <c r="OGH127" s="27"/>
      <c r="OGI127" s="27"/>
      <c r="OGJ127" s="27"/>
      <c r="OGK127" s="27"/>
      <c r="OGL127" s="27"/>
      <c r="OGM127" s="27"/>
      <c r="OGN127" s="27"/>
      <c r="OGO127" s="27"/>
      <c r="OGP127" s="27"/>
      <c r="OGQ127" s="27"/>
      <c r="OGR127" s="27"/>
      <c r="OGS127" s="27"/>
      <c r="OGT127" s="27"/>
      <c r="OGU127" s="27"/>
      <c r="OGV127" s="27"/>
      <c r="OGW127" s="27"/>
      <c r="OGX127" s="27"/>
      <c r="OGY127" s="27"/>
      <c r="OGZ127" s="27"/>
      <c r="OHA127" s="27"/>
      <c r="OHB127" s="27"/>
      <c r="OHC127" s="27"/>
      <c r="OHD127" s="27"/>
      <c r="OHE127" s="27"/>
      <c r="OHF127" s="27"/>
      <c r="OHG127" s="27"/>
      <c r="OHH127" s="27"/>
      <c r="OHI127" s="27"/>
      <c r="OHJ127" s="27"/>
      <c r="OHK127" s="27"/>
      <c r="OHL127" s="27"/>
      <c r="OHM127" s="27"/>
      <c r="OHN127" s="27"/>
      <c r="OHO127" s="27"/>
      <c r="OHP127" s="27"/>
      <c r="OHQ127" s="27"/>
      <c r="OHR127" s="27"/>
      <c r="OHS127" s="27"/>
      <c r="OHT127" s="27"/>
      <c r="OHU127" s="27"/>
      <c r="OHV127" s="27"/>
      <c r="OHW127" s="27"/>
      <c r="OHX127" s="27"/>
      <c r="OHY127" s="27"/>
      <c r="OHZ127" s="27"/>
      <c r="OIA127" s="27"/>
      <c r="OIB127" s="27"/>
      <c r="OIC127" s="27"/>
      <c r="OID127" s="27"/>
      <c r="OIE127" s="27"/>
      <c r="OIF127" s="27"/>
      <c r="OIG127" s="27"/>
      <c r="OIH127" s="27"/>
      <c r="OII127" s="27"/>
      <c r="OIJ127" s="27"/>
      <c r="OIK127" s="27"/>
      <c r="OIL127" s="27"/>
      <c r="OIM127" s="27"/>
      <c r="OIN127" s="27"/>
      <c r="OIO127" s="27"/>
      <c r="OIP127" s="27"/>
      <c r="OIQ127" s="27"/>
      <c r="OIR127" s="27"/>
      <c r="OIS127" s="27"/>
      <c r="OIT127" s="27"/>
      <c r="OIU127" s="27"/>
      <c r="OIV127" s="27"/>
      <c r="OIW127" s="27"/>
      <c r="OIX127" s="27"/>
      <c r="OIY127" s="27"/>
      <c r="OIZ127" s="27"/>
      <c r="OJA127" s="27"/>
      <c r="OJB127" s="27"/>
      <c r="OJC127" s="27"/>
      <c r="OJD127" s="27"/>
      <c r="OJE127" s="27"/>
      <c r="OJF127" s="27"/>
      <c r="OJG127" s="27"/>
      <c r="OJH127" s="27"/>
      <c r="OJI127" s="27"/>
      <c r="OJJ127" s="27"/>
      <c r="OJK127" s="27"/>
      <c r="OJL127" s="27"/>
      <c r="OJM127" s="27"/>
      <c r="OJN127" s="27"/>
      <c r="OJO127" s="27"/>
      <c r="OJP127" s="27"/>
      <c r="OJQ127" s="27"/>
      <c r="OJR127" s="27"/>
      <c r="OJS127" s="27"/>
      <c r="OJT127" s="27"/>
      <c r="OJU127" s="27"/>
      <c r="OJV127" s="27"/>
      <c r="OJW127" s="27"/>
      <c r="OJX127" s="27"/>
      <c r="OJY127" s="27"/>
      <c r="OJZ127" s="27"/>
      <c r="OKA127" s="27"/>
      <c r="OKB127" s="27"/>
      <c r="OKC127" s="27"/>
      <c r="OKD127" s="27"/>
      <c r="OKE127" s="27"/>
      <c r="OKF127" s="27"/>
      <c r="OKG127" s="27"/>
      <c r="OKH127" s="27"/>
      <c r="OKI127" s="27"/>
      <c r="OKJ127" s="27"/>
      <c r="OKK127" s="27"/>
      <c r="OKL127" s="27"/>
      <c r="OKM127" s="27"/>
      <c r="OKN127" s="27"/>
      <c r="OKO127" s="27"/>
      <c r="OKP127" s="27"/>
      <c r="OKQ127" s="27"/>
      <c r="OKR127" s="27"/>
      <c r="OKS127" s="27"/>
      <c r="OKT127" s="27"/>
      <c r="OKU127" s="27"/>
      <c r="OKV127" s="27"/>
      <c r="OKW127" s="27"/>
      <c r="OKX127" s="27"/>
      <c r="OLE127" s="27"/>
      <c r="OLF127" s="27"/>
      <c r="OLG127" s="27"/>
      <c r="OLH127" s="27"/>
      <c r="OLI127" s="27"/>
      <c r="OLJ127" s="27"/>
      <c r="OLK127" s="27"/>
      <c r="OLL127" s="27"/>
      <c r="OLM127" s="27"/>
      <c r="OLN127" s="27"/>
      <c r="OLO127" s="27"/>
      <c r="OLP127" s="27"/>
      <c r="OLQ127" s="27"/>
      <c r="OLR127" s="27"/>
      <c r="OLS127" s="27"/>
      <c r="OLT127" s="27"/>
      <c r="OLU127" s="27"/>
      <c r="OLV127" s="27"/>
      <c r="OLW127" s="27"/>
      <c r="OLX127" s="27"/>
      <c r="OLY127" s="27"/>
      <c r="OLZ127" s="27"/>
      <c r="OMA127" s="27"/>
      <c r="OMB127" s="27"/>
      <c r="OMC127" s="27"/>
      <c r="OMD127" s="27"/>
      <c r="OME127" s="27"/>
      <c r="OMF127" s="27"/>
      <c r="OMG127" s="27"/>
      <c r="OMH127" s="27"/>
      <c r="OMI127" s="27"/>
      <c r="OMJ127" s="27"/>
      <c r="OMK127" s="27"/>
      <c r="OML127" s="27"/>
      <c r="OMM127" s="27"/>
      <c r="OMN127" s="27"/>
      <c r="OMO127" s="27"/>
      <c r="OMP127" s="27"/>
      <c r="OMQ127" s="27"/>
      <c r="OMR127" s="27"/>
      <c r="OMS127" s="27"/>
      <c r="OMT127" s="27"/>
      <c r="OMU127" s="27"/>
      <c r="OMV127" s="27"/>
      <c r="OMW127" s="27"/>
      <c r="OMX127" s="27"/>
      <c r="OMY127" s="27"/>
      <c r="OMZ127" s="27"/>
      <c r="ONA127" s="27"/>
      <c r="ONB127" s="27"/>
      <c r="ONC127" s="27"/>
      <c r="OND127" s="27"/>
      <c r="ONE127" s="27"/>
      <c r="ONF127" s="27"/>
      <c r="ONG127" s="27"/>
      <c r="ONH127" s="27"/>
      <c r="ONI127" s="27"/>
      <c r="ONJ127" s="27"/>
      <c r="ONK127" s="27"/>
      <c r="ONL127" s="27"/>
      <c r="ONM127" s="27"/>
      <c r="ONN127" s="27"/>
      <c r="ONO127" s="27"/>
      <c r="ONP127" s="27"/>
      <c r="ONQ127" s="27"/>
      <c r="ONR127" s="27"/>
      <c r="ONS127" s="27"/>
      <c r="ONT127" s="27"/>
      <c r="ONU127" s="27"/>
      <c r="ONV127" s="27"/>
      <c r="ONW127" s="27"/>
      <c r="ONX127" s="27"/>
      <c r="ONY127" s="27"/>
      <c r="ONZ127" s="27"/>
      <c r="OOA127" s="27"/>
      <c r="OOB127" s="27"/>
      <c r="OOC127" s="27"/>
      <c r="OOD127" s="27"/>
      <c r="OOE127" s="27"/>
      <c r="OOF127" s="27"/>
      <c r="OOG127" s="27"/>
      <c r="OOH127" s="27"/>
      <c r="OOI127" s="27"/>
      <c r="OOJ127" s="27"/>
      <c r="OOK127" s="27"/>
      <c r="OOL127" s="27"/>
      <c r="OOM127" s="27"/>
      <c r="OON127" s="27"/>
      <c r="OOO127" s="27"/>
      <c r="OOP127" s="27"/>
      <c r="OOQ127" s="27"/>
      <c r="OOR127" s="27"/>
      <c r="OOS127" s="27"/>
      <c r="OOT127" s="27"/>
      <c r="OOU127" s="27"/>
      <c r="OOV127" s="27"/>
      <c r="OOW127" s="27"/>
      <c r="OOX127" s="27"/>
      <c r="OOY127" s="27"/>
      <c r="OOZ127" s="27"/>
      <c r="OPA127" s="27"/>
      <c r="OPB127" s="27"/>
      <c r="OPC127" s="27"/>
      <c r="OPD127" s="27"/>
      <c r="OPE127" s="27"/>
      <c r="OPF127" s="27"/>
      <c r="OPG127" s="27"/>
      <c r="OPH127" s="27"/>
      <c r="OPI127" s="27"/>
      <c r="OPJ127" s="27"/>
      <c r="OPK127" s="27"/>
      <c r="OPL127" s="27"/>
      <c r="OPM127" s="27"/>
      <c r="OPN127" s="27"/>
      <c r="OPO127" s="27"/>
      <c r="OPP127" s="27"/>
      <c r="OPQ127" s="27"/>
      <c r="OPR127" s="27"/>
      <c r="OPS127" s="27"/>
      <c r="OPT127" s="27"/>
      <c r="OPU127" s="27"/>
      <c r="OPV127" s="27"/>
      <c r="OPW127" s="27"/>
      <c r="OPX127" s="27"/>
      <c r="OPY127" s="27"/>
      <c r="OPZ127" s="27"/>
      <c r="OQA127" s="27"/>
      <c r="OQB127" s="27"/>
      <c r="OQC127" s="27"/>
      <c r="OQD127" s="27"/>
      <c r="OQE127" s="27"/>
      <c r="OQF127" s="27"/>
      <c r="OQG127" s="27"/>
      <c r="OQH127" s="27"/>
      <c r="OQI127" s="27"/>
      <c r="OQJ127" s="27"/>
      <c r="OQK127" s="27"/>
      <c r="OQL127" s="27"/>
      <c r="OQM127" s="27"/>
      <c r="OQN127" s="27"/>
      <c r="OQO127" s="27"/>
      <c r="OQP127" s="27"/>
      <c r="OQQ127" s="27"/>
      <c r="OQR127" s="27"/>
      <c r="OQS127" s="27"/>
      <c r="OQT127" s="27"/>
      <c r="OQU127" s="27"/>
      <c r="OQV127" s="27"/>
      <c r="OQW127" s="27"/>
      <c r="OQX127" s="27"/>
      <c r="OQY127" s="27"/>
      <c r="OQZ127" s="27"/>
      <c r="ORA127" s="27"/>
      <c r="ORB127" s="27"/>
      <c r="ORC127" s="27"/>
      <c r="ORD127" s="27"/>
      <c r="ORE127" s="27"/>
      <c r="ORF127" s="27"/>
      <c r="ORG127" s="27"/>
      <c r="ORH127" s="27"/>
      <c r="ORI127" s="27"/>
      <c r="ORJ127" s="27"/>
      <c r="ORK127" s="27"/>
      <c r="ORL127" s="27"/>
      <c r="ORM127" s="27"/>
      <c r="ORN127" s="27"/>
      <c r="ORO127" s="27"/>
      <c r="ORP127" s="27"/>
      <c r="ORQ127" s="27"/>
      <c r="ORR127" s="27"/>
      <c r="ORS127" s="27"/>
      <c r="ORT127" s="27"/>
      <c r="ORU127" s="27"/>
      <c r="ORV127" s="27"/>
      <c r="ORW127" s="27"/>
      <c r="ORX127" s="27"/>
      <c r="ORY127" s="27"/>
      <c r="ORZ127" s="27"/>
      <c r="OSA127" s="27"/>
      <c r="OSB127" s="27"/>
      <c r="OSC127" s="27"/>
      <c r="OSD127" s="27"/>
      <c r="OSE127" s="27"/>
      <c r="OSF127" s="27"/>
      <c r="OSG127" s="27"/>
      <c r="OSH127" s="27"/>
      <c r="OSI127" s="27"/>
      <c r="OSJ127" s="27"/>
      <c r="OSK127" s="27"/>
      <c r="OSL127" s="27"/>
      <c r="OSM127" s="27"/>
      <c r="OSN127" s="27"/>
      <c r="OSO127" s="27"/>
      <c r="OSP127" s="27"/>
      <c r="OSQ127" s="27"/>
      <c r="OSR127" s="27"/>
      <c r="OSS127" s="27"/>
      <c r="OST127" s="27"/>
      <c r="OSU127" s="27"/>
      <c r="OSV127" s="27"/>
      <c r="OSW127" s="27"/>
      <c r="OSX127" s="27"/>
      <c r="OSY127" s="27"/>
      <c r="OSZ127" s="27"/>
      <c r="OTA127" s="27"/>
      <c r="OTB127" s="27"/>
      <c r="OTC127" s="27"/>
      <c r="OTD127" s="27"/>
      <c r="OTE127" s="27"/>
      <c r="OTF127" s="27"/>
      <c r="OTG127" s="27"/>
      <c r="OTH127" s="27"/>
      <c r="OTI127" s="27"/>
      <c r="OTJ127" s="27"/>
      <c r="OTK127" s="27"/>
      <c r="OTL127" s="27"/>
      <c r="OTM127" s="27"/>
      <c r="OTN127" s="27"/>
      <c r="OTO127" s="27"/>
      <c r="OTP127" s="27"/>
      <c r="OTQ127" s="27"/>
      <c r="OTR127" s="27"/>
      <c r="OTS127" s="27"/>
      <c r="OTT127" s="27"/>
      <c r="OTU127" s="27"/>
      <c r="OTV127" s="27"/>
      <c r="OTW127" s="27"/>
      <c r="OTX127" s="27"/>
      <c r="OTY127" s="27"/>
      <c r="OTZ127" s="27"/>
      <c r="OUA127" s="27"/>
      <c r="OUB127" s="27"/>
      <c r="OUC127" s="27"/>
      <c r="OUD127" s="27"/>
      <c r="OUE127" s="27"/>
      <c r="OUF127" s="27"/>
      <c r="OUG127" s="27"/>
      <c r="OUH127" s="27"/>
      <c r="OUI127" s="27"/>
      <c r="OUJ127" s="27"/>
      <c r="OUK127" s="27"/>
      <c r="OUL127" s="27"/>
      <c r="OUM127" s="27"/>
      <c r="OUN127" s="27"/>
      <c r="OUO127" s="27"/>
      <c r="OUP127" s="27"/>
      <c r="OUQ127" s="27"/>
      <c r="OUR127" s="27"/>
      <c r="OUS127" s="27"/>
      <c r="OUT127" s="27"/>
      <c r="OVA127" s="27"/>
      <c r="OVB127" s="27"/>
      <c r="OVC127" s="27"/>
      <c r="OVD127" s="27"/>
      <c r="OVE127" s="27"/>
      <c r="OVF127" s="27"/>
      <c r="OVG127" s="27"/>
      <c r="OVH127" s="27"/>
      <c r="OVI127" s="27"/>
      <c r="OVJ127" s="27"/>
      <c r="OVK127" s="27"/>
      <c r="OVL127" s="27"/>
      <c r="OVM127" s="27"/>
      <c r="OVN127" s="27"/>
      <c r="OVO127" s="27"/>
      <c r="OVP127" s="27"/>
      <c r="OVQ127" s="27"/>
      <c r="OVR127" s="27"/>
      <c r="OVS127" s="27"/>
      <c r="OVT127" s="27"/>
      <c r="OVU127" s="27"/>
      <c r="OVV127" s="27"/>
      <c r="OVW127" s="27"/>
      <c r="OVX127" s="27"/>
      <c r="OVY127" s="27"/>
      <c r="OVZ127" s="27"/>
      <c r="OWA127" s="27"/>
      <c r="OWB127" s="27"/>
      <c r="OWC127" s="27"/>
      <c r="OWD127" s="27"/>
      <c r="OWE127" s="27"/>
      <c r="OWF127" s="27"/>
      <c r="OWG127" s="27"/>
      <c r="OWH127" s="27"/>
      <c r="OWI127" s="27"/>
      <c r="OWJ127" s="27"/>
      <c r="OWK127" s="27"/>
      <c r="OWL127" s="27"/>
      <c r="OWM127" s="27"/>
      <c r="OWN127" s="27"/>
      <c r="OWO127" s="27"/>
      <c r="OWP127" s="27"/>
      <c r="OWQ127" s="27"/>
      <c r="OWR127" s="27"/>
      <c r="OWS127" s="27"/>
      <c r="OWT127" s="27"/>
      <c r="OWU127" s="27"/>
      <c r="OWV127" s="27"/>
      <c r="OWW127" s="27"/>
      <c r="OWX127" s="27"/>
      <c r="OWY127" s="27"/>
      <c r="OWZ127" s="27"/>
      <c r="OXA127" s="27"/>
      <c r="OXB127" s="27"/>
      <c r="OXC127" s="27"/>
      <c r="OXD127" s="27"/>
      <c r="OXE127" s="27"/>
      <c r="OXF127" s="27"/>
      <c r="OXG127" s="27"/>
      <c r="OXH127" s="27"/>
      <c r="OXI127" s="27"/>
      <c r="OXJ127" s="27"/>
      <c r="OXK127" s="27"/>
      <c r="OXL127" s="27"/>
      <c r="OXM127" s="27"/>
      <c r="OXN127" s="27"/>
      <c r="OXO127" s="27"/>
      <c r="OXP127" s="27"/>
      <c r="OXQ127" s="27"/>
      <c r="OXR127" s="27"/>
      <c r="OXS127" s="27"/>
      <c r="OXT127" s="27"/>
      <c r="OXU127" s="27"/>
      <c r="OXV127" s="27"/>
      <c r="OXW127" s="27"/>
      <c r="OXX127" s="27"/>
      <c r="OXY127" s="27"/>
      <c r="OXZ127" s="27"/>
      <c r="OYA127" s="27"/>
      <c r="OYB127" s="27"/>
      <c r="OYC127" s="27"/>
      <c r="OYD127" s="27"/>
      <c r="OYE127" s="27"/>
      <c r="OYF127" s="27"/>
      <c r="OYG127" s="27"/>
      <c r="OYH127" s="27"/>
      <c r="OYI127" s="27"/>
      <c r="OYJ127" s="27"/>
      <c r="OYK127" s="27"/>
      <c r="OYL127" s="27"/>
      <c r="OYM127" s="27"/>
      <c r="OYN127" s="27"/>
      <c r="OYO127" s="27"/>
      <c r="OYP127" s="27"/>
      <c r="OYQ127" s="27"/>
      <c r="OYR127" s="27"/>
      <c r="OYS127" s="27"/>
      <c r="OYT127" s="27"/>
      <c r="OYU127" s="27"/>
      <c r="OYV127" s="27"/>
      <c r="OYW127" s="27"/>
      <c r="OYX127" s="27"/>
      <c r="OYY127" s="27"/>
      <c r="OYZ127" s="27"/>
      <c r="OZA127" s="27"/>
      <c r="OZB127" s="27"/>
      <c r="OZC127" s="27"/>
      <c r="OZD127" s="27"/>
      <c r="OZE127" s="27"/>
      <c r="OZF127" s="27"/>
      <c r="OZG127" s="27"/>
      <c r="OZH127" s="27"/>
      <c r="OZI127" s="27"/>
      <c r="OZJ127" s="27"/>
      <c r="OZK127" s="27"/>
      <c r="OZL127" s="27"/>
      <c r="OZM127" s="27"/>
      <c r="OZN127" s="27"/>
      <c r="OZO127" s="27"/>
      <c r="OZP127" s="27"/>
      <c r="OZQ127" s="27"/>
      <c r="OZR127" s="27"/>
      <c r="OZS127" s="27"/>
      <c r="OZT127" s="27"/>
      <c r="OZU127" s="27"/>
      <c r="OZV127" s="27"/>
      <c r="OZW127" s="27"/>
      <c r="OZX127" s="27"/>
      <c r="OZY127" s="27"/>
      <c r="OZZ127" s="27"/>
      <c r="PAA127" s="27"/>
      <c r="PAB127" s="27"/>
      <c r="PAC127" s="27"/>
      <c r="PAD127" s="27"/>
      <c r="PAE127" s="27"/>
      <c r="PAF127" s="27"/>
      <c r="PAG127" s="27"/>
      <c r="PAH127" s="27"/>
      <c r="PAI127" s="27"/>
      <c r="PAJ127" s="27"/>
      <c r="PAK127" s="27"/>
      <c r="PAL127" s="27"/>
      <c r="PAM127" s="27"/>
      <c r="PAN127" s="27"/>
      <c r="PAO127" s="27"/>
      <c r="PAP127" s="27"/>
      <c r="PAQ127" s="27"/>
      <c r="PAR127" s="27"/>
      <c r="PAS127" s="27"/>
      <c r="PAT127" s="27"/>
      <c r="PAU127" s="27"/>
      <c r="PAV127" s="27"/>
      <c r="PAW127" s="27"/>
      <c r="PAX127" s="27"/>
      <c r="PAY127" s="27"/>
      <c r="PAZ127" s="27"/>
      <c r="PBA127" s="27"/>
      <c r="PBB127" s="27"/>
      <c r="PBC127" s="27"/>
      <c r="PBD127" s="27"/>
      <c r="PBE127" s="27"/>
      <c r="PBF127" s="27"/>
      <c r="PBG127" s="27"/>
      <c r="PBH127" s="27"/>
      <c r="PBI127" s="27"/>
      <c r="PBJ127" s="27"/>
      <c r="PBK127" s="27"/>
      <c r="PBL127" s="27"/>
      <c r="PBM127" s="27"/>
      <c r="PBN127" s="27"/>
      <c r="PBO127" s="27"/>
      <c r="PBP127" s="27"/>
      <c r="PBQ127" s="27"/>
      <c r="PBR127" s="27"/>
      <c r="PBS127" s="27"/>
      <c r="PBT127" s="27"/>
      <c r="PBU127" s="27"/>
      <c r="PBV127" s="27"/>
      <c r="PBW127" s="27"/>
      <c r="PBX127" s="27"/>
      <c r="PBY127" s="27"/>
      <c r="PBZ127" s="27"/>
      <c r="PCA127" s="27"/>
      <c r="PCB127" s="27"/>
      <c r="PCC127" s="27"/>
      <c r="PCD127" s="27"/>
      <c r="PCE127" s="27"/>
      <c r="PCF127" s="27"/>
      <c r="PCG127" s="27"/>
      <c r="PCH127" s="27"/>
      <c r="PCI127" s="27"/>
      <c r="PCJ127" s="27"/>
      <c r="PCK127" s="27"/>
      <c r="PCL127" s="27"/>
      <c r="PCM127" s="27"/>
      <c r="PCN127" s="27"/>
      <c r="PCO127" s="27"/>
      <c r="PCP127" s="27"/>
      <c r="PCQ127" s="27"/>
      <c r="PCR127" s="27"/>
      <c r="PCS127" s="27"/>
      <c r="PCT127" s="27"/>
      <c r="PCU127" s="27"/>
      <c r="PCV127" s="27"/>
      <c r="PCW127" s="27"/>
      <c r="PCX127" s="27"/>
      <c r="PCY127" s="27"/>
      <c r="PCZ127" s="27"/>
      <c r="PDA127" s="27"/>
      <c r="PDB127" s="27"/>
      <c r="PDC127" s="27"/>
      <c r="PDD127" s="27"/>
      <c r="PDE127" s="27"/>
      <c r="PDF127" s="27"/>
      <c r="PDG127" s="27"/>
      <c r="PDH127" s="27"/>
      <c r="PDI127" s="27"/>
      <c r="PDJ127" s="27"/>
      <c r="PDK127" s="27"/>
      <c r="PDL127" s="27"/>
      <c r="PDM127" s="27"/>
      <c r="PDN127" s="27"/>
      <c r="PDO127" s="27"/>
      <c r="PDP127" s="27"/>
      <c r="PDQ127" s="27"/>
      <c r="PDR127" s="27"/>
      <c r="PDS127" s="27"/>
      <c r="PDT127" s="27"/>
      <c r="PDU127" s="27"/>
      <c r="PDV127" s="27"/>
      <c r="PDW127" s="27"/>
      <c r="PDX127" s="27"/>
      <c r="PDY127" s="27"/>
      <c r="PDZ127" s="27"/>
      <c r="PEA127" s="27"/>
      <c r="PEB127" s="27"/>
      <c r="PEC127" s="27"/>
      <c r="PED127" s="27"/>
      <c r="PEE127" s="27"/>
      <c r="PEF127" s="27"/>
      <c r="PEG127" s="27"/>
      <c r="PEH127" s="27"/>
      <c r="PEI127" s="27"/>
      <c r="PEJ127" s="27"/>
      <c r="PEK127" s="27"/>
      <c r="PEL127" s="27"/>
      <c r="PEM127" s="27"/>
      <c r="PEN127" s="27"/>
      <c r="PEO127" s="27"/>
      <c r="PEP127" s="27"/>
      <c r="PEW127" s="27"/>
      <c r="PEX127" s="27"/>
      <c r="PEY127" s="27"/>
      <c r="PEZ127" s="27"/>
      <c r="PFA127" s="27"/>
      <c r="PFB127" s="27"/>
      <c r="PFC127" s="27"/>
      <c r="PFD127" s="27"/>
      <c r="PFE127" s="27"/>
      <c r="PFF127" s="27"/>
      <c r="PFG127" s="27"/>
      <c r="PFH127" s="27"/>
      <c r="PFI127" s="27"/>
      <c r="PFJ127" s="27"/>
      <c r="PFK127" s="27"/>
      <c r="PFL127" s="27"/>
      <c r="PFM127" s="27"/>
      <c r="PFN127" s="27"/>
      <c r="PFO127" s="27"/>
      <c r="PFP127" s="27"/>
      <c r="PFQ127" s="27"/>
      <c r="PFR127" s="27"/>
      <c r="PFS127" s="27"/>
      <c r="PFT127" s="27"/>
      <c r="PFU127" s="27"/>
      <c r="PFV127" s="27"/>
      <c r="PFW127" s="27"/>
      <c r="PFX127" s="27"/>
      <c r="PFY127" s="27"/>
      <c r="PFZ127" s="27"/>
      <c r="PGA127" s="27"/>
      <c r="PGB127" s="27"/>
      <c r="PGC127" s="27"/>
      <c r="PGD127" s="27"/>
      <c r="PGE127" s="27"/>
      <c r="PGF127" s="27"/>
      <c r="PGG127" s="27"/>
      <c r="PGH127" s="27"/>
      <c r="PGI127" s="27"/>
      <c r="PGJ127" s="27"/>
      <c r="PGK127" s="27"/>
      <c r="PGL127" s="27"/>
      <c r="PGM127" s="27"/>
      <c r="PGN127" s="27"/>
      <c r="PGO127" s="27"/>
      <c r="PGP127" s="27"/>
      <c r="PGQ127" s="27"/>
      <c r="PGR127" s="27"/>
      <c r="PGS127" s="27"/>
      <c r="PGT127" s="27"/>
      <c r="PGU127" s="27"/>
      <c r="PGV127" s="27"/>
      <c r="PGW127" s="27"/>
      <c r="PGX127" s="27"/>
      <c r="PGY127" s="27"/>
      <c r="PGZ127" s="27"/>
      <c r="PHA127" s="27"/>
      <c r="PHB127" s="27"/>
      <c r="PHC127" s="27"/>
      <c r="PHD127" s="27"/>
      <c r="PHE127" s="27"/>
      <c r="PHF127" s="27"/>
      <c r="PHG127" s="27"/>
      <c r="PHH127" s="27"/>
      <c r="PHI127" s="27"/>
      <c r="PHJ127" s="27"/>
      <c r="PHK127" s="27"/>
      <c r="PHL127" s="27"/>
      <c r="PHM127" s="27"/>
      <c r="PHN127" s="27"/>
      <c r="PHO127" s="27"/>
      <c r="PHP127" s="27"/>
      <c r="PHQ127" s="27"/>
      <c r="PHR127" s="27"/>
      <c r="PHS127" s="27"/>
      <c r="PHT127" s="27"/>
      <c r="PHU127" s="27"/>
      <c r="PHV127" s="27"/>
      <c r="PHW127" s="27"/>
      <c r="PHX127" s="27"/>
      <c r="PHY127" s="27"/>
      <c r="PHZ127" s="27"/>
      <c r="PIA127" s="27"/>
      <c r="PIB127" s="27"/>
      <c r="PIC127" s="27"/>
      <c r="PID127" s="27"/>
      <c r="PIE127" s="27"/>
      <c r="PIF127" s="27"/>
      <c r="PIG127" s="27"/>
      <c r="PIH127" s="27"/>
      <c r="PII127" s="27"/>
      <c r="PIJ127" s="27"/>
      <c r="PIK127" s="27"/>
      <c r="PIL127" s="27"/>
      <c r="PIM127" s="27"/>
      <c r="PIN127" s="27"/>
      <c r="PIO127" s="27"/>
      <c r="PIP127" s="27"/>
      <c r="PIQ127" s="27"/>
      <c r="PIR127" s="27"/>
      <c r="PIS127" s="27"/>
      <c r="PIT127" s="27"/>
      <c r="PIU127" s="27"/>
      <c r="PIV127" s="27"/>
      <c r="PIW127" s="27"/>
      <c r="PIX127" s="27"/>
      <c r="PIY127" s="27"/>
      <c r="PIZ127" s="27"/>
      <c r="PJA127" s="27"/>
      <c r="PJB127" s="27"/>
      <c r="PJC127" s="27"/>
      <c r="PJD127" s="27"/>
      <c r="PJE127" s="27"/>
      <c r="PJF127" s="27"/>
      <c r="PJG127" s="27"/>
      <c r="PJH127" s="27"/>
      <c r="PJI127" s="27"/>
      <c r="PJJ127" s="27"/>
      <c r="PJK127" s="27"/>
      <c r="PJL127" s="27"/>
      <c r="PJM127" s="27"/>
      <c r="PJN127" s="27"/>
      <c r="PJO127" s="27"/>
      <c r="PJP127" s="27"/>
      <c r="PJQ127" s="27"/>
      <c r="PJR127" s="27"/>
      <c r="PJS127" s="27"/>
      <c r="PJT127" s="27"/>
      <c r="PJU127" s="27"/>
      <c r="PJV127" s="27"/>
      <c r="PJW127" s="27"/>
      <c r="PJX127" s="27"/>
      <c r="PJY127" s="27"/>
      <c r="PJZ127" s="27"/>
      <c r="PKA127" s="27"/>
      <c r="PKB127" s="27"/>
      <c r="PKC127" s="27"/>
      <c r="PKD127" s="27"/>
      <c r="PKE127" s="27"/>
      <c r="PKF127" s="27"/>
      <c r="PKG127" s="27"/>
      <c r="PKH127" s="27"/>
      <c r="PKI127" s="27"/>
      <c r="PKJ127" s="27"/>
      <c r="PKK127" s="27"/>
      <c r="PKL127" s="27"/>
      <c r="PKM127" s="27"/>
      <c r="PKN127" s="27"/>
      <c r="PKO127" s="27"/>
      <c r="PKP127" s="27"/>
      <c r="PKQ127" s="27"/>
      <c r="PKR127" s="27"/>
      <c r="PKS127" s="27"/>
      <c r="PKT127" s="27"/>
      <c r="PKU127" s="27"/>
      <c r="PKV127" s="27"/>
      <c r="PKW127" s="27"/>
      <c r="PKX127" s="27"/>
      <c r="PKY127" s="27"/>
      <c r="PKZ127" s="27"/>
      <c r="PLA127" s="27"/>
      <c r="PLB127" s="27"/>
      <c r="PLC127" s="27"/>
      <c r="PLD127" s="27"/>
      <c r="PLE127" s="27"/>
      <c r="PLF127" s="27"/>
      <c r="PLG127" s="27"/>
      <c r="PLH127" s="27"/>
      <c r="PLI127" s="27"/>
      <c r="PLJ127" s="27"/>
      <c r="PLK127" s="27"/>
      <c r="PLL127" s="27"/>
      <c r="PLM127" s="27"/>
      <c r="PLN127" s="27"/>
      <c r="PLO127" s="27"/>
      <c r="PLP127" s="27"/>
      <c r="PLQ127" s="27"/>
      <c r="PLR127" s="27"/>
      <c r="PLS127" s="27"/>
      <c r="PLT127" s="27"/>
      <c r="PLU127" s="27"/>
      <c r="PLV127" s="27"/>
      <c r="PLW127" s="27"/>
      <c r="PLX127" s="27"/>
      <c r="PLY127" s="27"/>
      <c r="PLZ127" s="27"/>
      <c r="PMA127" s="27"/>
      <c r="PMB127" s="27"/>
      <c r="PMC127" s="27"/>
      <c r="PMD127" s="27"/>
      <c r="PME127" s="27"/>
      <c r="PMF127" s="27"/>
      <c r="PMG127" s="27"/>
      <c r="PMH127" s="27"/>
      <c r="PMI127" s="27"/>
      <c r="PMJ127" s="27"/>
      <c r="PMK127" s="27"/>
      <c r="PML127" s="27"/>
      <c r="PMM127" s="27"/>
      <c r="PMN127" s="27"/>
      <c r="PMO127" s="27"/>
      <c r="PMP127" s="27"/>
      <c r="PMQ127" s="27"/>
      <c r="PMR127" s="27"/>
      <c r="PMS127" s="27"/>
      <c r="PMT127" s="27"/>
      <c r="PMU127" s="27"/>
      <c r="PMV127" s="27"/>
      <c r="PMW127" s="27"/>
      <c r="PMX127" s="27"/>
      <c r="PMY127" s="27"/>
      <c r="PMZ127" s="27"/>
      <c r="PNA127" s="27"/>
      <c r="PNB127" s="27"/>
      <c r="PNC127" s="27"/>
      <c r="PND127" s="27"/>
      <c r="PNE127" s="27"/>
      <c r="PNF127" s="27"/>
      <c r="PNG127" s="27"/>
      <c r="PNH127" s="27"/>
      <c r="PNI127" s="27"/>
      <c r="PNJ127" s="27"/>
      <c r="PNK127" s="27"/>
      <c r="PNL127" s="27"/>
      <c r="PNM127" s="27"/>
      <c r="PNN127" s="27"/>
      <c r="PNO127" s="27"/>
      <c r="PNP127" s="27"/>
      <c r="PNQ127" s="27"/>
      <c r="PNR127" s="27"/>
      <c r="PNS127" s="27"/>
      <c r="PNT127" s="27"/>
      <c r="PNU127" s="27"/>
      <c r="PNV127" s="27"/>
      <c r="PNW127" s="27"/>
      <c r="PNX127" s="27"/>
      <c r="PNY127" s="27"/>
      <c r="PNZ127" s="27"/>
      <c r="POA127" s="27"/>
      <c r="POB127" s="27"/>
      <c r="POC127" s="27"/>
      <c r="POD127" s="27"/>
      <c r="POE127" s="27"/>
      <c r="POF127" s="27"/>
      <c r="POG127" s="27"/>
      <c r="POH127" s="27"/>
      <c r="POI127" s="27"/>
      <c r="POJ127" s="27"/>
      <c r="POK127" s="27"/>
      <c r="POL127" s="27"/>
      <c r="POS127" s="27"/>
      <c r="POT127" s="27"/>
      <c r="POU127" s="27"/>
      <c r="POV127" s="27"/>
      <c r="POW127" s="27"/>
      <c r="POX127" s="27"/>
      <c r="POY127" s="27"/>
      <c r="POZ127" s="27"/>
      <c r="PPA127" s="27"/>
      <c r="PPB127" s="27"/>
      <c r="PPC127" s="27"/>
      <c r="PPD127" s="27"/>
      <c r="PPE127" s="27"/>
      <c r="PPF127" s="27"/>
      <c r="PPG127" s="27"/>
      <c r="PPH127" s="27"/>
      <c r="PPI127" s="27"/>
      <c r="PPJ127" s="27"/>
      <c r="PPK127" s="27"/>
      <c r="PPL127" s="27"/>
      <c r="PPM127" s="27"/>
      <c r="PPN127" s="27"/>
      <c r="PPO127" s="27"/>
      <c r="PPP127" s="27"/>
      <c r="PPQ127" s="27"/>
      <c r="PPR127" s="27"/>
      <c r="PPS127" s="27"/>
      <c r="PPT127" s="27"/>
      <c r="PPU127" s="27"/>
      <c r="PPV127" s="27"/>
      <c r="PPW127" s="27"/>
      <c r="PPX127" s="27"/>
      <c r="PPY127" s="27"/>
      <c r="PPZ127" s="27"/>
      <c r="PQA127" s="27"/>
      <c r="PQB127" s="27"/>
      <c r="PQC127" s="27"/>
      <c r="PQD127" s="27"/>
      <c r="PQE127" s="27"/>
      <c r="PQF127" s="27"/>
      <c r="PQG127" s="27"/>
      <c r="PQH127" s="27"/>
      <c r="PQI127" s="27"/>
      <c r="PQJ127" s="27"/>
      <c r="PQK127" s="27"/>
      <c r="PQL127" s="27"/>
      <c r="PQM127" s="27"/>
      <c r="PQN127" s="27"/>
      <c r="PQO127" s="27"/>
      <c r="PQP127" s="27"/>
      <c r="PQQ127" s="27"/>
      <c r="PQR127" s="27"/>
      <c r="PQS127" s="27"/>
      <c r="PQT127" s="27"/>
      <c r="PQU127" s="27"/>
      <c r="PQV127" s="27"/>
      <c r="PQW127" s="27"/>
      <c r="PQX127" s="27"/>
      <c r="PQY127" s="27"/>
      <c r="PQZ127" s="27"/>
      <c r="PRA127" s="27"/>
      <c r="PRB127" s="27"/>
      <c r="PRC127" s="27"/>
      <c r="PRD127" s="27"/>
      <c r="PRE127" s="27"/>
      <c r="PRF127" s="27"/>
      <c r="PRG127" s="27"/>
      <c r="PRH127" s="27"/>
      <c r="PRI127" s="27"/>
      <c r="PRJ127" s="27"/>
      <c r="PRK127" s="27"/>
      <c r="PRL127" s="27"/>
      <c r="PRM127" s="27"/>
      <c r="PRN127" s="27"/>
      <c r="PRO127" s="27"/>
      <c r="PRP127" s="27"/>
      <c r="PRQ127" s="27"/>
      <c r="PRR127" s="27"/>
      <c r="PRS127" s="27"/>
      <c r="PRT127" s="27"/>
      <c r="PRU127" s="27"/>
      <c r="PRV127" s="27"/>
      <c r="PRW127" s="27"/>
      <c r="PRX127" s="27"/>
      <c r="PRY127" s="27"/>
      <c r="PRZ127" s="27"/>
      <c r="PSA127" s="27"/>
      <c r="PSB127" s="27"/>
      <c r="PSC127" s="27"/>
      <c r="PSD127" s="27"/>
      <c r="PSE127" s="27"/>
      <c r="PSF127" s="27"/>
      <c r="PSG127" s="27"/>
      <c r="PSH127" s="27"/>
      <c r="PSI127" s="27"/>
      <c r="PSJ127" s="27"/>
      <c r="PSK127" s="27"/>
      <c r="PSL127" s="27"/>
      <c r="PSM127" s="27"/>
      <c r="PSN127" s="27"/>
      <c r="PSO127" s="27"/>
      <c r="PSP127" s="27"/>
      <c r="PSQ127" s="27"/>
      <c r="PSR127" s="27"/>
      <c r="PSS127" s="27"/>
      <c r="PST127" s="27"/>
      <c r="PSU127" s="27"/>
      <c r="PSV127" s="27"/>
      <c r="PSW127" s="27"/>
      <c r="PSX127" s="27"/>
      <c r="PSY127" s="27"/>
      <c r="PSZ127" s="27"/>
      <c r="PTA127" s="27"/>
      <c r="PTB127" s="27"/>
      <c r="PTC127" s="27"/>
      <c r="PTD127" s="27"/>
      <c r="PTE127" s="27"/>
      <c r="PTF127" s="27"/>
      <c r="PTG127" s="27"/>
      <c r="PTH127" s="27"/>
      <c r="PTI127" s="27"/>
      <c r="PTJ127" s="27"/>
      <c r="PTK127" s="27"/>
      <c r="PTL127" s="27"/>
      <c r="PTM127" s="27"/>
      <c r="PTN127" s="27"/>
      <c r="PTO127" s="27"/>
      <c r="PTP127" s="27"/>
      <c r="PTQ127" s="27"/>
      <c r="PTR127" s="27"/>
      <c r="PTS127" s="27"/>
      <c r="PTT127" s="27"/>
      <c r="PTU127" s="27"/>
      <c r="PTV127" s="27"/>
      <c r="PTW127" s="27"/>
      <c r="PTX127" s="27"/>
      <c r="PTY127" s="27"/>
      <c r="PTZ127" s="27"/>
      <c r="PUA127" s="27"/>
      <c r="PUB127" s="27"/>
      <c r="PUC127" s="27"/>
      <c r="PUD127" s="27"/>
      <c r="PUE127" s="27"/>
      <c r="PUF127" s="27"/>
      <c r="PUG127" s="27"/>
      <c r="PUH127" s="27"/>
      <c r="PUI127" s="27"/>
      <c r="PUJ127" s="27"/>
      <c r="PUK127" s="27"/>
      <c r="PUL127" s="27"/>
      <c r="PUM127" s="27"/>
      <c r="PUN127" s="27"/>
      <c r="PUO127" s="27"/>
      <c r="PUP127" s="27"/>
      <c r="PUQ127" s="27"/>
      <c r="PUR127" s="27"/>
      <c r="PUS127" s="27"/>
      <c r="PUT127" s="27"/>
      <c r="PUU127" s="27"/>
      <c r="PUV127" s="27"/>
      <c r="PUW127" s="27"/>
      <c r="PUX127" s="27"/>
      <c r="PUY127" s="27"/>
      <c r="PUZ127" s="27"/>
      <c r="PVA127" s="27"/>
      <c r="PVB127" s="27"/>
      <c r="PVC127" s="27"/>
      <c r="PVD127" s="27"/>
      <c r="PVE127" s="27"/>
      <c r="PVF127" s="27"/>
      <c r="PVG127" s="27"/>
      <c r="PVH127" s="27"/>
      <c r="PVI127" s="27"/>
      <c r="PVJ127" s="27"/>
      <c r="PVK127" s="27"/>
      <c r="PVL127" s="27"/>
      <c r="PVM127" s="27"/>
      <c r="PVN127" s="27"/>
      <c r="PVO127" s="27"/>
      <c r="PVP127" s="27"/>
      <c r="PVQ127" s="27"/>
      <c r="PVR127" s="27"/>
      <c r="PVS127" s="27"/>
      <c r="PVT127" s="27"/>
      <c r="PVU127" s="27"/>
      <c r="PVV127" s="27"/>
      <c r="PVW127" s="27"/>
      <c r="PVX127" s="27"/>
      <c r="PVY127" s="27"/>
      <c r="PVZ127" s="27"/>
      <c r="PWA127" s="27"/>
      <c r="PWB127" s="27"/>
      <c r="PWC127" s="27"/>
      <c r="PWD127" s="27"/>
      <c r="PWE127" s="27"/>
      <c r="PWF127" s="27"/>
      <c r="PWG127" s="27"/>
      <c r="PWH127" s="27"/>
      <c r="PWI127" s="27"/>
      <c r="PWJ127" s="27"/>
      <c r="PWK127" s="27"/>
      <c r="PWL127" s="27"/>
      <c r="PWM127" s="27"/>
      <c r="PWN127" s="27"/>
      <c r="PWO127" s="27"/>
      <c r="PWP127" s="27"/>
      <c r="PWQ127" s="27"/>
      <c r="PWR127" s="27"/>
      <c r="PWS127" s="27"/>
      <c r="PWT127" s="27"/>
      <c r="PWU127" s="27"/>
      <c r="PWV127" s="27"/>
      <c r="PWW127" s="27"/>
      <c r="PWX127" s="27"/>
      <c r="PWY127" s="27"/>
      <c r="PWZ127" s="27"/>
      <c r="PXA127" s="27"/>
      <c r="PXB127" s="27"/>
      <c r="PXC127" s="27"/>
      <c r="PXD127" s="27"/>
      <c r="PXE127" s="27"/>
      <c r="PXF127" s="27"/>
      <c r="PXG127" s="27"/>
      <c r="PXH127" s="27"/>
      <c r="PXI127" s="27"/>
      <c r="PXJ127" s="27"/>
      <c r="PXK127" s="27"/>
      <c r="PXL127" s="27"/>
      <c r="PXM127" s="27"/>
      <c r="PXN127" s="27"/>
      <c r="PXO127" s="27"/>
      <c r="PXP127" s="27"/>
      <c r="PXQ127" s="27"/>
      <c r="PXR127" s="27"/>
      <c r="PXS127" s="27"/>
      <c r="PXT127" s="27"/>
      <c r="PXU127" s="27"/>
      <c r="PXV127" s="27"/>
      <c r="PXW127" s="27"/>
      <c r="PXX127" s="27"/>
      <c r="PXY127" s="27"/>
      <c r="PXZ127" s="27"/>
      <c r="PYA127" s="27"/>
      <c r="PYB127" s="27"/>
      <c r="PYC127" s="27"/>
      <c r="PYD127" s="27"/>
      <c r="PYE127" s="27"/>
      <c r="PYF127" s="27"/>
      <c r="PYG127" s="27"/>
      <c r="PYH127" s="27"/>
      <c r="PYO127" s="27"/>
      <c r="PYP127" s="27"/>
      <c r="PYQ127" s="27"/>
      <c r="PYR127" s="27"/>
      <c r="PYS127" s="27"/>
      <c r="PYT127" s="27"/>
      <c r="PYU127" s="27"/>
      <c r="PYV127" s="27"/>
      <c r="PYW127" s="27"/>
      <c r="PYX127" s="27"/>
      <c r="PYY127" s="27"/>
      <c r="PYZ127" s="27"/>
      <c r="PZA127" s="27"/>
      <c r="PZB127" s="27"/>
      <c r="PZC127" s="27"/>
      <c r="PZD127" s="27"/>
      <c r="PZE127" s="27"/>
      <c r="PZF127" s="27"/>
      <c r="PZG127" s="27"/>
      <c r="PZH127" s="27"/>
      <c r="PZI127" s="27"/>
      <c r="PZJ127" s="27"/>
      <c r="PZK127" s="27"/>
      <c r="PZL127" s="27"/>
      <c r="PZM127" s="27"/>
      <c r="PZN127" s="27"/>
      <c r="PZO127" s="27"/>
      <c r="PZP127" s="27"/>
      <c r="PZQ127" s="27"/>
      <c r="PZR127" s="27"/>
      <c r="PZS127" s="27"/>
      <c r="PZT127" s="27"/>
      <c r="PZU127" s="27"/>
      <c r="PZV127" s="27"/>
      <c r="PZW127" s="27"/>
      <c r="PZX127" s="27"/>
      <c r="PZY127" s="27"/>
      <c r="PZZ127" s="27"/>
      <c r="QAA127" s="27"/>
      <c r="QAB127" s="27"/>
      <c r="QAC127" s="27"/>
      <c r="QAD127" s="27"/>
      <c r="QAE127" s="27"/>
      <c r="QAF127" s="27"/>
      <c r="QAG127" s="27"/>
      <c r="QAH127" s="27"/>
      <c r="QAI127" s="27"/>
      <c r="QAJ127" s="27"/>
      <c r="QAK127" s="27"/>
      <c r="QAL127" s="27"/>
      <c r="QAM127" s="27"/>
      <c r="QAN127" s="27"/>
      <c r="QAO127" s="27"/>
      <c r="QAP127" s="27"/>
      <c r="QAQ127" s="27"/>
      <c r="QAR127" s="27"/>
      <c r="QAS127" s="27"/>
      <c r="QAT127" s="27"/>
      <c r="QAU127" s="27"/>
      <c r="QAV127" s="27"/>
      <c r="QAW127" s="27"/>
      <c r="QAX127" s="27"/>
      <c r="QAY127" s="27"/>
      <c r="QAZ127" s="27"/>
      <c r="QBA127" s="27"/>
      <c r="QBB127" s="27"/>
      <c r="QBC127" s="27"/>
      <c r="QBD127" s="27"/>
      <c r="QBE127" s="27"/>
      <c r="QBF127" s="27"/>
      <c r="QBG127" s="27"/>
      <c r="QBH127" s="27"/>
      <c r="QBI127" s="27"/>
      <c r="QBJ127" s="27"/>
      <c r="QBK127" s="27"/>
      <c r="QBL127" s="27"/>
      <c r="QBM127" s="27"/>
      <c r="QBN127" s="27"/>
      <c r="QBO127" s="27"/>
      <c r="QBP127" s="27"/>
      <c r="QBQ127" s="27"/>
      <c r="QBR127" s="27"/>
      <c r="QBS127" s="27"/>
      <c r="QBT127" s="27"/>
      <c r="QBU127" s="27"/>
      <c r="QBV127" s="27"/>
      <c r="QBW127" s="27"/>
      <c r="QBX127" s="27"/>
      <c r="QBY127" s="27"/>
      <c r="QBZ127" s="27"/>
      <c r="QCA127" s="27"/>
      <c r="QCB127" s="27"/>
      <c r="QCC127" s="27"/>
      <c r="QCD127" s="27"/>
      <c r="QCE127" s="27"/>
      <c r="QCF127" s="27"/>
      <c r="QCG127" s="27"/>
      <c r="QCH127" s="27"/>
      <c r="QCI127" s="27"/>
      <c r="QCJ127" s="27"/>
      <c r="QCK127" s="27"/>
      <c r="QCL127" s="27"/>
      <c r="QCM127" s="27"/>
      <c r="QCN127" s="27"/>
      <c r="QCO127" s="27"/>
      <c r="QCP127" s="27"/>
      <c r="QCQ127" s="27"/>
      <c r="QCR127" s="27"/>
      <c r="QCS127" s="27"/>
      <c r="QCT127" s="27"/>
      <c r="QCU127" s="27"/>
      <c r="QCV127" s="27"/>
      <c r="QCW127" s="27"/>
      <c r="QCX127" s="27"/>
      <c r="QCY127" s="27"/>
      <c r="QCZ127" s="27"/>
      <c r="QDA127" s="27"/>
      <c r="QDB127" s="27"/>
      <c r="QDC127" s="27"/>
      <c r="QDD127" s="27"/>
      <c r="QDE127" s="27"/>
      <c r="QDF127" s="27"/>
      <c r="QDG127" s="27"/>
      <c r="QDH127" s="27"/>
      <c r="QDI127" s="27"/>
      <c r="QDJ127" s="27"/>
      <c r="QDK127" s="27"/>
      <c r="QDL127" s="27"/>
      <c r="QDM127" s="27"/>
      <c r="QDN127" s="27"/>
      <c r="QDO127" s="27"/>
      <c r="QDP127" s="27"/>
      <c r="QDQ127" s="27"/>
      <c r="QDR127" s="27"/>
      <c r="QDS127" s="27"/>
      <c r="QDT127" s="27"/>
      <c r="QDU127" s="27"/>
      <c r="QDV127" s="27"/>
      <c r="QDW127" s="27"/>
      <c r="QDX127" s="27"/>
      <c r="QDY127" s="27"/>
      <c r="QDZ127" s="27"/>
      <c r="QEA127" s="27"/>
      <c r="QEB127" s="27"/>
      <c r="QEC127" s="27"/>
      <c r="QED127" s="27"/>
      <c r="QEE127" s="27"/>
      <c r="QEF127" s="27"/>
      <c r="QEG127" s="27"/>
      <c r="QEH127" s="27"/>
      <c r="QEI127" s="27"/>
      <c r="QEJ127" s="27"/>
      <c r="QEK127" s="27"/>
      <c r="QEL127" s="27"/>
      <c r="QEM127" s="27"/>
      <c r="QEN127" s="27"/>
      <c r="QEO127" s="27"/>
      <c r="QEP127" s="27"/>
      <c r="QEQ127" s="27"/>
      <c r="QER127" s="27"/>
      <c r="QES127" s="27"/>
      <c r="QET127" s="27"/>
      <c r="QEU127" s="27"/>
      <c r="QEV127" s="27"/>
      <c r="QEW127" s="27"/>
      <c r="QEX127" s="27"/>
      <c r="QEY127" s="27"/>
      <c r="QEZ127" s="27"/>
      <c r="QFA127" s="27"/>
      <c r="QFB127" s="27"/>
      <c r="QFC127" s="27"/>
      <c r="QFD127" s="27"/>
      <c r="QFE127" s="27"/>
      <c r="QFF127" s="27"/>
      <c r="QFG127" s="27"/>
      <c r="QFH127" s="27"/>
      <c r="QFI127" s="27"/>
      <c r="QFJ127" s="27"/>
      <c r="QFK127" s="27"/>
      <c r="QFL127" s="27"/>
      <c r="QFM127" s="27"/>
      <c r="QFN127" s="27"/>
      <c r="QFO127" s="27"/>
      <c r="QFP127" s="27"/>
      <c r="QFQ127" s="27"/>
      <c r="QFR127" s="27"/>
      <c r="QFS127" s="27"/>
      <c r="QFT127" s="27"/>
      <c r="QFU127" s="27"/>
      <c r="QFV127" s="27"/>
      <c r="QFW127" s="27"/>
      <c r="QFX127" s="27"/>
      <c r="QFY127" s="27"/>
      <c r="QFZ127" s="27"/>
      <c r="QGA127" s="27"/>
      <c r="QGB127" s="27"/>
      <c r="QGC127" s="27"/>
      <c r="QGD127" s="27"/>
      <c r="QGE127" s="27"/>
      <c r="QGF127" s="27"/>
      <c r="QGG127" s="27"/>
      <c r="QGH127" s="27"/>
      <c r="QGI127" s="27"/>
      <c r="QGJ127" s="27"/>
      <c r="QGK127" s="27"/>
      <c r="QGL127" s="27"/>
      <c r="QGM127" s="27"/>
      <c r="QGN127" s="27"/>
      <c r="QGO127" s="27"/>
      <c r="QGP127" s="27"/>
      <c r="QGQ127" s="27"/>
      <c r="QGR127" s="27"/>
      <c r="QGS127" s="27"/>
      <c r="QGT127" s="27"/>
      <c r="QGU127" s="27"/>
      <c r="QGV127" s="27"/>
      <c r="QGW127" s="27"/>
      <c r="QGX127" s="27"/>
      <c r="QGY127" s="27"/>
      <c r="QGZ127" s="27"/>
      <c r="QHA127" s="27"/>
      <c r="QHB127" s="27"/>
      <c r="QHC127" s="27"/>
      <c r="QHD127" s="27"/>
      <c r="QHE127" s="27"/>
      <c r="QHF127" s="27"/>
      <c r="QHG127" s="27"/>
      <c r="QHH127" s="27"/>
      <c r="QHI127" s="27"/>
      <c r="QHJ127" s="27"/>
      <c r="QHK127" s="27"/>
      <c r="QHL127" s="27"/>
      <c r="QHM127" s="27"/>
      <c r="QHN127" s="27"/>
      <c r="QHO127" s="27"/>
      <c r="QHP127" s="27"/>
      <c r="QHQ127" s="27"/>
      <c r="QHR127" s="27"/>
      <c r="QHS127" s="27"/>
      <c r="QHT127" s="27"/>
      <c r="QHU127" s="27"/>
      <c r="QHV127" s="27"/>
      <c r="QHW127" s="27"/>
      <c r="QHX127" s="27"/>
      <c r="QHY127" s="27"/>
      <c r="QHZ127" s="27"/>
      <c r="QIA127" s="27"/>
      <c r="QIB127" s="27"/>
      <c r="QIC127" s="27"/>
      <c r="QID127" s="27"/>
      <c r="QIK127" s="27"/>
      <c r="QIL127" s="27"/>
      <c r="QIM127" s="27"/>
      <c r="QIN127" s="27"/>
      <c r="QIO127" s="27"/>
      <c r="QIP127" s="27"/>
      <c r="QIQ127" s="27"/>
      <c r="QIR127" s="27"/>
      <c r="QIS127" s="27"/>
      <c r="QIT127" s="27"/>
      <c r="QIU127" s="27"/>
      <c r="QIV127" s="27"/>
      <c r="QIW127" s="27"/>
      <c r="QIX127" s="27"/>
      <c r="QIY127" s="27"/>
      <c r="QIZ127" s="27"/>
      <c r="QJA127" s="27"/>
      <c r="QJB127" s="27"/>
      <c r="QJC127" s="27"/>
      <c r="QJD127" s="27"/>
      <c r="QJE127" s="27"/>
      <c r="QJF127" s="27"/>
      <c r="QJG127" s="27"/>
      <c r="QJH127" s="27"/>
      <c r="QJI127" s="27"/>
      <c r="QJJ127" s="27"/>
      <c r="QJK127" s="27"/>
      <c r="QJL127" s="27"/>
      <c r="QJM127" s="27"/>
      <c r="QJN127" s="27"/>
      <c r="QJO127" s="27"/>
      <c r="QJP127" s="27"/>
      <c r="QJQ127" s="27"/>
      <c r="QJR127" s="27"/>
      <c r="QJS127" s="27"/>
      <c r="QJT127" s="27"/>
      <c r="QJU127" s="27"/>
      <c r="QJV127" s="27"/>
      <c r="QJW127" s="27"/>
      <c r="QJX127" s="27"/>
      <c r="QJY127" s="27"/>
      <c r="QJZ127" s="27"/>
      <c r="QKA127" s="27"/>
      <c r="QKB127" s="27"/>
      <c r="QKC127" s="27"/>
      <c r="QKD127" s="27"/>
      <c r="QKE127" s="27"/>
      <c r="QKF127" s="27"/>
      <c r="QKG127" s="27"/>
      <c r="QKH127" s="27"/>
      <c r="QKI127" s="27"/>
      <c r="QKJ127" s="27"/>
      <c r="QKK127" s="27"/>
      <c r="QKL127" s="27"/>
      <c r="QKM127" s="27"/>
      <c r="QKN127" s="27"/>
      <c r="QKO127" s="27"/>
      <c r="QKP127" s="27"/>
      <c r="QKQ127" s="27"/>
      <c r="QKR127" s="27"/>
      <c r="QKS127" s="27"/>
      <c r="QKT127" s="27"/>
      <c r="QKU127" s="27"/>
      <c r="QKV127" s="27"/>
      <c r="QKW127" s="27"/>
      <c r="QKX127" s="27"/>
      <c r="QKY127" s="27"/>
      <c r="QKZ127" s="27"/>
      <c r="QLA127" s="27"/>
      <c r="QLB127" s="27"/>
      <c r="QLC127" s="27"/>
      <c r="QLD127" s="27"/>
      <c r="QLE127" s="27"/>
      <c r="QLF127" s="27"/>
      <c r="QLG127" s="27"/>
      <c r="QLH127" s="27"/>
      <c r="QLI127" s="27"/>
      <c r="QLJ127" s="27"/>
      <c r="QLK127" s="27"/>
      <c r="QLL127" s="27"/>
      <c r="QLM127" s="27"/>
      <c r="QLN127" s="27"/>
      <c r="QLO127" s="27"/>
      <c r="QLP127" s="27"/>
      <c r="QLQ127" s="27"/>
      <c r="QLR127" s="27"/>
      <c r="QLS127" s="27"/>
      <c r="QLT127" s="27"/>
      <c r="QLU127" s="27"/>
      <c r="QLV127" s="27"/>
      <c r="QLW127" s="27"/>
      <c r="QLX127" s="27"/>
      <c r="QLY127" s="27"/>
      <c r="QLZ127" s="27"/>
      <c r="QMA127" s="27"/>
      <c r="QMB127" s="27"/>
      <c r="QMC127" s="27"/>
      <c r="QMD127" s="27"/>
      <c r="QME127" s="27"/>
      <c r="QMF127" s="27"/>
      <c r="QMG127" s="27"/>
      <c r="QMH127" s="27"/>
      <c r="QMI127" s="27"/>
      <c r="QMJ127" s="27"/>
      <c r="QMK127" s="27"/>
      <c r="QML127" s="27"/>
      <c r="QMM127" s="27"/>
      <c r="QMN127" s="27"/>
      <c r="QMO127" s="27"/>
      <c r="QMP127" s="27"/>
      <c r="QMQ127" s="27"/>
      <c r="QMR127" s="27"/>
      <c r="QMS127" s="27"/>
      <c r="QMT127" s="27"/>
      <c r="QMU127" s="27"/>
      <c r="QMV127" s="27"/>
      <c r="QMW127" s="27"/>
      <c r="QMX127" s="27"/>
      <c r="QMY127" s="27"/>
      <c r="QMZ127" s="27"/>
      <c r="QNA127" s="27"/>
      <c r="QNB127" s="27"/>
      <c r="QNC127" s="27"/>
      <c r="QND127" s="27"/>
      <c r="QNE127" s="27"/>
      <c r="QNF127" s="27"/>
      <c r="QNG127" s="27"/>
      <c r="QNH127" s="27"/>
      <c r="QNI127" s="27"/>
      <c r="QNJ127" s="27"/>
      <c r="QNK127" s="27"/>
      <c r="QNL127" s="27"/>
      <c r="QNM127" s="27"/>
      <c r="QNN127" s="27"/>
      <c r="QNO127" s="27"/>
      <c r="QNP127" s="27"/>
      <c r="QNQ127" s="27"/>
      <c r="QNR127" s="27"/>
      <c r="QNS127" s="27"/>
      <c r="QNT127" s="27"/>
      <c r="QNU127" s="27"/>
      <c r="QNV127" s="27"/>
      <c r="QNW127" s="27"/>
      <c r="QNX127" s="27"/>
      <c r="QNY127" s="27"/>
      <c r="QNZ127" s="27"/>
      <c r="QOA127" s="27"/>
      <c r="QOB127" s="27"/>
      <c r="QOC127" s="27"/>
      <c r="QOD127" s="27"/>
      <c r="QOE127" s="27"/>
      <c r="QOF127" s="27"/>
      <c r="QOG127" s="27"/>
      <c r="QOH127" s="27"/>
      <c r="QOI127" s="27"/>
      <c r="QOJ127" s="27"/>
      <c r="QOK127" s="27"/>
      <c r="QOL127" s="27"/>
      <c r="QOM127" s="27"/>
      <c r="QON127" s="27"/>
      <c r="QOO127" s="27"/>
      <c r="QOP127" s="27"/>
      <c r="QOQ127" s="27"/>
      <c r="QOR127" s="27"/>
      <c r="QOS127" s="27"/>
      <c r="QOT127" s="27"/>
      <c r="QOU127" s="27"/>
      <c r="QOV127" s="27"/>
      <c r="QOW127" s="27"/>
      <c r="QOX127" s="27"/>
      <c r="QOY127" s="27"/>
      <c r="QOZ127" s="27"/>
      <c r="QPA127" s="27"/>
      <c r="QPB127" s="27"/>
      <c r="QPC127" s="27"/>
      <c r="QPD127" s="27"/>
      <c r="QPE127" s="27"/>
      <c r="QPF127" s="27"/>
      <c r="QPG127" s="27"/>
      <c r="QPH127" s="27"/>
      <c r="QPI127" s="27"/>
      <c r="QPJ127" s="27"/>
      <c r="QPK127" s="27"/>
      <c r="QPL127" s="27"/>
      <c r="QPM127" s="27"/>
      <c r="QPN127" s="27"/>
      <c r="QPO127" s="27"/>
      <c r="QPP127" s="27"/>
      <c r="QPQ127" s="27"/>
      <c r="QPR127" s="27"/>
      <c r="QPS127" s="27"/>
      <c r="QPT127" s="27"/>
      <c r="QPU127" s="27"/>
      <c r="QPV127" s="27"/>
      <c r="QPW127" s="27"/>
      <c r="QPX127" s="27"/>
      <c r="QPY127" s="27"/>
      <c r="QPZ127" s="27"/>
      <c r="QQA127" s="27"/>
      <c r="QQB127" s="27"/>
      <c r="QQC127" s="27"/>
      <c r="QQD127" s="27"/>
      <c r="QQE127" s="27"/>
      <c r="QQF127" s="27"/>
      <c r="QQG127" s="27"/>
      <c r="QQH127" s="27"/>
      <c r="QQI127" s="27"/>
      <c r="QQJ127" s="27"/>
      <c r="QQK127" s="27"/>
      <c r="QQL127" s="27"/>
      <c r="QQM127" s="27"/>
      <c r="QQN127" s="27"/>
      <c r="QQO127" s="27"/>
      <c r="QQP127" s="27"/>
      <c r="QQQ127" s="27"/>
      <c r="QQR127" s="27"/>
      <c r="QQS127" s="27"/>
      <c r="QQT127" s="27"/>
      <c r="QQU127" s="27"/>
      <c r="QQV127" s="27"/>
      <c r="QQW127" s="27"/>
      <c r="QQX127" s="27"/>
      <c r="QQY127" s="27"/>
      <c r="QQZ127" s="27"/>
      <c r="QRA127" s="27"/>
      <c r="QRB127" s="27"/>
      <c r="QRC127" s="27"/>
      <c r="QRD127" s="27"/>
      <c r="QRE127" s="27"/>
      <c r="QRF127" s="27"/>
      <c r="QRG127" s="27"/>
      <c r="QRH127" s="27"/>
      <c r="QRI127" s="27"/>
      <c r="QRJ127" s="27"/>
      <c r="QRK127" s="27"/>
      <c r="QRL127" s="27"/>
      <c r="QRM127" s="27"/>
      <c r="QRN127" s="27"/>
      <c r="QRO127" s="27"/>
      <c r="QRP127" s="27"/>
      <c r="QRQ127" s="27"/>
      <c r="QRR127" s="27"/>
      <c r="QRS127" s="27"/>
      <c r="QRT127" s="27"/>
      <c r="QRU127" s="27"/>
      <c r="QRV127" s="27"/>
      <c r="QRW127" s="27"/>
      <c r="QRX127" s="27"/>
      <c r="QRY127" s="27"/>
      <c r="QRZ127" s="27"/>
      <c r="QSG127" s="27"/>
      <c r="QSH127" s="27"/>
      <c r="QSI127" s="27"/>
      <c r="QSJ127" s="27"/>
      <c r="QSK127" s="27"/>
      <c r="QSL127" s="27"/>
      <c r="QSM127" s="27"/>
      <c r="QSN127" s="27"/>
      <c r="QSO127" s="27"/>
      <c r="QSP127" s="27"/>
      <c r="QSQ127" s="27"/>
      <c r="QSR127" s="27"/>
      <c r="QSS127" s="27"/>
      <c r="QST127" s="27"/>
      <c r="QSU127" s="27"/>
      <c r="QSV127" s="27"/>
      <c r="QSW127" s="27"/>
      <c r="QSX127" s="27"/>
      <c r="QSY127" s="27"/>
      <c r="QSZ127" s="27"/>
      <c r="QTA127" s="27"/>
      <c r="QTB127" s="27"/>
      <c r="QTC127" s="27"/>
      <c r="QTD127" s="27"/>
      <c r="QTE127" s="27"/>
      <c r="QTF127" s="27"/>
      <c r="QTG127" s="27"/>
      <c r="QTH127" s="27"/>
      <c r="QTI127" s="27"/>
      <c r="QTJ127" s="27"/>
      <c r="QTK127" s="27"/>
      <c r="QTL127" s="27"/>
      <c r="QTM127" s="27"/>
      <c r="QTN127" s="27"/>
      <c r="QTO127" s="27"/>
      <c r="QTP127" s="27"/>
      <c r="QTQ127" s="27"/>
      <c r="QTR127" s="27"/>
      <c r="QTS127" s="27"/>
      <c r="QTT127" s="27"/>
      <c r="QTU127" s="27"/>
      <c r="QTV127" s="27"/>
      <c r="QTW127" s="27"/>
      <c r="QTX127" s="27"/>
      <c r="QTY127" s="27"/>
      <c r="QTZ127" s="27"/>
      <c r="QUA127" s="27"/>
      <c r="QUB127" s="27"/>
      <c r="QUC127" s="27"/>
      <c r="QUD127" s="27"/>
      <c r="QUE127" s="27"/>
      <c r="QUF127" s="27"/>
      <c r="QUG127" s="27"/>
      <c r="QUH127" s="27"/>
      <c r="QUI127" s="27"/>
      <c r="QUJ127" s="27"/>
      <c r="QUK127" s="27"/>
      <c r="QUL127" s="27"/>
      <c r="QUM127" s="27"/>
      <c r="QUN127" s="27"/>
      <c r="QUO127" s="27"/>
      <c r="QUP127" s="27"/>
      <c r="QUQ127" s="27"/>
      <c r="QUR127" s="27"/>
      <c r="QUS127" s="27"/>
      <c r="QUT127" s="27"/>
      <c r="QUU127" s="27"/>
      <c r="QUV127" s="27"/>
      <c r="QUW127" s="27"/>
      <c r="QUX127" s="27"/>
      <c r="QUY127" s="27"/>
      <c r="QUZ127" s="27"/>
      <c r="QVA127" s="27"/>
      <c r="QVB127" s="27"/>
      <c r="QVC127" s="27"/>
      <c r="QVD127" s="27"/>
      <c r="QVE127" s="27"/>
      <c r="QVF127" s="27"/>
      <c r="QVG127" s="27"/>
      <c r="QVH127" s="27"/>
      <c r="QVI127" s="27"/>
      <c r="QVJ127" s="27"/>
      <c r="QVK127" s="27"/>
      <c r="QVL127" s="27"/>
      <c r="QVM127" s="27"/>
      <c r="QVN127" s="27"/>
      <c r="QVO127" s="27"/>
      <c r="QVP127" s="27"/>
      <c r="QVQ127" s="27"/>
      <c r="QVR127" s="27"/>
      <c r="QVS127" s="27"/>
      <c r="QVT127" s="27"/>
      <c r="QVU127" s="27"/>
      <c r="QVV127" s="27"/>
      <c r="QVW127" s="27"/>
      <c r="QVX127" s="27"/>
      <c r="QVY127" s="27"/>
      <c r="QVZ127" s="27"/>
      <c r="QWA127" s="27"/>
      <c r="QWB127" s="27"/>
      <c r="QWC127" s="27"/>
      <c r="QWD127" s="27"/>
      <c r="QWE127" s="27"/>
      <c r="QWF127" s="27"/>
      <c r="QWG127" s="27"/>
      <c r="QWH127" s="27"/>
      <c r="QWI127" s="27"/>
      <c r="QWJ127" s="27"/>
      <c r="QWK127" s="27"/>
      <c r="QWL127" s="27"/>
      <c r="QWM127" s="27"/>
      <c r="QWN127" s="27"/>
      <c r="QWO127" s="27"/>
      <c r="QWP127" s="27"/>
      <c r="QWQ127" s="27"/>
      <c r="QWR127" s="27"/>
      <c r="QWS127" s="27"/>
      <c r="QWT127" s="27"/>
      <c r="QWU127" s="27"/>
      <c r="QWV127" s="27"/>
      <c r="QWW127" s="27"/>
      <c r="QWX127" s="27"/>
      <c r="QWY127" s="27"/>
      <c r="QWZ127" s="27"/>
      <c r="QXA127" s="27"/>
      <c r="QXB127" s="27"/>
      <c r="QXC127" s="27"/>
      <c r="QXD127" s="27"/>
      <c r="QXE127" s="27"/>
      <c r="QXF127" s="27"/>
      <c r="QXG127" s="27"/>
      <c r="QXH127" s="27"/>
      <c r="QXI127" s="27"/>
      <c r="QXJ127" s="27"/>
      <c r="QXK127" s="27"/>
      <c r="QXL127" s="27"/>
      <c r="QXM127" s="27"/>
      <c r="QXN127" s="27"/>
      <c r="QXO127" s="27"/>
      <c r="QXP127" s="27"/>
      <c r="QXQ127" s="27"/>
      <c r="QXR127" s="27"/>
      <c r="QXS127" s="27"/>
      <c r="QXT127" s="27"/>
      <c r="QXU127" s="27"/>
      <c r="QXV127" s="27"/>
      <c r="QXW127" s="27"/>
      <c r="QXX127" s="27"/>
      <c r="QXY127" s="27"/>
      <c r="QXZ127" s="27"/>
      <c r="QYA127" s="27"/>
      <c r="QYB127" s="27"/>
      <c r="QYC127" s="27"/>
      <c r="QYD127" s="27"/>
      <c r="QYE127" s="27"/>
      <c r="QYF127" s="27"/>
      <c r="QYG127" s="27"/>
      <c r="QYH127" s="27"/>
      <c r="QYI127" s="27"/>
      <c r="QYJ127" s="27"/>
      <c r="QYK127" s="27"/>
      <c r="QYL127" s="27"/>
      <c r="QYM127" s="27"/>
      <c r="QYN127" s="27"/>
      <c r="QYO127" s="27"/>
      <c r="QYP127" s="27"/>
      <c r="QYQ127" s="27"/>
      <c r="QYR127" s="27"/>
      <c r="QYS127" s="27"/>
      <c r="QYT127" s="27"/>
      <c r="QYU127" s="27"/>
      <c r="QYV127" s="27"/>
      <c r="QYW127" s="27"/>
      <c r="QYX127" s="27"/>
      <c r="QYY127" s="27"/>
      <c r="QYZ127" s="27"/>
      <c r="QZA127" s="27"/>
      <c r="QZB127" s="27"/>
      <c r="QZC127" s="27"/>
      <c r="QZD127" s="27"/>
      <c r="QZE127" s="27"/>
      <c r="QZF127" s="27"/>
      <c r="QZG127" s="27"/>
      <c r="QZH127" s="27"/>
      <c r="QZI127" s="27"/>
      <c r="QZJ127" s="27"/>
      <c r="QZK127" s="27"/>
      <c r="QZL127" s="27"/>
      <c r="QZM127" s="27"/>
      <c r="QZN127" s="27"/>
      <c r="QZO127" s="27"/>
      <c r="QZP127" s="27"/>
      <c r="QZQ127" s="27"/>
      <c r="QZR127" s="27"/>
      <c r="QZS127" s="27"/>
      <c r="QZT127" s="27"/>
      <c r="QZU127" s="27"/>
      <c r="QZV127" s="27"/>
      <c r="QZW127" s="27"/>
      <c r="QZX127" s="27"/>
      <c r="QZY127" s="27"/>
      <c r="QZZ127" s="27"/>
      <c r="RAA127" s="27"/>
      <c r="RAB127" s="27"/>
      <c r="RAC127" s="27"/>
      <c r="RAD127" s="27"/>
      <c r="RAE127" s="27"/>
      <c r="RAF127" s="27"/>
      <c r="RAG127" s="27"/>
      <c r="RAH127" s="27"/>
      <c r="RAI127" s="27"/>
      <c r="RAJ127" s="27"/>
      <c r="RAK127" s="27"/>
      <c r="RAL127" s="27"/>
      <c r="RAM127" s="27"/>
      <c r="RAN127" s="27"/>
      <c r="RAO127" s="27"/>
      <c r="RAP127" s="27"/>
      <c r="RAQ127" s="27"/>
      <c r="RAR127" s="27"/>
      <c r="RAS127" s="27"/>
      <c r="RAT127" s="27"/>
      <c r="RAU127" s="27"/>
      <c r="RAV127" s="27"/>
      <c r="RAW127" s="27"/>
      <c r="RAX127" s="27"/>
      <c r="RAY127" s="27"/>
      <c r="RAZ127" s="27"/>
      <c r="RBA127" s="27"/>
      <c r="RBB127" s="27"/>
      <c r="RBC127" s="27"/>
      <c r="RBD127" s="27"/>
      <c r="RBE127" s="27"/>
      <c r="RBF127" s="27"/>
      <c r="RBG127" s="27"/>
      <c r="RBH127" s="27"/>
      <c r="RBI127" s="27"/>
      <c r="RBJ127" s="27"/>
      <c r="RBK127" s="27"/>
      <c r="RBL127" s="27"/>
      <c r="RBM127" s="27"/>
      <c r="RBN127" s="27"/>
      <c r="RBO127" s="27"/>
      <c r="RBP127" s="27"/>
      <c r="RBQ127" s="27"/>
      <c r="RBR127" s="27"/>
      <c r="RBS127" s="27"/>
      <c r="RBT127" s="27"/>
      <c r="RBU127" s="27"/>
      <c r="RBV127" s="27"/>
      <c r="RCC127" s="27"/>
      <c r="RCD127" s="27"/>
      <c r="RCE127" s="27"/>
      <c r="RCF127" s="27"/>
      <c r="RCG127" s="27"/>
      <c r="RCH127" s="27"/>
      <c r="RCI127" s="27"/>
      <c r="RCJ127" s="27"/>
      <c r="RCK127" s="27"/>
      <c r="RCL127" s="27"/>
      <c r="RCM127" s="27"/>
      <c r="RCN127" s="27"/>
      <c r="RCO127" s="27"/>
      <c r="RCP127" s="27"/>
      <c r="RCQ127" s="27"/>
      <c r="RCR127" s="27"/>
      <c r="RCS127" s="27"/>
      <c r="RCT127" s="27"/>
      <c r="RCU127" s="27"/>
      <c r="RCV127" s="27"/>
      <c r="RCW127" s="27"/>
      <c r="RCX127" s="27"/>
      <c r="RCY127" s="27"/>
      <c r="RCZ127" s="27"/>
      <c r="RDA127" s="27"/>
      <c r="RDB127" s="27"/>
      <c r="RDC127" s="27"/>
      <c r="RDD127" s="27"/>
      <c r="RDE127" s="27"/>
      <c r="RDF127" s="27"/>
      <c r="RDG127" s="27"/>
      <c r="RDH127" s="27"/>
      <c r="RDI127" s="27"/>
      <c r="RDJ127" s="27"/>
      <c r="RDK127" s="27"/>
      <c r="RDL127" s="27"/>
      <c r="RDM127" s="27"/>
      <c r="RDN127" s="27"/>
      <c r="RDO127" s="27"/>
      <c r="RDP127" s="27"/>
      <c r="RDQ127" s="27"/>
      <c r="RDR127" s="27"/>
      <c r="RDS127" s="27"/>
      <c r="RDT127" s="27"/>
      <c r="RDU127" s="27"/>
      <c r="RDV127" s="27"/>
      <c r="RDW127" s="27"/>
      <c r="RDX127" s="27"/>
      <c r="RDY127" s="27"/>
      <c r="RDZ127" s="27"/>
      <c r="REA127" s="27"/>
      <c r="REB127" s="27"/>
      <c r="REC127" s="27"/>
      <c r="RED127" s="27"/>
      <c r="REE127" s="27"/>
      <c r="REF127" s="27"/>
      <c r="REG127" s="27"/>
      <c r="REH127" s="27"/>
      <c r="REI127" s="27"/>
      <c r="REJ127" s="27"/>
      <c r="REK127" s="27"/>
      <c r="REL127" s="27"/>
      <c r="REM127" s="27"/>
      <c r="REN127" s="27"/>
      <c r="REO127" s="27"/>
      <c r="REP127" s="27"/>
      <c r="REQ127" s="27"/>
      <c r="RER127" s="27"/>
      <c r="RES127" s="27"/>
      <c r="RET127" s="27"/>
      <c r="REU127" s="27"/>
      <c r="REV127" s="27"/>
      <c r="REW127" s="27"/>
      <c r="REX127" s="27"/>
      <c r="REY127" s="27"/>
      <c r="REZ127" s="27"/>
      <c r="RFA127" s="27"/>
      <c r="RFB127" s="27"/>
      <c r="RFC127" s="27"/>
      <c r="RFD127" s="27"/>
      <c r="RFE127" s="27"/>
      <c r="RFF127" s="27"/>
      <c r="RFG127" s="27"/>
      <c r="RFH127" s="27"/>
      <c r="RFI127" s="27"/>
      <c r="RFJ127" s="27"/>
      <c r="RFK127" s="27"/>
      <c r="RFL127" s="27"/>
      <c r="RFM127" s="27"/>
      <c r="RFN127" s="27"/>
      <c r="RFO127" s="27"/>
      <c r="RFP127" s="27"/>
      <c r="RFQ127" s="27"/>
      <c r="RFR127" s="27"/>
      <c r="RFS127" s="27"/>
      <c r="RFT127" s="27"/>
      <c r="RFU127" s="27"/>
      <c r="RFV127" s="27"/>
      <c r="RFW127" s="27"/>
      <c r="RFX127" s="27"/>
      <c r="RFY127" s="27"/>
      <c r="RFZ127" s="27"/>
      <c r="RGA127" s="27"/>
      <c r="RGB127" s="27"/>
      <c r="RGC127" s="27"/>
      <c r="RGD127" s="27"/>
      <c r="RGE127" s="27"/>
      <c r="RGF127" s="27"/>
      <c r="RGG127" s="27"/>
      <c r="RGH127" s="27"/>
      <c r="RGI127" s="27"/>
      <c r="RGJ127" s="27"/>
      <c r="RGK127" s="27"/>
      <c r="RGL127" s="27"/>
      <c r="RGM127" s="27"/>
      <c r="RGN127" s="27"/>
      <c r="RGO127" s="27"/>
      <c r="RGP127" s="27"/>
      <c r="RGQ127" s="27"/>
      <c r="RGR127" s="27"/>
      <c r="RGS127" s="27"/>
      <c r="RGT127" s="27"/>
      <c r="RGU127" s="27"/>
      <c r="RGV127" s="27"/>
      <c r="RGW127" s="27"/>
      <c r="RGX127" s="27"/>
      <c r="RGY127" s="27"/>
      <c r="RGZ127" s="27"/>
      <c r="RHA127" s="27"/>
      <c r="RHB127" s="27"/>
      <c r="RHC127" s="27"/>
      <c r="RHD127" s="27"/>
      <c r="RHE127" s="27"/>
      <c r="RHF127" s="27"/>
      <c r="RHG127" s="27"/>
      <c r="RHH127" s="27"/>
      <c r="RHI127" s="27"/>
      <c r="RHJ127" s="27"/>
      <c r="RHK127" s="27"/>
      <c r="RHL127" s="27"/>
      <c r="RHM127" s="27"/>
      <c r="RHN127" s="27"/>
      <c r="RHO127" s="27"/>
      <c r="RHP127" s="27"/>
      <c r="RHQ127" s="27"/>
      <c r="RHR127" s="27"/>
      <c r="RHS127" s="27"/>
      <c r="RHT127" s="27"/>
      <c r="RHU127" s="27"/>
      <c r="RHV127" s="27"/>
      <c r="RHW127" s="27"/>
      <c r="RHX127" s="27"/>
      <c r="RHY127" s="27"/>
      <c r="RHZ127" s="27"/>
      <c r="RIA127" s="27"/>
      <c r="RIB127" s="27"/>
      <c r="RIC127" s="27"/>
      <c r="RID127" s="27"/>
      <c r="RIE127" s="27"/>
      <c r="RIF127" s="27"/>
      <c r="RIG127" s="27"/>
      <c r="RIH127" s="27"/>
      <c r="RII127" s="27"/>
      <c r="RIJ127" s="27"/>
      <c r="RIK127" s="27"/>
      <c r="RIL127" s="27"/>
      <c r="RIM127" s="27"/>
      <c r="RIN127" s="27"/>
      <c r="RIO127" s="27"/>
      <c r="RIP127" s="27"/>
      <c r="RIQ127" s="27"/>
      <c r="RIR127" s="27"/>
      <c r="RIS127" s="27"/>
      <c r="RIT127" s="27"/>
      <c r="RIU127" s="27"/>
      <c r="RIV127" s="27"/>
      <c r="RIW127" s="27"/>
      <c r="RIX127" s="27"/>
      <c r="RIY127" s="27"/>
      <c r="RIZ127" s="27"/>
      <c r="RJA127" s="27"/>
      <c r="RJB127" s="27"/>
      <c r="RJC127" s="27"/>
      <c r="RJD127" s="27"/>
      <c r="RJE127" s="27"/>
      <c r="RJF127" s="27"/>
      <c r="RJG127" s="27"/>
      <c r="RJH127" s="27"/>
      <c r="RJI127" s="27"/>
      <c r="RJJ127" s="27"/>
      <c r="RJK127" s="27"/>
      <c r="RJL127" s="27"/>
      <c r="RJM127" s="27"/>
      <c r="RJN127" s="27"/>
      <c r="RJO127" s="27"/>
      <c r="RJP127" s="27"/>
      <c r="RJQ127" s="27"/>
      <c r="RJR127" s="27"/>
      <c r="RJS127" s="27"/>
      <c r="RJT127" s="27"/>
      <c r="RJU127" s="27"/>
      <c r="RJV127" s="27"/>
      <c r="RJW127" s="27"/>
      <c r="RJX127" s="27"/>
      <c r="RJY127" s="27"/>
      <c r="RJZ127" s="27"/>
      <c r="RKA127" s="27"/>
      <c r="RKB127" s="27"/>
      <c r="RKC127" s="27"/>
      <c r="RKD127" s="27"/>
      <c r="RKE127" s="27"/>
      <c r="RKF127" s="27"/>
      <c r="RKG127" s="27"/>
      <c r="RKH127" s="27"/>
      <c r="RKI127" s="27"/>
      <c r="RKJ127" s="27"/>
      <c r="RKK127" s="27"/>
      <c r="RKL127" s="27"/>
      <c r="RKM127" s="27"/>
      <c r="RKN127" s="27"/>
      <c r="RKO127" s="27"/>
      <c r="RKP127" s="27"/>
      <c r="RKQ127" s="27"/>
      <c r="RKR127" s="27"/>
      <c r="RKS127" s="27"/>
      <c r="RKT127" s="27"/>
      <c r="RKU127" s="27"/>
      <c r="RKV127" s="27"/>
      <c r="RKW127" s="27"/>
      <c r="RKX127" s="27"/>
      <c r="RKY127" s="27"/>
      <c r="RKZ127" s="27"/>
      <c r="RLA127" s="27"/>
      <c r="RLB127" s="27"/>
      <c r="RLC127" s="27"/>
      <c r="RLD127" s="27"/>
      <c r="RLE127" s="27"/>
      <c r="RLF127" s="27"/>
      <c r="RLG127" s="27"/>
      <c r="RLH127" s="27"/>
      <c r="RLI127" s="27"/>
      <c r="RLJ127" s="27"/>
      <c r="RLK127" s="27"/>
      <c r="RLL127" s="27"/>
      <c r="RLM127" s="27"/>
      <c r="RLN127" s="27"/>
      <c r="RLO127" s="27"/>
      <c r="RLP127" s="27"/>
      <c r="RLQ127" s="27"/>
      <c r="RLR127" s="27"/>
      <c r="RLY127" s="27"/>
      <c r="RLZ127" s="27"/>
      <c r="RMA127" s="27"/>
      <c r="RMB127" s="27"/>
      <c r="RMC127" s="27"/>
      <c r="RMD127" s="27"/>
      <c r="RME127" s="27"/>
      <c r="RMF127" s="27"/>
      <c r="RMG127" s="27"/>
      <c r="RMH127" s="27"/>
      <c r="RMI127" s="27"/>
      <c r="RMJ127" s="27"/>
      <c r="RMK127" s="27"/>
      <c r="RML127" s="27"/>
      <c r="RMM127" s="27"/>
      <c r="RMN127" s="27"/>
      <c r="RMO127" s="27"/>
      <c r="RMP127" s="27"/>
      <c r="RMQ127" s="27"/>
      <c r="RMR127" s="27"/>
      <c r="RMS127" s="27"/>
      <c r="RMT127" s="27"/>
      <c r="RMU127" s="27"/>
      <c r="RMV127" s="27"/>
      <c r="RMW127" s="27"/>
      <c r="RMX127" s="27"/>
      <c r="RMY127" s="27"/>
      <c r="RMZ127" s="27"/>
      <c r="RNA127" s="27"/>
      <c r="RNB127" s="27"/>
      <c r="RNC127" s="27"/>
      <c r="RND127" s="27"/>
      <c r="RNE127" s="27"/>
      <c r="RNF127" s="27"/>
      <c r="RNG127" s="27"/>
      <c r="RNH127" s="27"/>
      <c r="RNI127" s="27"/>
      <c r="RNJ127" s="27"/>
      <c r="RNK127" s="27"/>
      <c r="RNL127" s="27"/>
      <c r="RNM127" s="27"/>
      <c r="RNN127" s="27"/>
      <c r="RNO127" s="27"/>
      <c r="RNP127" s="27"/>
      <c r="RNQ127" s="27"/>
      <c r="RNR127" s="27"/>
      <c r="RNS127" s="27"/>
      <c r="RNT127" s="27"/>
      <c r="RNU127" s="27"/>
      <c r="RNV127" s="27"/>
      <c r="RNW127" s="27"/>
      <c r="RNX127" s="27"/>
      <c r="RNY127" s="27"/>
      <c r="RNZ127" s="27"/>
      <c r="ROA127" s="27"/>
      <c r="ROB127" s="27"/>
      <c r="ROC127" s="27"/>
      <c r="ROD127" s="27"/>
      <c r="ROE127" s="27"/>
      <c r="ROF127" s="27"/>
      <c r="ROG127" s="27"/>
      <c r="ROH127" s="27"/>
      <c r="ROI127" s="27"/>
      <c r="ROJ127" s="27"/>
      <c r="ROK127" s="27"/>
      <c r="ROL127" s="27"/>
      <c r="ROM127" s="27"/>
      <c r="RON127" s="27"/>
      <c r="ROO127" s="27"/>
      <c r="ROP127" s="27"/>
      <c r="ROQ127" s="27"/>
      <c r="ROR127" s="27"/>
      <c r="ROS127" s="27"/>
      <c r="ROT127" s="27"/>
      <c r="ROU127" s="27"/>
      <c r="ROV127" s="27"/>
      <c r="ROW127" s="27"/>
      <c r="ROX127" s="27"/>
      <c r="ROY127" s="27"/>
      <c r="ROZ127" s="27"/>
      <c r="RPA127" s="27"/>
      <c r="RPB127" s="27"/>
      <c r="RPC127" s="27"/>
      <c r="RPD127" s="27"/>
      <c r="RPE127" s="27"/>
      <c r="RPF127" s="27"/>
      <c r="RPG127" s="27"/>
      <c r="RPH127" s="27"/>
      <c r="RPI127" s="27"/>
      <c r="RPJ127" s="27"/>
      <c r="RPK127" s="27"/>
      <c r="RPL127" s="27"/>
      <c r="RPM127" s="27"/>
      <c r="RPN127" s="27"/>
      <c r="RPO127" s="27"/>
      <c r="RPP127" s="27"/>
      <c r="RPQ127" s="27"/>
      <c r="RPR127" s="27"/>
      <c r="RPS127" s="27"/>
      <c r="RPT127" s="27"/>
      <c r="RPU127" s="27"/>
      <c r="RPV127" s="27"/>
      <c r="RPW127" s="27"/>
      <c r="RPX127" s="27"/>
      <c r="RPY127" s="27"/>
      <c r="RPZ127" s="27"/>
      <c r="RQA127" s="27"/>
      <c r="RQB127" s="27"/>
      <c r="RQC127" s="27"/>
      <c r="RQD127" s="27"/>
      <c r="RQE127" s="27"/>
      <c r="RQF127" s="27"/>
      <c r="RQG127" s="27"/>
      <c r="RQH127" s="27"/>
      <c r="RQI127" s="27"/>
      <c r="RQJ127" s="27"/>
      <c r="RQK127" s="27"/>
      <c r="RQL127" s="27"/>
      <c r="RQM127" s="27"/>
      <c r="RQN127" s="27"/>
      <c r="RQO127" s="27"/>
      <c r="RQP127" s="27"/>
      <c r="RQQ127" s="27"/>
      <c r="RQR127" s="27"/>
      <c r="RQS127" s="27"/>
      <c r="RQT127" s="27"/>
      <c r="RQU127" s="27"/>
      <c r="RQV127" s="27"/>
      <c r="RQW127" s="27"/>
      <c r="RQX127" s="27"/>
      <c r="RQY127" s="27"/>
      <c r="RQZ127" s="27"/>
      <c r="RRA127" s="27"/>
      <c r="RRB127" s="27"/>
      <c r="RRC127" s="27"/>
      <c r="RRD127" s="27"/>
      <c r="RRE127" s="27"/>
      <c r="RRF127" s="27"/>
      <c r="RRG127" s="27"/>
      <c r="RRH127" s="27"/>
      <c r="RRI127" s="27"/>
      <c r="RRJ127" s="27"/>
      <c r="RRK127" s="27"/>
      <c r="RRL127" s="27"/>
      <c r="RRM127" s="27"/>
      <c r="RRN127" s="27"/>
      <c r="RRO127" s="27"/>
      <c r="RRP127" s="27"/>
      <c r="RRQ127" s="27"/>
      <c r="RRR127" s="27"/>
      <c r="RRS127" s="27"/>
      <c r="RRT127" s="27"/>
      <c r="RRU127" s="27"/>
      <c r="RRV127" s="27"/>
      <c r="RRW127" s="27"/>
      <c r="RRX127" s="27"/>
      <c r="RRY127" s="27"/>
      <c r="RRZ127" s="27"/>
      <c r="RSA127" s="27"/>
      <c r="RSB127" s="27"/>
      <c r="RSC127" s="27"/>
      <c r="RSD127" s="27"/>
      <c r="RSE127" s="27"/>
      <c r="RSF127" s="27"/>
      <c r="RSG127" s="27"/>
      <c r="RSH127" s="27"/>
      <c r="RSI127" s="27"/>
      <c r="RSJ127" s="27"/>
      <c r="RSK127" s="27"/>
      <c r="RSL127" s="27"/>
      <c r="RSM127" s="27"/>
      <c r="RSN127" s="27"/>
      <c r="RSO127" s="27"/>
      <c r="RSP127" s="27"/>
      <c r="RSQ127" s="27"/>
      <c r="RSR127" s="27"/>
      <c r="RSS127" s="27"/>
      <c r="RST127" s="27"/>
      <c r="RSU127" s="27"/>
      <c r="RSV127" s="27"/>
      <c r="RSW127" s="27"/>
      <c r="RSX127" s="27"/>
      <c r="RSY127" s="27"/>
      <c r="RSZ127" s="27"/>
      <c r="RTA127" s="27"/>
      <c r="RTB127" s="27"/>
      <c r="RTC127" s="27"/>
      <c r="RTD127" s="27"/>
      <c r="RTE127" s="27"/>
      <c r="RTF127" s="27"/>
      <c r="RTG127" s="27"/>
      <c r="RTH127" s="27"/>
      <c r="RTI127" s="27"/>
      <c r="RTJ127" s="27"/>
      <c r="RTK127" s="27"/>
      <c r="RTL127" s="27"/>
      <c r="RTM127" s="27"/>
      <c r="RTN127" s="27"/>
      <c r="RTO127" s="27"/>
      <c r="RTP127" s="27"/>
      <c r="RTQ127" s="27"/>
      <c r="RTR127" s="27"/>
      <c r="RTS127" s="27"/>
      <c r="RTT127" s="27"/>
      <c r="RTU127" s="27"/>
      <c r="RTV127" s="27"/>
      <c r="RTW127" s="27"/>
      <c r="RTX127" s="27"/>
      <c r="RTY127" s="27"/>
      <c r="RTZ127" s="27"/>
      <c r="RUA127" s="27"/>
      <c r="RUB127" s="27"/>
      <c r="RUC127" s="27"/>
      <c r="RUD127" s="27"/>
      <c r="RUE127" s="27"/>
      <c r="RUF127" s="27"/>
      <c r="RUG127" s="27"/>
      <c r="RUH127" s="27"/>
      <c r="RUI127" s="27"/>
      <c r="RUJ127" s="27"/>
      <c r="RUK127" s="27"/>
      <c r="RUL127" s="27"/>
      <c r="RUM127" s="27"/>
      <c r="RUN127" s="27"/>
      <c r="RUO127" s="27"/>
      <c r="RUP127" s="27"/>
      <c r="RUQ127" s="27"/>
      <c r="RUR127" s="27"/>
      <c r="RUS127" s="27"/>
      <c r="RUT127" s="27"/>
      <c r="RUU127" s="27"/>
      <c r="RUV127" s="27"/>
      <c r="RUW127" s="27"/>
      <c r="RUX127" s="27"/>
      <c r="RUY127" s="27"/>
      <c r="RUZ127" s="27"/>
      <c r="RVA127" s="27"/>
      <c r="RVB127" s="27"/>
      <c r="RVC127" s="27"/>
      <c r="RVD127" s="27"/>
      <c r="RVE127" s="27"/>
      <c r="RVF127" s="27"/>
      <c r="RVG127" s="27"/>
      <c r="RVH127" s="27"/>
      <c r="RVI127" s="27"/>
      <c r="RVJ127" s="27"/>
      <c r="RVK127" s="27"/>
      <c r="RVL127" s="27"/>
      <c r="RVM127" s="27"/>
      <c r="RVN127" s="27"/>
      <c r="RVU127" s="27"/>
      <c r="RVV127" s="27"/>
      <c r="RVW127" s="27"/>
      <c r="RVX127" s="27"/>
      <c r="RVY127" s="27"/>
      <c r="RVZ127" s="27"/>
      <c r="RWA127" s="27"/>
      <c r="RWB127" s="27"/>
      <c r="RWC127" s="27"/>
      <c r="RWD127" s="27"/>
      <c r="RWE127" s="27"/>
      <c r="RWF127" s="27"/>
      <c r="RWG127" s="27"/>
      <c r="RWH127" s="27"/>
      <c r="RWI127" s="27"/>
      <c r="RWJ127" s="27"/>
      <c r="RWK127" s="27"/>
      <c r="RWL127" s="27"/>
      <c r="RWM127" s="27"/>
      <c r="RWN127" s="27"/>
      <c r="RWO127" s="27"/>
      <c r="RWP127" s="27"/>
      <c r="RWQ127" s="27"/>
      <c r="RWR127" s="27"/>
      <c r="RWS127" s="27"/>
      <c r="RWT127" s="27"/>
      <c r="RWU127" s="27"/>
      <c r="RWV127" s="27"/>
      <c r="RWW127" s="27"/>
      <c r="RWX127" s="27"/>
      <c r="RWY127" s="27"/>
      <c r="RWZ127" s="27"/>
      <c r="RXA127" s="27"/>
      <c r="RXB127" s="27"/>
      <c r="RXC127" s="27"/>
      <c r="RXD127" s="27"/>
      <c r="RXE127" s="27"/>
      <c r="RXF127" s="27"/>
      <c r="RXG127" s="27"/>
      <c r="RXH127" s="27"/>
      <c r="RXI127" s="27"/>
      <c r="RXJ127" s="27"/>
      <c r="RXK127" s="27"/>
      <c r="RXL127" s="27"/>
      <c r="RXM127" s="27"/>
      <c r="RXN127" s="27"/>
      <c r="RXO127" s="27"/>
      <c r="RXP127" s="27"/>
      <c r="RXQ127" s="27"/>
      <c r="RXR127" s="27"/>
      <c r="RXS127" s="27"/>
      <c r="RXT127" s="27"/>
      <c r="RXU127" s="27"/>
      <c r="RXV127" s="27"/>
      <c r="RXW127" s="27"/>
      <c r="RXX127" s="27"/>
      <c r="RXY127" s="27"/>
      <c r="RXZ127" s="27"/>
      <c r="RYA127" s="27"/>
      <c r="RYB127" s="27"/>
      <c r="RYC127" s="27"/>
      <c r="RYD127" s="27"/>
      <c r="RYE127" s="27"/>
      <c r="RYF127" s="27"/>
      <c r="RYG127" s="27"/>
      <c r="RYH127" s="27"/>
      <c r="RYI127" s="27"/>
      <c r="RYJ127" s="27"/>
      <c r="RYK127" s="27"/>
      <c r="RYL127" s="27"/>
      <c r="RYM127" s="27"/>
      <c r="RYN127" s="27"/>
      <c r="RYO127" s="27"/>
      <c r="RYP127" s="27"/>
      <c r="RYQ127" s="27"/>
      <c r="RYR127" s="27"/>
      <c r="RYS127" s="27"/>
      <c r="RYT127" s="27"/>
      <c r="RYU127" s="27"/>
      <c r="RYV127" s="27"/>
      <c r="RYW127" s="27"/>
      <c r="RYX127" s="27"/>
      <c r="RYY127" s="27"/>
      <c r="RYZ127" s="27"/>
      <c r="RZA127" s="27"/>
      <c r="RZB127" s="27"/>
      <c r="RZC127" s="27"/>
      <c r="RZD127" s="27"/>
      <c r="RZE127" s="27"/>
      <c r="RZF127" s="27"/>
      <c r="RZG127" s="27"/>
      <c r="RZH127" s="27"/>
      <c r="RZI127" s="27"/>
      <c r="RZJ127" s="27"/>
      <c r="RZK127" s="27"/>
      <c r="RZL127" s="27"/>
      <c r="RZM127" s="27"/>
      <c r="RZN127" s="27"/>
      <c r="RZO127" s="27"/>
      <c r="RZP127" s="27"/>
      <c r="RZQ127" s="27"/>
      <c r="RZR127" s="27"/>
      <c r="RZS127" s="27"/>
      <c r="RZT127" s="27"/>
      <c r="RZU127" s="27"/>
      <c r="RZV127" s="27"/>
      <c r="RZW127" s="27"/>
      <c r="RZX127" s="27"/>
      <c r="RZY127" s="27"/>
      <c r="RZZ127" s="27"/>
      <c r="SAA127" s="27"/>
      <c r="SAB127" s="27"/>
      <c r="SAC127" s="27"/>
      <c r="SAD127" s="27"/>
      <c r="SAE127" s="27"/>
      <c r="SAF127" s="27"/>
      <c r="SAG127" s="27"/>
      <c r="SAH127" s="27"/>
      <c r="SAI127" s="27"/>
      <c r="SAJ127" s="27"/>
      <c r="SAK127" s="27"/>
      <c r="SAL127" s="27"/>
      <c r="SAM127" s="27"/>
      <c r="SAN127" s="27"/>
      <c r="SAO127" s="27"/>
      <c r="SAP127" s="27"/>
      <c r="SAQ127" s="27"/>
      <c r="SAR127" s="27"/>
      <c r="SAS127" s="27"/>
      <c r="SAT127" s="27"/>
      <c r="SAU127" s="27"/>
      <c r="SAV127" s="27"/>
      <c r="SAW127" s="27"/>
      <c r="SAX127" s="27"/>
      <c r="SAY127" s="27"/>
      <c r="SAZ127" s="27"/>
      <c r="SBA127" s="27"/>
      <c r="SBB127" s="27"/>
      <c r="SBC127" s="27"/>
      <c r="SBD127" s="27"/>
      <c r="SBE127" s="27"/>
      <c r="SBF127" s="27"/>
      <c r="SBG127" s="27"/>
      <c r="SBH127" s="27"/>
      <c r="SBI127" s="27"/>
      <c r="SBJ127" s="27"/>
      <c r="SBK127" s="27"/>
      <c r="SBL127" s="27"/>
      <c r="SBM127" s="27"/>
      <c r="SBN127" s="27"/>
      <c r="SBO127" s="27"/>
      <c r="SBP127" s="27"/>
      <c r="SBQ127" s="27"/>
      <c r="SBR127" s="27"/>
      <c r="SBS127" s="27"/>
      <c r="SBT127" s="27"/>
      <c r="SBU127" s="27"/>
      <c r="SBV127" s="27"/>
      <c r="SBW127" s="27"/>
      <c r="SBX127" s="27"/>
      <c r="SBY127" s="27"/>
      <c r="SBZ127" s="27"/>
      <c r="SCA127" s="27"/>
      <c r="SCB127" s="27"/>
      <c r="SCC127" s="27"/>
      <c r="SCD127" s="27"/>
      <c r="SCE127" s="27"/>
      <c r="SCF127" s="27"/>
      <c r="SCG127" s="27"/>
      <c r="SCH127" s="27"/>
      <c r="SCI127" s="27"/>
      <c r="SCJ127" s="27"/>
      <c r="SCK127" s="27"/>
      <c r="SCL127" s="27"/>
      <c r="SCM127" s="27"/>
      <c r="SCN127" s="27"/>
      <c r="SCO127" s="27"/>
      <c r="SCP127" s="27"/>
      <c r="SCQ127" s="27"/>
      <c r="SCR127" s="27"/>
      <c r="SCS127" s="27"/>
      <c r="SCT127" s="27"/>
      <c r="SCU127" s="27"/>
      <c r="SCV127" s="27"/>
      <c r="SCW127" s="27"/>
      <c r="SCX127" s="27"/>
      <c r="SCY127" s="27"/>
      <c r="SCZ127" s="27"/>
      <c r="SDA127" s="27"/>
      <c r="SDB127" s="27"/>
      <c r="SDC127" s="27"/>
      <c r="SDD127" s="27"/>
      <c r="SDE127" s="27"/>
      <c r="SDF127" s="27"/>
      <c r="SDG127" s="27"/>
      <c r="SDH127" s="27"/>
      <c r="SDI127" s="27"/>
      <c r="SDJ127" s="27"/>
      <c r="SDK127" s="27"/>
      <c r="SDL127" s="27"/>
      <c r="SDM127" s="27"/>
      <c r="SDN127" s="27"/>
      <c r="SDO127" s="27"/>
      <c r="SDP127" s="27"/>
      <c r="SDQ127" s="27"/>
      <c r="SDR127" s="27"/>
      <c r="SDS127" s="27"/>
      <c r="SDT127" s="27"/>
      <c r="SDU127" s="27"/>
      <c r="SDV127" s="27"/>
      <c r="SDW127" s="27"/>
      <c r="SDX127" s="27"/>
      <c r="SDY127" s="27"/>
      <c r="SDZ127" s="27"/>
      <c r="SEA127" s="27"/>
      <c r="SEB127" s="27"/>
      <c r="SEC127" s="27"/>
      <c r="SED127" s="27"/>
      <c r="SEE127" s="27"/>
      <c r="SEF127" s="27"/>
      <c r="SEG127" s="27"/>
      <c r="SEH127" s="27"/>
      <c r="SEI127" s="27"/>
      <c r="SEJ127" s="27"/>
      <c r="SEK127" s="27"/>
      <c r="SEL127" s="27"/>
      <c r="SEM127" s="27"/>
      <c r="SEN127" s="27"/>
      <c r="SEO127" s="27"/>
      <c r="SEP127" s="27"/>
      <c r="SEQ127" s="27"/>
      <c r="SER127" s="27"/>
      <c r="SES127" s="27"/>
      <c r="SET127" s="27"/>
      <c r="SEU127" s="27"/>
      <c r="SEV127" s="27"/>
      <c r="SEW127" s="27"/>
      <c r="SEX127" s="27"/>
      <c r="SEY127" s="27"/>
      <c r="SEZ127" s="27"/>
      <c r="SFA127" s="27"/>
      <c r="SFB127" s="27"/>
      <c r="SFC127" s="27"/>
      <c r="SFD127" s="27"/>
      <c r="SFE127" s="27"/>
      <c r="SFF127" s="27"/>
      <c r="SFG127" s="27"/>
      <c r="SFH127" s="27"/>
      <c r="SFI127" s="27"/>
      <c r="SFJ127" s="27"/>
      <c r="SFQ127" s="27"/>
      <c r="SFR127" s="27"/>
      <c r="SFS127" s="27"/>
      <c r="SFT127" s="27"/>
      <c r="SFU127" s="27"/>
      <c r="SFV127" s="27"/>
      <c r="SFW127" s="27"/>
      <c r="SFX127" s="27"/>
      <c r="SFY127" s="27"/>
      <c r="SFZ127" s="27"/>
      <c r="SGA127" s="27"/>
      <c r="SGB127" s="27"/>
      <c r="SGC127" s="27"/>
      <c r="SGD127" s="27"/>
      <c r="SGE127" s="27"/>
      <c r="SGF127" s="27"/>
      <c r="SGG127" s="27"/>
      <c r="SGH127" s="27"/>
      <c r="SGI127" s="27"/>
      <c r="SGJ127" s="27"/>
      <c r="SGK127" s="27"/>
      <c r="SGL127" s="27"/>
      <c r="SGM127" s="27"/>
      <c r="SGN127" s="27"/>
      <c r="SGO127" s="27"/>
      <c r="SGP127" s="27"/>
      <c r="SGQ127" s="27"/>
      <c r="SGR127" s="27"/>
      <c r="SGS127" s="27"/>
      <c r="SGT127" s="27"/>
      <c r="SGU127" s="27"/>
      <c r="SGV127" s="27"/>
      <c r="SGW127" s="27"/>
      <c r="SGX127" s="27"/>
      <c r="SGY127" s="27"/>
      <c r="SGZ127" s="27"/>
      <c r="SHA127" s="27"/>
      <c r="SHB127" s="27"/>
      <c r="SHC127" s="27"/>
      <c r="SHD127" s="27"/>
      <c r="SHE127" s="27"/>
      <c r="SHF127" s="27"/>
      <c r="SHG127" s="27"/>
      <c r="SHH127" s="27"/>
      <c r="SHI127" s="27"/>
      <c r="SHJ127" s="27"/>
      <c r="SHK127" s="27"/>
      <c r="SHL127" s="27"/>
      <c r="SHM127" s="27"/>
      <c r="SHN127" s="27"/>
      <c r="SHO127" s="27"/>
      <c r="SHP127" s="27"/>
      <c r="SHQ127" s="27"/>
      <c r="SHR127" s="27"/>
      <c r="SHS127" s="27"/>
      <c r="SHT127" s="27"/>
      <c r="SHU127" s="27"/>
      <c r="SHV127" s="27"/>
      <c r="SHW127" s="27"/>
      <c r="SHX127" s="27"/>
      <c r="SHY127" s="27"/>
      <c r="SHZ127" s="27"/>
      <c r="SIA127" s="27"/>
      <c r="SIB127" s="27"/>
      <c r="SIC127" s="27"/>
      <c r="SID127" s="27"/>
      <c r="SIE127" s="27"/>
      <c r="SIF127" s="27"/>
      <c r="SIG127" s="27"/>
      <c r="SIH127" s="27"/>
      <c r="SII127" s="27"/>
      <c r="SIJ127" s="27"/>
      <c r="SIK127" s="27"/>
      <c r="SIL127" s="27"/>
      <c r="SIM127" s="27"/>
      <c r="SIN127" s="27"/>
      <c r="SIO127" s="27"/>
      <c r="SIP127" s="27"/>
      <c r="SIQ127" s="27"/>
      <c r="SIR127" s="27"/>
      <c r="SIS127" s="27"/>
      <c r="SIT127" s="27"/>
      <c r="SIU127" s="27"/>
      <c r="SIV127" s="27"/>
      <c r="SIW127" s="27"/>
      <c r="SIX127" s="27"/>
      <c r="SIY127" s="27"/>
      <c r="SIZ127" s="27"/>
      <c r="SJA127" s="27"/>
      <c r="SJB127" s="27"/>
      <c r="SJC127" s="27"/>
      <c r="SJD127" s="27"/>
      <c r="SJE127" s="27"/>
      <c r="SJF127" s="27"/>
      <c r="SJG127" s="27"/>
      <c r="SJH127" s="27"/>
      <c r="SJI127" s="27"/>
      <c r="SJJ127" s="27"/>
      <c r="SJK127" s="27"/>
      <c r="SJL127" s="27"/>
      <c r="SJM127" s="27"/>
      <c r="SJN127" s="27"/>
      <c r="SJO127" s="27"/>
      <c r="SJP127" s="27"/>
      <c r="SJQ127" s="27"/>
      <c r="SJR127" s="27"/>
      <c r="SJS127" s="27"/>
      <c r="SJT127" s="27"/>
      <c r="SJU127" s="27"/>
      <c r="SJV127" s="27"/>
      <c r="SJW127" s="27"/>
      <c r="SJX127" s="27"/>
      <c r="SJY127" s="27"/>
      <c r="SJZ127" s="27"/>
      <c r="SKA127" s="27"/>
      <c r="SKB127" s="27"/>
      <c r="SKC127" s="27"/>
      <c r="SKD127" s="27"/>
      <c r="SKE127" s="27"/>
      <c r="SKF127" s="27"/>
      <c r="SKG127" s="27"/>
      <c r="SKH127" s="27"/>
      <c r="SKI127" s="27"/>
      <c r="SKJ127" s="27"/>
      <c r="SKK127" s="27"/>
      <c r="SKL127" s="27"/>
      <c r="SKM127" s="27"/>
      <c r="SKN127" s="27"/>
      <c r="SKO127" s="27"/>
      <c r="SKP127" s="27"/>
      <c r="SKQ127" s="27"/>
      <c r="SKR127" s="27"/>
      <c r="SKS127" s="27"/>
      <c r="SKT127" s="27"/>
      <c r="SKU127" s="27"/>
      <c r="SKV127" s="27"/>
      <c r="SKW127" s="27"/>
      <c r="SKX127" s="27"/>
      <c r="SKY127" s="27"/>
      <c r="SKZ127" s="27"/>
      <c r="SLA127" s="27"/>
      <c r="SLB127" s="27"/>
      <c r="SLC127" s="27"/>
      <c r="SLD127" s="27"/>
      <c r="SLE127" s="27"/>
      <c r="SLF127" s="27"/>
      <c r="SLG127" s="27"/>
      <c r="SLH127" s="27"/>
      <c r="SLI127" s="27"/>
      <c r="SLJ127" s="27"/>
      <c r="SLK127" s="27"/>
      <c r="SLL127" s="27"/>
      <c r="SLM127" s="27"/>
      <c r="SLN127" s="27"/>
      <c r="SLO127" s="27"/>
      <c r="SLP127" s="27"/>
      <c r="SLQ127" s="27"/>
      <c r="SLR127" s="27"/>
      <c r="SLS127" s="27"/>
      <c r="SLT127" s="27"/>
      <c r="SLU127" s="27"/>
      <c r="SLV127" s="27"/>
      <c r="SLW127" s="27"/>
      <c r="SLX127" s="27"/>
      <c r="SLY127" s="27"/>
      <c r="SLZ127" s="27"/>
      <c r="SMA127" s="27"/>
      <c r="SMB127" s="27"/>
      <c r="SMC127" s="27"/>
      <c r="SMD127" s="27"/>
      <c r="SME127" s="27"/>
      <c r="SMF127" s="27"/>
      <c r="SMG127" s="27"/>
      <c r="SMH127" s="27"/>
      <c r="SMI127" s="27"/>
      <c r="SMJ127" s="27"/>
      <c r="SMK127" s="27"/>
      <c r="SML127" s="27"/>
      <c r="SMM127" s="27"/>
      <c r="SMN127" s="27"/>
      <c r="SMO127" s="27"/>
      <c r="SMP127" s="27"/>
      <c r="SMQ127" s="27"/>
      <c r="SMR127" s="27"/>
      <c r="SMS127" s="27"/>
      <c r="SMT127" s="27"/>
      <c r="SMU127" s="27"/>
      <c r="SMV127" s="27"/>
      <c r="SMW127" s="27"/>
      <c r="SMX127" s="27"/>
      <c r="SMY127" s="27"/>
      <c r="SMZ127" s="27"/>
      <c r="SNA127" s="27"/>
      <c r="SNB127" s="27"/>
      <c r="SNC127" s="27"/>
      <c r="SND127" s="27"/>
      <c r="SNE127" s="27"/>
      <c r="SNF127" s="27"/>
      <c r="SNG127" s="27"/>
      <c r="SNH127" s="27"/>
      <c r="SNI127" s="27"/>
      <c r="SNJ127" s="27"/>
      <c r="SNK127" s="27"/>
      <c r="SNL127" s="27"/>
      <c r="SNM127" s="27"/>
      <c r="SNN127" s="27"/>
      <c r="SNO127" s="27"/>
      <c r="SNP127" s="27"/>
      <c r="SNQ127" s="27"/>
      <c r="SNR127" s="27"/>
      <c r="SNS127" s="27"/>
      <c r="SNT127" s="27"/>
      <c r="SNU127" s="27"/>
      <c r="SNV127" s="27"/>
      <c r="SNW127" s="27"/>
      <c r="SNX127" s="27"/>
      <c r="SNY127" s="27"/>
      <c r="SNZ127" s="27"/>
      <c r="SOA127" s="27"/>
      <c r="SOB127" s="27"/>
      <c r="SOC127" s="27"/>
      <c r="SOD127" s="27"/>
      <c r="SOE127" s="27"/>
      <c r="SOF127" s="27"/>
      <c r="SOG127" s="27"/>
      <c r="SOH127" s="27"/>
      <c r="SOI127" s="27"/>
      <c r="SOJ127" s="27"/>
      <c r="SOK127" s="27"/>
      <c r="SOL127" s="27"/>
      <c r="SOM127" s="27"/>
      <c r="SON127" s="27"/>
      <c r="SOO127" s="27"/>
      <c r="SOP127" s="27"/>
      <c r="SOQ127" s="27"/>
      <c r="SOR127" s="27"/>
      <c r="SOS127" s="27"/>
      <c r="SOT127" s="27"/>
      <c r="SOU127" s="27"/>
      <c r="SOV127" s="27"/>
      <c r="SOW127" s="27"/>
      <c r="SOX127" s="27"/>
      <c r="SOY127" s="27"/>
      <c r="SOZ127" s="27"/>
      <c r="SPA127" s="27"/>
      <c r="SPB127" s="27"/>
      <c r="SPC127" s="27"/>
      <c r="SPD127" s="27"/>
      <c r="SPE127" s="27"/>
      <c r="SPF127" s="27"/>
      <c r="SPM127" s="27"/>
      <c r="SPN127" s="27"/>
      <c r="SPO127" s="27"/>
      <c r="SPP127" s="27"/>
      <c r="SPQ127" s="27"/>
      <c r="SPR127" s="27"/>
      <c r="SPS127" s="27"/>
      <c r="SPT127" s="27"/>
      <c r="SPU127" s="27"/>
      <c r="SPV127" s="27"/>
      <c r="SPW127" s="27"/>
      <c r="SPX127" s="27"/>
      <c r="SPY127" s="27"/>
      <c r="SPZ127" s="27"/>
      <c r="SQA127" s="27"/>
      <c r="SQB127" s="27"/>
      <c r="SQC127" s="27"/>
      <c r="SQD127" s="27"/>
      <c r="SQE127" s="27"/>
      <c r="SQF127" s="27"/>
      <c r="SQG127" s="27"/>
      <c r="SQH127" s="27"/>
      <c r="SQI127" s="27"/>
      <c r="SQJ127" s="27"/>
      <c r="SQK127" s="27"/>
      <c r="SQL127" s="27"/>
      <c r="SQM127" s="27"/>
      <c r="SQN127" s="27"/>
      <c r="SQO127" s="27"/>
      <c r="SQP127" s="27"/>
      <c r="SQQ127" s="27"/>
      <c r="SQR127" s="27"/>
      <c r="SQS127" s="27"/>
      <c r="SQT127" s="27"/>
      <c r="SQU127" s="27"/>
      <c r="SQV127" s="27"/>
      <c r="SQW127" s="27"/>
      <c r="SQX127" s="27"/>
      <c r="SQY127" s="27"/>
      <c r="SQZ127" s="27"/>
      <c r="SRA127" s="27"/>
      <c r="SRB127" s="27"/>
      <c r="SRC127" s="27"/>
      <c r="SRD127" s="27"/>
      <c r="SRE127" s="27"/>
      <c r="SRF127" s="27"/>
      <c r="SRG127" s="27"/>
      <c r="SRH127" s="27"/>
      <c r="SRI127" s="27"/>
      <c r="SRJ127" s="27"/>
      <c r="SRK127" s="27"/>
      <c r="SRL127" s="27"/>
      <c r="SRM127" s="27"/>
      <c r="SRN127" s="27"/>
      <c r="SRO127" s="27"/>
      <c r="SRP127" s="27"/>
      <c r="SRQ127" s="27"/>
      <c r="SRR127" s="27"/>
      <c r="SRS127" s="27"/>
      <c r="SRT127" s="27"/>
      <c r="SRU127" s="27"/>
      <c r="SRV127" s="27"/>
      <c r="SRW127" s="27"/>
      <c r="SRX127" s="27"/>
      <c r="SRY127" s="27"/>
      <c r="SRZ127" s="27"/>
      <c r="SSA127" s="27"/>
      <c r="SSB127" s="27"/>
      <c r="SSC127" s="27"/>
      <c r="SSD127" s="27"/>
      <c r="SSE127" s="27"/>
      <c r="SSF127" s="27"/>
      <c r="SSG127" s="27"/>
      <c r="SSH127" s="27"/>
      <c r="SSI127" s="27"/>
      <c r="SSJ127" s="27"/>
      <c r="SSK127" s="27"/>
      <c r="SSL127" s="27"/>
      <c r="SSM127" s="27"/>
      <c r="SSN127" s="27"/>
      <c r="SSO127" s="27"/>
      <c r="SSP127" s="27"/>
      <c r="SSQ127" s="27"/>
      <c r="SSR127" s="27"/>
      <c r="SSS127" s="27"/>
      <c r="SST127" s="27"/>
      <c r="SSU127" s="27"/>
      <c r="SSV127" s="27"/>
      <c r="SSW127" s="27"/>
      <c r="SSX127" s="27"/>
      <c r="SSY127" s="27"/>
      <c r="SSZ127" s="27"/>
      <c r="STA127" s="27"/>
      <c r="STB127" s="27"/>
      <c r="STC127" s="27"/>
      <c r="STD127" s="27"/>
      <c r="STE127" s="27"/>
      <c r="STF127" s="27"/>
      <c r="STG127" s="27"/>
      <c r="STH127" s="27"/>
      <c r="STI127" s="27"/>
      <c r="STJ127" s="27"/>
      <c r="STK127" s="27"/>
      <c r="STL127" s="27"/>
      <c r="STM127" s="27"/>
      <c r="STN127" s="27"/>
      <c r="STO127" s="27"/>
      <c r="STP127" s="27"/>
      <c r="STQ127" s="27"/>
      <c r="STR127" s="27"/>
      <c r="STS127" s="27"/>
      <c r="STT127" s="27"/>
      <c r="STU127" s="27"/>
      <c r="STV127" s="27"/>
      <c r="STW127" s="27"/>
      <c r="STX127" s="27"/>
      <c r="STY127" s="27"/>
      <c r="STZ127" s="27"/>
      <c r="SUA127" s="27"/>
      <c r="SUB127" s="27"/>
      <c r="SUC127" s="27"/>
      <c r="SUD127" s="27"/>
      <c r="SUE127" s="27"/>
      <c r="SUF127" s="27"/>
      <c r="SUG127" s="27"/>
      <c r="SUH127" s="27"/>
      <c r="SUI127" s="27"/>
      <c r="SUJ127" s="27"/>
      <c r="SUK127" s="27"/>
      <c r="SUL127" s="27"/>
      <c r="SUM127" s="27"/>
      <c r="SUN127" s="27"/>
      <c r="SUO127" s="27"/>
      <c r="SUP127" s="27"/>
      <c r="SUQ127" s="27"/>
      <c r="SUR127" s="27"/>
      <c r="SUS127" s="27"/>
      <c r="SUT127" s="27"/>
      <c r="SUU127" s="27"/>
      <c r="SUV127" s="27"/>
      <c r="SUW127" s="27"/>
      <c r="SUX127" s="27"/>
      <c r="SUY127" s="27"/>
      <c r="SUZ127" s="27"/>
      <c r="SVA127" s="27"/>
      <c r="SVB127" s="27"/>
      <c r="SVC127" s="27"/>
      <c r="SVD127" s="27"/>
      <c r="SVE127" s="27"/>
      <c r="SVF127" s="27"/>
      <c r="SVG127" s="27"/>
      <c r="SVH127" s="27"/>
      <c r="SVI127" s="27"/>
      <c r="SVJ127" s="27"/>
      <c r="SVK127" s="27"/>
      <c r="SVL127" s="27"/>
      <c r="SVM127" s="27"/>
      <c r="SVN127" s="27"/>
      <c r="SVO127" s="27"/>
      <c r="SVP127" s="27"/>
      <c r="SVQ127" s="27"/>
      <c r="SVR127" s="27"/>
      <c r="SVS127" s="27"/>
      <c r="SVT127" s="27"/>
      <c r="SVU127" s="27"/>
      <c r="SVV127" s="27"/>
      <c r="SVW127" s="27"/>
      <c r="SVX127" s="27"/>
      <c r="SVY127" s="27"/>
      <c r="SVZ127" s="27"/>
      <c r="SWA127" s="27"/>
      <c r="SWB127" s="27"/>
      <c r="SWC127" s="27"/>
      <c r="SWD127" s="27"/>
      <c r="SWE127" s="27"/>
      <c r="SWF127" s="27"/>
      <c r="SWG127" s="27"/>
      <c r="SWH127" s="27"/>
      <c r="SWI127" s="27"/>
      <c r="SWJ127" s="27"/>
      <c r="SWK127" s="27"/>
      <c r="SWL127" s="27"/>
      <c r="SWM127" s="27"/>
      <c r="SWN127" s="27"/>
      <c r="SWO127" s="27"/>
      <c r="SWP127" s="27"/>
      <c r="SWQ127" s="27"/>
      <c r="SWR127" s="27"/>
      <c r="SWS127" s="27"/>
      <c r="SWT127" s="27"/>
      <c r="SWU127" s="27"/>
      <c r="SWV127" s="27"/>
      <c r="SWW127" s="27"/>
      <c r="SWX127" s="27"/>
      <c r="SWY127" s="27"/>
      <c r="SWZ127" s="27"/>
      <c r="SXA127" s="27"/>
      <c r="SXB127" s="27"/>
      <c r="SXC127" s="27"/>
      <c r="SXD127" s="27"/>
      <c r="SXE127" s="27"/>
      <c r="SXF127" s="27"/>
      <c r="SXG127" s="27"/>
      <c r="SXH127" s="27"/>
      <c r="SXI127" s="27"/>
      <c r="SXJ127" s="27"/>
      <c r="SXK127" s="27"/>
      <c r="SXL127" s="27"/>
      <c r="SXM127" s="27"/>
      <c r="SXN127" s="27"/>
      <c r="SXO127" s="27"/>
      <c r="SXP127" s="27"/>
      <c r="SXQ127" s="27"/>
      <c r="SXR127" s="27"/>
      <c r="SXS127" s="27"/>
      <c r="SXT127" s="27"/>
      <c r="SXU127" s="27"/>
      <c r="SXV127" s="27"/>
      <c r="SXW127" s="27"/>
      <c r="SXX127" s="27"/>
      <c r="SXY127" s="27"/>
      <c r="SXZ127" s="27"/>
      <c r="SYA127" s="27"/>
      <c r="SYB127" s="27"/>
      <c r="SYC127" s="27"/>
      <c r="SYD127" s="27"/>
      <c r="SYE127" s="27"/>
      <c r="SYF127" s="27"/>
      <c r="SYG127" s="27"/>
      <c r="SYH127" s="27"/>
      <c r="SYI127" s="27"/>
      <c r="SYJ127" s="27"/>
      <c r="SYK127" s="27"/>
      <c r="SYL127" s="27"/>
      <c r="SYM127" s="27"/>
      <c r="SYN127" s="27"/>
      <c r="SYO127" s="27"/>
      <c r="SYP127" s="27"/>
      <c r="SYQ127" s="27"/>
      <c r="SYR127" s="27"/>
      <c r="SYS127" s="27"/>
      <c r="SYT127" s="27"/>
      <c r="SYU127" s="27"/>
      <c r="SYV127" s="27"/>
      <c r="SYW127" s="27"/>
      <c r="SYX127" s="27"/>
      <c r="SYY127" s="27"/>
      <c r="SYZ127" s="27"/>
      <c r="SZA127" s="27"/>
      <c r="SZB127" s="27"/>
      <c r="SZI127" s="27"/>
      <c r="SZJ127" s="27"/>
      <c r="SZK127" s="27"/>
      <c r="SZL127" s="27"/>
      <c r="SZM127" s="27"/>
      <c r="SZN127" s="27"/>
      <c r="SZO127" s="27"/>
      <c r="SZP127" s="27"/>
      <c r="SZQ127" s="27"/>
      <c r="SZR127" s="27"/>
      <c r="SZS127" s="27"/>
      <c r="SZT127" s="27"/>
      <c r="SZU127" s="27"/>
      <c r="SZV127" s="27"/>
      <c r="SZW127" s="27"/>
      <c r="SZX127" s="27"/>
      <c r="SZY127" s="27"/>
      <c r="SZZ127" s="27"/>
      <c r="TAA127" s="27"/>
      <c r="TAB127" s="27"/>
      <c r="TAC127" s="27"/>
      <c r="TAD127" s="27"/>
      <c r="TAE127" s="27"/>
      <c r="TAF127" s="27"/>
      <c r="TAG127" s="27"/>
      <c r="TAH127" s="27"/>
      <c r="TAI127" s="27"/>
      <c r="TAJ127" s="27"/>
      <c r="TAK127" s="27"/>
      <c r="TAL127" s="27"/>
      <c r="TAM127" s="27"/>
      <c r="TAN127" s="27"/>
      <c r="TAO127" s="27"/>
      <c r="TAP127" s="27"/>
      <c r="TAQ127" s="27"/>
      <c r="TAR127" s="27"/>
      <c r="TAS127" s="27"/>
      <c r="TAT127" s="27"/>
      <c r="TAU127" s="27"/>
      <c r="TAV127" s="27"/>
      <c r="TAW127" s="27"/>
      <c r="TAX127" s="27"/>
      <c r="TAY127" s="27"/>
      <c r="TAZ127" s="27"/>
      <c r="TBA127" s="27"/>
      <c r="TBB127" s="27"/>
      <c r="TBC127" s="27"/>
      <c r="TBD127" s="27"/>
      <c r="TBE127" s="27"/>
      <c r="TBF127" s="27"/>
      <c r="TBG127" s="27"/>
      <c r="TBH127" s="27"/>
      <c r="TBI127" s="27"/>
      <c r="TBJ127" s="27"/>
      <c r="TBK127" s="27"/>
      <c r="TBL127" s="27"/>
      <c r="TBM127" s="27"/>
      <c r="TBN127" s="27"/>
      <c r="TBO127" s="27"/>
      <c r="TBP127" s="27"/>
      <c r="TBQ127" s="27"/>
      <c r="TBR127" s="27"/>
      <c r="TBS127" s="27"/>
      <c r="TBT127" s="27"/>
      <c r="TBU127" s="27"/>
      <c r="TBV127" s="27"/>
      <c r="TBW127" s="27"/>
      <c r="TBX127" s="27"/>
      <c r="TBY127" s="27"/>
      <c r="TBZ127" s="27"/>
      <c r="TCA127" s="27"/>
      <c r="TCB127" s="27"/>
      <c r="TCC127" s="27"/>
      <c r="TCD127" s="27"/>
      <c r="TCE127" s="27"/>
      <c r="TCF127" s="27"/>
      <c r="TCG127" s="27"/>
      <c r="TCH127" s="27"/>
      <c r="TCI127" s="27"/>
      <c r="TCJ127" s="27"/>
      <c r="TCK127" s="27"/>
      <c r="TCL127" s="27"/>
      <c r="TCM127" s="27"/>
      <c r="TCN127" s="27"/>
      <c r="TCO127" s="27"/>
      <c r="TCP127" s="27"/>
      <c r="TCQ127" s="27"/>
      <c r="TCR127" s="27"/>
      <c r="TCS127" s="27"/>
      <c r="TCT127" s="27"/>
      <c r="TCU127" s="27"/>
      <c r="TCV127" s="27"/>
      <c r="TCW127" s="27"/>
      <c r="TCX127" s="27"/>
      <c r="TCY127" s="27"/>
      <c r="TCZ127" s="27"/>
      <c r="TDA127" s="27"/>
      <c r="TDB127" s="27"/>
      <c r="TDC127" s="27"/>
      <c r="TDD127" s="27"/>
      <c r="TDE127" s="27"/>
      <c r="TDF127" s="27"/>
      <c r="TDG127" s="27"/>
      <c r="TDH127" s="27"/>
      <c r="TDI127" s="27"/>
      <c r="TDJ127" s="27"/>
      <c r="TDK127" s="27"/>
      <c r="TDL127" s="27"/>
      <c r="TDM127" s="27"/>
      <c r="TDN127" s="27"/>
      <c r="TDO127" s="27"/>
      <c r="TDP127" s="27"/>
      <c r="TDQ127" s="27"/>
      <c r="TDR127" s="27"/>
      <c r="TDS127" s="27"/>
      <c r="TDT127" s="27"/>
      <c r="TDU127" s="27"/>
      <c r="TDV127" s="27"/>
      <c r="TDW127" s="27"/>
      <c r="TDX127" s="27"/>
      <c r="TDY127" s="27"/>
      <c r="TDZ127" s="27"/>
      <c r="TEA127" s="27"/>
      <c r="TEB127" s="27"/>
      <c r="TEC127" s="27"/>
      <c r="TED127" s="27"/>
      <c r="TEE127" s="27"/>
      <c r="TEF127" s="27"/>
      <c r="TEG127" s="27"/>
      <c r="TEH127" s="27"/>
      <c r="TEI127" s="27"/>
      <c r="TEJ127" s="27"/>
      <c r="TEK127" s="27"/>
      <c r="TEL127" s="27"/>
      <c r="TEM127" s="27"/>
      <c r="TEN127" s="27"/>
      <c r="TEO127" s="27"/>
      <c r="TEP127" s="27"/>
      <c r="TEQ127" s="27"/>
      <c r="TER127" s="27"/>
      <c r="TES127" s="27"/>
      <c r="TET127" s="27"/>
      <c r="TEU127" s="27"/>
      <c r="TEV127" s="27"/>
      <c r="TEW127" s="27"/>
      <c r="TEX127" s="27"/>
      <c r="TEY127" s="27"/>
      <c r="TEZ127" s="27"/>
      <c r="TFA127" s="27"/>
      <c r="TFB127" s="27"/>
      <c r="TFC127" s="27"/>
      <c r="TFD127" s="27"/>
      <c r="TFE127" s="27"/>
      <c r="TFF127" s="27"/>
      <c r="TFG127" s="27"/>
      <c r="TFH127" s="27"/>
      <c r="TFI127" s="27"/>
      <c r="TFJ127" s="27"/>
      <c r="TFK127" s="27"/>
      <c r="TFL127" s="27"/>
      <c r="TFM127" s="27"/>
      <c r="TFN127" s="27"/>
      <c r="TFO127" s="27"/>
      <c r="TFP127" s="27"/>
      <c r="TFQ127" s="27"/>
      <c r="TFR127" s="27"/>
      <c r="TFS127" s="27"/>
      <c r="TFT127" s="27"/>
      <c r="TFU127" s="27"/>
      <c r="TFV127" s="27"/>
      <c r="TFW127" s="27"/>
      <c r="TFX127" s="27"/>
      <c r="TFY127" s="27"/>
      <c r="TFZ127" s="27"/>
      <c r="TGA127" s="27"/>
      <c r="TGB127" s="27"/>
      <c r="TGC127" s="27"/>
      <c r="TGD127" s="27"/>
      <c r="TGE127" s="27"/>
      <c r="TGF127" s="27"/>
      <c r="TGG127" s="27"/>
      <c r="TGH127" s="27"/>
      <c r="TGI127" s="27"/>
      <c r="TGJ127" s="27"/>
      <c r="TGK127" s="27"/>
      <c r="TGL127" s="27"/>
      <c r="TGM127" s="27"/>
      <c r="TGN127" s="27"/>
      <c r="TGO127" s="27"/>
      <c r="TGP127" s="27"/>
      <c r="TGQ127" s="27"/>
      <c r="TGR127" s="27"/>
      <c r="TGS127" s="27"/>
      <c r="TGT127" s="27"/>
      <c r="TGU127" s="27"/>
      <c r="TGV127" s="27"/>
      <c r="TGW127" s="27"/>
      <c r="TGX127" s="27"/>
      <c r="TGY127" s="27"/>
      <c r="TGZ127" s="27"/>
      <c r="THA127" s="27"/>
      <c r="THB127" s="27"/>
      <c r="THC127" s="27"/>
      <c r="THD127" s="27"/>
      <c r="THE127" s="27"/>
      <c r="THF127" s="27"/>
      <c r="THG127" s="27"/>
      <c r="THH127" s="27"/>
      <c r="THI127" s="27"/>
      <c r="THJ127" s="27"/>
      <c r="THK127" s="27"/>
      <c r="THL127" s="27"/>
      <c r="THM127" s="27"/>
      <c r="THN127" s="27"/>
      <c r="THO127" s="27"/>
      <c r="THP127" s="27"/>
      <c r="THQ127" s="27"/>
      <c r="THR127" s="27"/>
      <c r="THS127" s="27"/>
      <c r="THT127" s="27"/>
      <c r="THU127" s="27"/>
      <c r="THV127" s="27"/>
      <c r="THW127" s="27"/>
      <c r="THX127" s="27"/>
      <c r="THY127" s="27"/>
      <c r="THZ127" s="27"/>
      <c r="TIA127" s="27"/>
      <c r="TIB127" s="27"/>
      <c r="TIC127" s="27"/>
      <c r="TID127" s="27"/>
      <c r="TIE127" s="27"/>
      <c r="TIF127" s="27"/>
      <c r="TIG127" s="27"/>
      <c r="TIH127" s="27"/>
      <c r="TII127" s="27"/>
      <c r="TIJ127" s="27"/>
      <c r="TIK127" s="27"/>
      <c r="TIL127" s="27"/>
      <c r="TIM127" s="27"/>
      <c r="TIN127" s="27"/>
      <c r="TIO127" s="27"/>
      <c r="TIP127" s="27"/>
      <c r="TIQ127" s="27"/>
      <c r="TIR127" s="27"/>
      <c r="TIS127" s="27"/>
      <c r="TIT127" s="27"/>
      <c r="TIU127" s="27"/>
      <c r="TIV127" s="27"/>
      <c r="TIW127" s="27"/>
      <c r="TIX127" s="27"/>
      <c r="TJE127" s="27"/>
      <c r="TJF127" s="27"/>
      <c r="TJG127" s="27"/>
      <c r="TJH127" s="27"/>
      <c r="TJI127" s="27"/>
      <c r="TJJ127" s="27"/>
      <c r="TJK127" s="27"/>
      <c r="TJL127" s="27"/>
      <c r="TJM127" s="27"/>
      <c r="TJN127" s="27"/>
      <c r="TJO127" s="27"/>
      <c r="TJP127" s="27"/>
      <c r="TJQ127" s="27"/>
      <c r="TJR127" s="27"/>
      <c r="TJS127" s="27"/>
      <c r="TJT127" s="27"/>
      <c r="TJU127" s="27"/>
      <c r="TJV127" s="27"/>
      <c r="TJW127" s="27"/>
      <c r="TJX127" s="27"/>
      <c r="TJY127" s="27"/>
      <c r="TJZ127" s="27"/>
      <c r="TKA127" s="27"/>
      <c r="TKB127" s="27"/>
      <c r="TKC127" s="27"/>
      <c r="TKD127" s="27"/>
      <c r="TKE127" s="27"/>
      <c r="TKF127" s="27"/>
      <c r="TKG127" s="27"/>
      <c r="TKH127" s="27"/>
      <c r="TKI127" s="27"/>
      <c r="TKJ127" s="27"/>
      <c r="TKK127" s="27"/>
      <c r="TKL127" s="27"/>
      <c r="TKM127" s="27"/>
      <c r="TKN127" s="27"/>
      <c r="TKO127" s="27"/>
      <c r="TKP127" s="27"/>
      <c r="TKQ127" s="27"/>
      <c r="TKR127" s="27"/>
      <c r="TKS127" s="27"/>
      <c r="TKT127" s="27"/>
      <c r="TKU127" s="27"/>
      <c r="TKV127" s="27"/>
      <c r="TKW127" s="27"/>
      <c r="TKX127" s="27"/>
      <c r="TKY127" s="27"/>
      <c r="TKZ127" s="27"/>
      <c r="TLA127" s="27"/>
      <c r="TLB127" s="27"/>
      <c r="TLC127" s="27"/>
      <c r="TLD127" s="27"/>
      <c r="TLE127" s="27"/>
      <c r="TLF127" s="27"/>
      <c r="TLG127" s="27"/>
      <c r="TLH127" s="27"/>
      <c r="TLI127" s="27"/>
      <c r="TLJ127" s="27"/>
      <c r="TLK127" s="27"/>
      <c r="TLL127" s="27"/>
      <c r="TLM127" s="27"/>
      <c r="TLN127" s="27"/>
      <c r="TLO127" s="27"/>
      <c r="TLP127" s="27"/>
      <c r="TLQ127" s="27"/>
      <c r="TLR127" s="27"/>
      <c r="TLS127" s="27"/>
      <c r="TLT127" s="27"/>
      <c r="TLU127" s="27"/>
      <c r="TLV127" s="27"/>
      <c r="TLW127" s="27"/>
      <c r="TLX127" s="27"/>
      <c r="TLY127" s="27"/>
      <c r="TLZ127" s="27"/>
      <c r="TMA127" s="27"/>
      <c r="TMB127" s="27"/>
      <c r="TMC127" s="27"/>
      <c r="TMD127" s="27"/>
      <c r="TME127" s="27"/>
      <c r="TMF127" s="27"/>
      <c r="TMG127" s="27"/>
      <c r="TMH127" s="27"/>
      <c r="TMI127" s="27"/>
      <c r="TMJ127" s="27"/>
      <c r="TMK127" s="27"/>
      <c r="TML127" s="27"/>
      <c r="TMM127" s="27"/>
      <c r="TMN127" s="27"/>
      <c r="TMO127" s="27"/>
      <c r="TMP127" s="27"/>
      <c r="TMQ127" s="27"/>
      <c r="TMR127" s="27"/>
      <c r="TMS127" s="27"/>
      <c r="TMT127" s="27"/>
      <c r="TMU127" s="27"/>
      <c r="TMV127" s="27"/>
      <c r="TMW127" s="27"/>
      <c r="TMX127" s="27"/>
      <c r="TMY127" s="27"/>
      <c r="TMZ127" s="27"/>
      <c r="TNA127" s="27"/>
      <c r="TNB127" s="27"/>
      <c r="TNC127" s="27"/>
      <c r="TND127" s="27"/>
      <c r="TNE127" s="27"/>
      <c r="TNF127" s="27"/>
      <c r="TNG127" s="27"/>
      <c r="TNH127" s="27"/>
      <c r="TNI127" s="27"/>
      <c r="TNJ127" s="27"/>
      <c r="TNK127" s="27"/>
      <c r="TNL127" s="27"/>
      <c r="TNM127" s="27"/>
      <c r="TNN127" s="27"/>
      <c r="TNO127" s="27"/>
      <c r="TNP127" s="27"/>
      <c r="TNQ127" s="27"/>
      <c r="TNR127" s="27"/>
      <c r="TNS127" s="27"/>
      <c r="TNT127" s="27"/>
      <c r="TNU127" s="27"/>
      <c r="TNV127" s="27"/>
      <c r="TNW127" s="27"/>
      <c r="TNX127" s="27"/>
      <c r="TNY127" s="27"/>
      <c r="TNZ127" s="27"/>
      <c r="TOA127" s="27"/>
      <c r="TOB127" s="27"/>
      <c r="TOC127" s="27"/>
      <c r="TOD127" s="27"/>
      <c r="TOE127" s="27"/>
      <c r="TOF127" s="27"/>
      <c r="TOG127" s="27"/>
      <c r="TOH127" s="27"/>
      <c r="TOI127" s="27"/>
      <c r="TOJ127" s="27"/>
      <c r="TOK127" s="27"/>
      <c r="TOL127" s="27"/>
      <c r="TOM127" s="27"/>
      <c r="TON127" s="27"/>
      <c r="TOO127" s="27"/>
      <c r="TOP127" s="27"/>
      <c r="TOQ127" s="27"/>
      <c r="TOR127" s="27"/>
      <c r="TOS127" s="27"/>
      <c r="TOT127" s="27"/>
      <c r="TOU127" s="27"/>
      <c r="TOV127" s="27"/>
      <c r="TOW127" s="27"/>
      <c r="TOX127" s="27"/>
      <c r="TOY127" s="27"/>
      <c r="TOZ127" s="27"/>
      <c r="TPA127" s="27"/>
      <c r="TPB127" s="27"/>
      <c r="TPC127" s="27"/>
      <c r="TPD127" s="27"/>
      <c r="TPE127" s="27"/>
      <c r="TPF127" s="27"/>
      <c r="TPG127" s="27"/>
      <c r="TPH127" s="27"/>
      <c r="TPI127" s="27"/>
      <c r="TPJ127" s="27"/>
      <c r="TPK127" s="27"/>
      <c r="TPL127" s="27"/>
      <c r="TPM127" s="27"/>
      <c r="TPN127" s="27"/>
      <c r="TPO127" s="27"/>
      <c r="TPP127" s="27"/>
      <c r="TPQ127" s="27"/>
      <c r="TPR127" s="27"/>
      <c r="TPS127" s="27"/>
      <c r="TPT127" s="27"/>
      <c r="TPU127" s="27"/>
      <c r="TPV127" s="27"/>
      <c r="TPW127" s="27"/>
      <c r="TPX127" s="27"/>
      <c r="TPY127" s="27"/>
      <c r="TPZ127" s="27"/>
      <c r="TQA127" s="27"/>
      <c r="TQB127" s="27"/>
      <c r="TQC127" s="27"/>
      <c r="TQD127" s="27"/>
      <c r="TQE127" s="27"/>
      <c r="TQF127" s="27"/>
      <c r="TQG127" s="27"/>
      <c r="TQH127" s="27"/>
      <c r="TQI127" s="27"/>
      <c r="TQJ127" s="27"/>
      <c r="TQK127" s="27"/>
      <c r="TQL127" s="27"/>
      <c r="TQM127" s="27"/>
      <c r="TQN127" s="27"/>
      <c r="TQO127" s="27"/>
      <c r="TQP127" s="27"/>
      <c r="TQQ127" s="27"/>
      <c r="TQR127" s="27"/>
      <c r="TQS127" s="27"/>
      <c r="TQT127" s="27"/>
      <c r="TQU127" s="27"/>
      <c r="TQV127" s="27"/>
      <c r="TQW127" s="27"/>
      <c r="TQX127" s="27"/>
      <c r="TQY127" s="27"/>
      <c r="TQZ127" s="27"/>
      <c r="TRA127" s="27"/>
      <c r="TRB127" s="27"/>
      <c r="TRC127" s="27"/>
      <c r="TRD127" s="27"/>
      <c r="TRE127" s="27"/>
      <c r="TRF127" s="27"/>
      <c r="TRG127" s="27"/>
      <c r="TRH127" s="27"/>
      <c r="TRI127" s="27"/>
      <c r="TRJ127" s="27"/>
      <c r="TRK127" s="27"/>
      <c r="TRL127" s="27"/>
      <c r="TRM127" s="27"/>
      <c r="TRN127" s="27"/>
      <c r="TRO127" s="27"/>
      <c r="TRP127" s="27"/>
      <c r="TRQ127" s="27"/>
      <c r="TRR127" s="27"/>
      <c r="TRS127" s="27"/>
      <c r="TRT127" s="27"/>
      <c r="TRU127" s="27"/>
      <c r="TRV127" s="27"/>
      <c r="TRW127" s="27"/>
      <c r="TRX127" s="27"/>
      <c r="TRY127" s="27"/>
      <c r="TRZ127" s="27"/>
      <c r="TSA127" s="27"/>
      <c r="TSB127" s="27"/>
      <c r="TSC127" s="27"/>
      <c r="TSD127" s="27"/>
      <c r="TSE127" s="27"/>
      <c r="TSF127" s="27"/>
      <c r="TSG127" s="27"/>
      <c r="TSH127" s="27"/>
      <c r="TSI127" s="27"/>
      <c r="TSJ127" s="27"/>
      <c r="TSK127" s="27"/>
      <c r="TSL127" s="27"/>
      <c r="TSM127" s="27"/>
      <c r="TSN127" s="27"/>
      <c r="TSO127" s="27"/>
      <c r="TSP127" s="27"/>
      <c r="TSQ127" s="27"/>
      <c r="TSR127" s="27"/>
      <c r="TSS127" s="27"/>
      <c r="TST127" s="27"/>
      <c r="TTA127" s="27"/>
      <c r="TTB127" s="27"/>
      <c r="TTC127" s="27"/>
      <c r="TTD127" s="27"/>
      <c r="TTE127" s="27"/>
      <c r="TTF127" s="27"/>
      <c r="TTG127" s="27"/>
      <c r="TTH127" s="27"/>
      <c r="TTI127" s="27"/>
      <c r="TTJ127" s="27"/>
      <c r="TTK127" s="27"/>
      <c r="TTL127" s="27"/>
      <c r="TTM127" s="27"/>
      <c r="TTN127" s="27"/>
      <c r="TTO127" s="27"/>
      <c r="TTP127" s="27"/>
      <c r="TTQ127" s="27"/>
      <c r="TTR127" s="27"/>
      <c r="TTS127" s="27"/>
      <c r="TTT127" s="27"/>
      <c r="TTU127" s="27"/>
      <c r="TTV127" s="27"/>
      <c r="TTW127" s="27"/>
      <c r="TTX127" s="27"/>
      <c r="TTY127" s="27"/>
      <c r="TTZ127" s="27"/>
      <c r="TUA127" s="27"/>
      <c r="TUB127" s="27"/>
      <c r="TUC127" s="27"/>
      <c r="TUD127" s="27"/>
      <c r="TUE127" s="27"/>
      <c r="TUF127" s="27"/>
      <c r="TUG127" s="27"/>
      <c r="TUH127" s="27"/>
      <c r="TUI127" s="27"/>
      <c r="TUJ127" s="27"/>
      <c r="TUK127" s="27"/>
      <c r="TUL127" s="27"/>
      <c r="TUM127" s="27"/>
      <c r="TUN127" s="27"/>
      <c r="TUO127" s="27"/>
      <c r="TUP127" s="27"/>
      <c r="TUQ127" s="27"/>
      <c r="TUR127" s="27"/>
      <c r="TUS127" s="27"/>
      <c r="TUT127" s="27"/>
      <c r="TUU127" s="27"/>
      <c r="TUV127" s="27"/>
      <c r="TUW127" s="27"/>
      <c r="TUX127" s="27"/>
      <c r="TUY127" s="27"/>
      <c r="TUZ127" s="27"/>
      <c r="TVA127" s="27"/>
      <c r="TVB127" s="27"/>
      <c r="TVC127" s="27"/>
      <c r="TVD127" s="27"/>
      <c r="TVE127" s="27"/>
      <c r="TVF127" s="27"/>
      <c r="TVG127" s="27"/>
      <c r="TVH127" s="27"/>
      <c r="TVI127" s="27"/>
      <c r="TVJ127" s="27"/>
      <c r="TVK127" s="27"/>
      <c r="TVL127" s="27"/>
      <c r="TVM127" s="27"/>
      <c r="TVN127" s="27"/>
      <c r="TVO127" s="27"/>
      <c r="TVP127" s="27"/>
      <c r="TVQ127" s="27"/>
      <c r="TVR127" s="27"/>
      <c r="TVS127" s="27"/>
      <c r="TVT127" s="27"/>
      <c r="TVU127" s="27"/>
      <c r="TVV127" s="27"/>
      <c r="TVW127" s="27"/>
      <c r="TVX127" s="27"/>
      <c r="TVY127" s="27"/>
      <c r="TVZ127" s="27"/>
      <c r="TWA127" s="27"/>
      <c r="TWB127" s="27"/>
      <c r="TWC127" s="27"/>
      <c r="TWD127" s="27"/>
      <c r="TWE127" s="27"/>
      <c r="TWF127" s="27"/>
      <c r="TWG127" s="27"/>
      <c r="TWH127" s="27"/>
      <c r="TWI127" s="27"/>
      <c r="TWJ127" s="27"/>
      <c r="TWK127" s="27"/>
      <c r="TWL127" s="27"/>
      <c r="TWM127" s="27"/>
      <c r="TWN127" s="27"/>
      <c r="TWO127" s="27"/>
      <c r="TWP127" s="27"/>
      <c r="TWQ127" s="27"/>
      <c r="TWR127" s="27"/>
      <c r="TWS127" s="27"/>
      <c r="TWT127" s="27"/>
      <c r="TWU127" s="27"/>
      <c r="TWV127" s="27"/>
      <c r="TWW127" s="27"/>
      <c r="TWX127" s="27"/>
      <c r="TWY127" s="27"/>
      <c r="TWZ127" s="27"/>
      <c r="TXA127" s="27"/>
      <c r="TXB127" s="27"/>
      <c r="TXC127" s="27"/>
      <c r="TXD127" s="27"/>
      <c r="TXE127" s="27"/>
      <c r="TXF127" s="27"/>
      <c r="TXG127" s="27"/>
      <c r="TXH127" s="27"/>
      <c r="TXI127" s="27"/>
      <c r="TXJ127" s="27"/>
      <c r="TXK127" s="27"/>
      <c r="TXL127" s="27"/>
      <c r="TXM127" s="27"/>
      <c r="TXN127" s="27"/>
      <c r="TXO127" s="27"/>
      <c r="TXP127" s="27"/>
      <c r="TXQ127" s="27"/>
      <c r="TXR127" s="27"/>
      <c r="TXS127" s="27"/>
      <c r="TXT127" s="27"/>
      <c r="TXU127" s="27"/>
      <c r="TXV127" s="27"/>
      <c r="TXW127" s="27"/>
      <c r="TXX127" s="27"/>
      <c r="TXY127" s="27"/>
      <c r="TXZ127" s="27"/>
      <c r="TYA127" s="27"/>
      <c r="TYB127" s="27"/>
      <c r="TYC127" s="27"/>
      <c r="TYD127" s="27"/>
      <c r="TYE127" s="27"/>
      <c r="TYF127" s="27"/>
      <c r="TYG127" s="27"/>
      <c r="TYH127" s="27"/>
      <c r="TYI127" s="27"/>
      <c r="TYJ127" s="27"/>
      <c r="TYK127" s="27"/>
      <c r="TYL127" s="27"/>
      <c r="TYM127" s="27"/>
      <c r="TYN127" s="27"/>
      <c r="TYO127" s="27"/>
      <c r="TYP127" s="27"/>
      <c r="TYQ127" s="27"/>
      <c r="TYR127" s="27"/>
      <c r="TYS127" s="27"/>
      <c r="TYT127" s="27"/>
      <c r="TYU127" s="27"/>
      <c r="TYV127" s="27"/>
      <c r="TYW127" s="27"/>
      <c r="TYX127" s="27"/>
      <c r="TYY127" s="27"/>
      <c r="TYZ127" s="27"/>
      <c r="TZA127" s="27"/>
      <c r="TZB127" s="27"/>
      <c r="TZC127" s="27"/>
      <c r="TZD127" s="27"/>
      <c r="TZE127" s="27"/>
      <c r="TZF127" s="27"/>
      <c r="TZG127" s="27"/>
      <c r="TZH127" s="27"/>
      <c r="TZI127" s="27"/>
      <c r="TZJ127" s="27"/>
      <c r="TZK127" s="27"/>
      <c r="TZL127" s="27"/>
      <c r="TZM127" s="27"/>
      <c r="TZN127" s="27"/>
      <c r="TZO127" s="27"/>
      <c r="TZP127" s="27"/>
      <c r="TZQ127" s="27"/>
      <c r="TZR127" s="27"/>
      <c r="TZS127" s="27"/>
      <c r="TZT127" s="27"/>
      <c r="TZU127" s="27"/>
      <c r="TZV127" s="27"/>
      <c r="TZW127" s="27"/>
      <c r="TZX127" s="27"/>
      <c r="TZY127" s="27"/>
      <c r="TZZ127" s="27"/>
      <c r="UAA127" s="27"/>
      <c r="UAB127" s="27"/>
      <c r="UAC127" s="27"/>
      <c r="UAD127" s="27"/>
      <c r="UAE127" s="27"/>
      <c r="UAF127" s="27"/>
      <c r="UAG127" s="27"/>
      <c r="UAH127" s="27"/>
      <c r="UAI127" s="27"/>
      <c r="UAJ127" s="27"/>
      <c r="UAK127" s="27"/>
      <c r="UAL127" s="27"/>
      <c r="UAM127" s="27"/>
      <c r="UAN127" s="27"/>
      <c r="UAO127" s="27"/>
      <c r="UAP127" s="27"/>
      <c r="UAQ127" s="27"/>
      <c r="UAR127" s="27"/>
      <c r="UAS127" s="27"/>
      <c r="UAT127" s="27"/>
      <c r="UAU127" s="27"/>
      <c r="UAV127" s="27"/>
      <c r="UAW127" s="27"/>
      <c r="UAX127" s="27"/>
      <c r="UAY127" s="27"/>
      <c r="UAZ127" s="27"/>
      <c r="UBA127" s="27"/>
      <c r="UBB127" s="27"/>
      <c r="UBC127" s="27"/>
      <c r="UBD127" s="27"/>
      <c r="UBE127" s="27"/>
      <c r="UBF127" s="27"/>
      <c r="UBG127" s="27"/>
      <c r="UBH127" s="27"/>
      <c r="UBI127" s="27"/>
      <c r="UBJ127" s="27"/>
      <c r="UBK127" s="27"/>
      <c r="UBL127" s="27"/>
      <c r="UBM127" s="27"/>
      <c r="UBN127" s="27"/>
      <c r="UBO127" s="27"/>
      <c r="UBP127" s="27"/>
      <c r="UBQ127" s="27"/>
      <c r="UBR127" s="27"/>
      <c r="UBS127" s="27"/>
      <c r="UBT127" s="27"/>
      <c r="UBU127" s="27"/>
      <c r="UBV127" s="27"/>
      <c r="UBW127" s="27"/>
      <c r="UBX127" s="27"/>
      <c r="UBY127" s="27"/>
      <c r="UBZ127" s="27"/>
      <c r="UCA127" s="27"/>
      <c r="UCB127" s="27"/>
      <c r="UCC127" s="27"/>
      <c r="UCD127" s="27"/>
      <c r="UCE127" s="27"/>
      <c r="UCF127" s="27"/>
      <c r="UCG127" s="27"/>
      <c r="UCH127" s="27"/>
      <c r="UCI127" s="27"/>
      <c r="UCJ127" s="27"/>
      <c r="UCK127" s="27"/>
      <c r="UCL127" s="27"/>
      <c r="UCM127" s="27"/>
      <c r="UCN127" s="27"/>
      <c r="UCO127" s="27"/>
      <c r="UCP127" s="27"/>
      <c r="UCW127" s="27"/>
      <c r="UCX127" s="27"/>
      <c r="UCY127" s="27"/>
      <c r="UCZ127" s="27"/>
      <c r="UDA127" s="27"/>
      <c r="UDB127" s="27"/>
      <c r="UDC127" s="27"/>
      <c r="UDD127" s="27"/>
      <c r="UDE127" s="27"/>
      <c r="UDF127" s="27"/>
      <c r="UDG127" s="27"/>
      <c r="UDH127" s="27"/>
      <c r="UDI127" s="27"/>
      <c r="UDJ127" s="27"/>
      <c r="UDK127" s="27"/>
      <c r="UDL127" s="27"/>
      <c r="UDM127" s="27"/>
      <c r="UDN127" s="27"/>
      <c r="UDO127" s="27"/>
      <c r="UDP127" s="27"/>
      <c r="UDQ127" s="27"/>
      <c r="UDR127" s="27"/>
      <c r="UDS127" s="27"/>
      <c r="UDT127" s="27"/>
      <c r="UDU127" s="27"/>
      <c r="UDV127" s="27"/>
      <c r="UDW127" s="27"/>
      <c r="UDX127" s="27"/>
      <c r="UDY127" s="27"/>
      <c r="UDZ127" s="27"/>
      <c r="UEA127" s="27"/>
      <c r="UEB127" s="27"/>
      <c r="UEC127" s="27"/>
      <c r="UED127" s="27"/>
      <c r="UEE127" s="27"/>
      <c r="UEF127" s="27"/>
      <c r="UEG127" s="27"/>
      <c r="UEH127" s="27"/>
      <c r="UEI127" s="27"/>
      <c r="UEJ127" s="27"/>
      <c r="UEK127" s="27"/>
      <c r="UEL127" s="27"/>
      <c r="UEM127" s="27"/>
      <c r="UEN127" s="27"/>
      <c r="UEO127" s="27"/>
      <c r="UEP127" s="27"/>
      <c r="UEQ127" s="27"/>
      <c r="UER127" s="27"/>
      <c r="UES127" s="27"/>
      <c r="UET127" s="27"/>
      <c r="UEU127" s="27"/>
      <c r="UEV127" s="27"/>
      <c r="UEW127" s="27"/>
      <c r="UEX127" s="27"/>
      <c r="UEY127" s="27"/>
      <c r="UEZ127" s="27"/>
      <c r="UFA127" s="27"/>
      <c r="UFB127" s="27"/>
      <c r="UFC127" s="27"/>
      <c r="UFD127" s="27"/>
      <c r="UFE127" s="27"/>
      <c r="UFF127" s="27"/>
      <c r="UFG127" s="27"/>
      <c r="UFH127" s="27"/>
      <c r="UFI127" s="27"/>
      <c r="UFJ127" s="27"/>
      <c r="UFK127" s="27"/>
      <c r="UFL127" s="27"/>
      <c r="UFM127" s="27"/>
      <c r="UFN127" s="27"/>
      <c r="UFO127" s="27"/>
      <c r="UFP127" s="27"/>
      <c r="UFQ127" s="27"/>
      <c r="UFR127" s="27"/>
      <c r="UFS127" s="27"/>
      <c r="UFT127" s="27"/>
      <c r="UFU127" s="27"/>
      <c r="UFV127" s="27"/>
      <c r="UFW127" s="27"/>
      <c r="UFX127" s="27"/>
      <c r="UFY127" s="27"/>
      <c r="UFZ127" s="27"/>
      <c r="UGA127" s="27"/>
      <c r="UGB127" s="27"/>
      <c r="UGC127" s="27"/>
      <c r="UGD127" s="27"/>
      <c r="UGE127" s="27"/>
      <c r="UGF127" s="27"/>
      <c r="UGG127" s="27"/>
      <c r="UGH127" s="27"/>
      <c r="UGI127" s="27"/>
      <c r="UGJ127" s="27"/>
      <c r="UGK127" s="27"/>
      <c r="UGL127" s="27"/>
      <c r="UGM127" s="27"/>
      <c r="UGN127" s="27"/>
      <c r="UGO127" s="27"/>
      <c r="UGP127" s="27"/>
      <c r="UGQ127" s="27"/>
      <c r="UGR127" s="27"/>
      <c r="UGS127" s="27"/>
      <c r="UGT127" s="27"/>
      <c r="UGU127" s="27"/>
      <c r="UGV127" s="27"/>
      <c r="UGW127" s="27"/>
      <c r="UGX127" s="27"/>
      <c r="UGY127" s="27"/>
      <c r="UGZ127" s="27"/>
      <c r="UHA127" s="27"/>
      <c r="UHB127" s="27"/>
      <c r="UHC127" s="27"/>
      <c r="UHD127" s="27"/>
      <c r="UHE127" s="27"/>
      <c r="UHF127" s="27"/>
      <c r="UHG127" s="27"/>
      <c r="UHH127" s="27"/>
      <c r="UHI127" s="27"/>
      <c r="UHJ127" s="27"/>
      <c r="UHK127" s="27"/>
      <c r="UHL127" s="27"/>
      <c r="UHM127" s="27"/>
      <c r="UHN127" s="27"/>
      <c r="UHO127" s="27"/>
      <c r="UHP127" s="27"/>
      <c r="UHQ127" s="27"/>
      <c r="UHR127" s="27"/>
      <c r="UHS127" s="27"/>
      <c r="UHT127" s="27"/>
      <c r="UHU127" s="27"/>
      <c r="UHV127" s="27"/>
      <c r="UHW127" s="27"/>
      <c r="UHX127" s="27"/>
      <c r="UHY127" s="27"/>
      <c r="UHZ127" s="27"/>
      <c r="UIA127" s="27"/>
      <c r="UIB127" s="27"/>
      <c r="UIC127" s="27"/>
      <c r="UID127" s="27"/>
      <c r="UIE127" s="27"/>
      <c r="UIF127" s="27"/>
      <c r="UIG127" s="27"/>
      <c r="UIH127" s="27"/>
      <c r="UII127" s="27"/>
      <c r="UIJ127" s="27"/>
      <c r="UIK127" s="27"/>
      <c r="UIL127" s="27"/>
      <c r="UIM127" s="27"/>
      <c r="UIN127" s="27"/>
      <c r="UIO127" s="27"/>
      <c r="UIP127" s="27"/>
      <c r="UIQ127" s="27"/>
      <c r="UIR127" s="27"/>
      <c r="UIS127" s="27"/>
      <c r="UIT127" s="27"/>
      <c r="UIU127" s="27"/>
      <c r="UIV127" s="27"/>
      <c r="UIW127" s="27"/>
      <c r="UIX127" s="27"/>
      <c r="UIY127" s="27"/>
      <c r="UIZ127" s="27"/>
      <c r="UJA127" s="27"/>
      <c r="UJB127" s="27"/>
      <c r="UJC127" s="27"/>
      <c r="UJD127" s="27"/>
      <c r="UJE127" s="27"/>
      <c r="UJF127" s="27"/>
      <c r="UJG127" s="27"/>
      <c r="UJH127" s="27"/>
      <c r="UJI127" s="27"/>
      <c r="UJJ127" s="27"/>
      <c r="UJK127" s="27"/>
      <c r="UJL127" s="27"/>
      <c r="UJM127" s="27"/>
      <c r="UJN127" s="27"/>
      <c r="UJO127" s="27"/>
      <c r="UJP127" s="27"/>
      <c r="UJQ127" s="27"/>
      <c r="UJR127" s="27"/>
      <c r="UJS127" s="27"/>
      <c r="UJT127" s="27"/>
      <c r="UJU127" s="27"/>
      <c r="UJV127" s="27"/>
      <c r="UJW127" s="27"/>
      <c r="UJX127" s="27"/>
      <c r="UJY127" s="27"/>
      <c r="UJZ127" s="27"/>
      <c r="UKA127" s="27"/>
      <c r="UKB127" s="27"/>
      <c r="UKC127" s="27"/>
      <c r="UKD127" s="27"/>
      <c r="UKE127" s="27"/>
      <c r="UKF127" s="27"/>
      <c r="UKG127" s="27"/>
      <c r="UKH127" s="27"/>
      <c r="UKI127" s="27"/>
      <c r="UKJ127" s="27"/>
      <c r="UKK127" s="27"/>
      <c r="UKL127" s="27"/>
      <c r="UKM127" s="27"/>
      <c r="UKN127" s="27"/>
      <c r="UKO127" s="27"/>
      <c r="UKP127" s="27"/>
      <c r="UKQ127" s="27"/>
      <c r="UKR127" s="27"/>
      <c r="UKS127" s="27"/>
      <c r="UKT127" s="27"/>
      <c r="UKU127" s="27"/>
      <c r="UKV127" s="27"/>
      <c r="UKW127" s="27"/>
      <c r="UKX127" s="27"/>
      <c r="UKY127" s="27"/>
      <c r="UKZ127" s="27"/>
      <c r="ULA127" s="27"/>
      <c r="ULB127" s="27"/>
      <c r="ULC127" s="27"/>
      <c r="ULD127" s="27"/>
      <c r="ULE127" s="27"/>
      <c r="ULF127" s="27"/>
      <c r="ULG127" s="27"/>
      <c r="ULH127" s="27"/>
      <c r="ULI127" s="27"/>
      <c r="ULJ127" s="27"/>
      <c r="ULK127" s="27"/>
      <c r="ULL127" s="27"/>
      <c r="ULM127" s="27"/>
      <c r="ULN127" s="27"/>
      <c r="ULO127" s="27"/>
      <c r="ULP127" s="27"/>
      <c r="ULQ127" s="27"/>
      <c r="ULR127" s="27"/>
      <c r="ULS127" s="27"/>
      <c r="ULT127" s="27"/>
      <c r="ULU127" s="27"/>
      <c r="ULV127" s="27"/>
      <c r="ULW127" s="27"/>
      <c r="ULX127" s="27"/>
      <c r="ULY127" s="27"/>
      <c r="ULZ127" s="27"/>
      <c r="UMA127" s="27"/>
      <c r="UMB127" s="27"/>
      <c r="UMC127" s="27"/>
      <c r="UMD127" s="27"/>
      <c r="UME127" s="27"/>
      <c r="UMF127" s="27"/>
      <c r="UMG127" s="27"/>
      <c r="UMH127" s="27"/>
      <c r="UMI127" s="27"/>
      <c r="UMJ127" s="27"/>
      <c r="UMK127" s="27"/>
      <c r="UML127" s="27"/>
      <c r="UMS127" s="27"/>
      <c r="UMT127" s="27"/>
      <c r="UMU127" s="27"/>
      <c r="UMV127" s="27"/>
      <c r="UMW127" s="27"/>
      <c r="UMX127" s="27"/>
      <c r="UMY127" s="27"/>
      <c r="UMZ127" s="27"/>
      <c r="UNA127" s="27"/>
      <c r="UNB127" s="27"/>
      <c r="UNC127" s="27"/>
      <c r="UND127" s="27"/>
      <c r="UNE127" s="27"/>
      <c r="UNF127" s="27"/>
      <c r="UNG127" s="27"/>
      <c r="UNH127" s="27"/>
      <c r="UNI127" s="27"/>
      <c r="UNJ127" s="27"/>
      <c r="UNK127" s="27"/>
      <c r="UNL127" s="27"/>
      <c r="UNM127" s="27"/>
      <c r="UNN127" s="27"/>
      <c r="UNO127" s="27"/>
      <c r="UNP127" s="27"/>
      <c r="UNQ127" s="27"/>
      <c r="UNR127" s="27"/>
      <c r="UNS127" s="27"/>
      <c r="UNT127" s="27"/>
      <c r="UNU127" s="27"/>
      <c r="UNV127" s="27"/>
      <c r="UNW127" s="27"/>
      <c r="UNX127" s="27"/>
      <c r="UNY127" s="27"/>
      <c r="UNZ127" s="27"/>
      <c r="UOA127" s="27"/>
      <c r="UOB127" s="27"/>
      <c r="UOC127" s="27"/>
      <c r="UOD127" s="27"/>
      <c r="UOE127" s="27"/>
      <c r="UOF127" s="27"/>
      <c r="UOG127" s="27"/>
      <c r="UOH127" s="27"/>
      <c r="UOI127" s="27"/>
      <c r="UOJ127" s="27"/>
      <c r="UOK127" s="27"/>
      <c r="UOL127" s="27"/>
      <c r="UOM127" s="27"/>
      <c r="UON127" s="27"/>
      <c r="UOO127" s="27"/>
      <c r="UOP127" s="27"/>
      <c r="UOQ127" s="27"/>
      <c r="UOR127" s="27"/>
      <c r="UOS127" s="27"/>
      <c r="UOT127" s="27"/>
      <c r="UOU127" s="27"/>
      <c r="UOV127" s="27"/>
      <c r="UOW127" s="27"/>
      <c r="UOX127" s="27"/>
      <c r="UOY127" s="27"/>
      <c r="UOZ127" s="27"/>
      <c r="UPA127" s="27"/>
      <c r="UPB127" s="27"/>
      <c r="UPC127" s="27"/>
      <c r="UPD127" s="27"/>
      <c r="UPE127" s="27"/>
      <c r="UPF127" s="27"/>
      <c r="UPG127" s="27"/>
      <c r="UPH127" s="27"/>
      <c r="UPI127" s="27"/>
      <c r="UPJ127" s="27"/>
      <c r="UPK127" s="27"/>
      <c r="UPL127" s="27"/>
      <c r="UPM127" s="27"/>
      <c r="UPN127" s="27"/>
      <c r="UPO127" s="27"/>
      <c r="UPP127" s="27"/>
      <c r="UPQ127" s="27"/>
      <c r="UPR127" s="27"/>
      <c r="UPS127" s="27"/>
      <c r="UPT127" s="27"/>
      <c r="UPU127" s="27"/>
      <c r="UPV127" s="27"/>
      <c r="UPW127" s="27"/>
      <c r="UPX127" s="27"/>
      <c r="UPY127" s="27"/>
      <c r="UPZ127" s="27"/>
      <c r="UQA127" s="27"/>
      <c r="UQB127" s="27"/>
      <c r="UQC127" s="27"/>
      <c r="UQD127" s="27"/>
      <c r="UQE127" s="27"/>
      <c r="UQF127" s="27"/>
      <c r="UQG127" s="27"/>
      <c r="UQH127" s="27"/>
      <c r="UQI127" s="27"/>
      <c r="UQJ127" s="27"/>
      <c r="UQK127" s="27"/>
      <c r="UQL127" s="27"/>
      <c r="UQM127" s="27"/>
      <c r="UQN127" s="27"/>
      <c r="UQO127" s="27"/>
      <c r="UQP127" s="27"/>
      <c r="UQQ127" s="27"/>
      <c r="UQR127" s="27"/>
      <c r="UQS127" s="27"/>
      <c r="UQT127" s="27"/>
      <c r="UQU127" s="27"/>
      <c r="UQV127" s="27"/>
      <c r="UQW127" s="27"/>
      <c r="UQX127" s="27"/>
      <c r="UQY127" s="27"/>
      <c r="UQZ127" s="27"/>
      <c r="URA127" s="27"/>
      <c r="URB127" s="27"/>
      <c r="URC127" s="27"/>
      <c r="URD127" s="27"/>
      <c r="URE127" s="27"/>
      <c r="URF127" s="27"/>
      <c r="URG127" s="27"/>
      <c r="URH127" s="27"/>
      <c r="URI127" s="27"/>
      <c r="URJ127" s="27"/>
      <c r="URK127" s="27"/>
      <c r="URL127" s="27"/>
      <c r="URM127" s="27"/>
      <c r="URN127" s="27"/>
      <c r="URO127" s="27"/>
      <c r="URP127" s="27"/>
      <c r="URQ127" s="27"/>
      <c r="URR127" s="27"/>
      <c r="URS127" s="27"/>
      <c r="URT127" s="27"/>
      <c r="URU127" s="27"/>
      <c r="URV127" s="27"/>
      <c r="URW127" s="27"/>
      <c r="URX127" s="27"/>
      <c r="URY127" s="27"/>
      <c r="URZ127" s="27"/>
      <c r="USA127" s="27"/>
      <c r="USB127" s="27"/>
      <c r="USC127" s="27"/>
      <c r="USD127" s="27"/>
      <c r="USE127" s="27"/>
      <c r="USF127" s="27"/>
      <c r="USG127" s="27"/>
      <c r="USH127" s="27"/>
      <c r="USI127" s="27"/>
      <c r="USJ127" s="27"/>
      <c r="USK127" s="27"/>
      <c r="USL127" s="27"/>
      <c r="USM127" s="27"/>
      <c r="USN127" s="27"/>
      <c r="USO127" s="27"/>
      <c r="USP127" s="27"/>
      <c r="USQ127" s="27"/>
      <c r="USR127" s="27"/>
      <c r="USS127" s="27"/>
      <c r="UST127" s="27"/>
      <c r="USU127" s="27"/>
      <c r="USV127" s="27"/>
      <c r="USW127" s="27"/>
      <c r="USX127" s="27"/>
      <c r="USY127" s="27"/>
      <c r="USZ127" s="27"/>
      <c r="UTA127" s="27"/>
      <c r="UTB127" s="27"/>
      <c r="UTC127" s="27"/>
      <c r="UTD127" s="27"/>
      <c r="UTE127" s="27"/>
      <c r="UTF127" s="27"/>
      <c r="UTG127" s="27"/>
      <c r="UTH127" s="27"/>
      <c r="UTI127" s="27"/>
      <c r="UTJ127" s="27"/>
      <c r="UTK127" s="27"/>
      <c r="UTL127" s="27"/>
      <c r="UTM127" s="27"/>
      <c r="UTN127" s="27"/>
      <c r="UTO127" s="27"/>
      <c r="UTP127" s="27"/>
      <c r="UTQ127" s="27"/>
      <c r="UTR127" s="27"/>
      <c r="UTS127" s="27"/>
      <c r="UTT127" s="27"/>
      <c r="UTU127" s="27"/>
      <c r="UTV127" s="27"/>
      <c r="UTW127" s="27"/>
      <c r="UTX127" s="27"/>
      <c r="UTY127" s="27"/>
      <c r="UTZ127" s="27"/>
      <c r="UUA127" s="27"/>
      <c r="UUB127" s="27"/>
      <c r="UUC127" s="27"/>
      <c r="UUD127" s="27"/>
      <c r="UUE127" s="27"/>
      <c r="UUF127" s="27"/>
      <c r="UUG127" s="27"/>
      <c r="UUH127" s="27"/>
      <c r="UUI127" s="27"/>
      <c r="UUJ127" s="27"/>
      <c r="UUK127" s="27"/>
      <c r="UUL127" s="27"/>
      <c r="UUM127" s="27"/>
      <c r="UUN127" s="27"/>
      <c r="UUO127" s="27"/>
      <c r="UUP127" s="27"/>
      <c r="UUQ127" s="27"/>
      <c r="UUR127" s="27"/>
      <c r="UUS127" s="27"/>
      <c r="UUT127" s="27"/>
      <c r="UUU127" s="27"/>
      <c r="UUV127" s="27"/>
      <c r="UUW127" s="27"/>
      <c r="UUX127" s="27"/>
      <c r="UUY127" s="27"/>
      <c r="UUZ127" s="27"/>
      <c r="UVA127" s="27"/>
      <c r="UVB127" s="27"/>
      <c r="UVC127" s="27"/>
      <c r="UVD127" s="27"/>
      <c r="UVE127" s="27"/>
      <c r="UVF127" s="27"/>
      <c r="UVG127" s="27"/>
      <c r="UVH127" s="27"/>
      <c r="UVI127" s="27"/>
      <c r="UVJ127" s="27"/>
      <c r="UVK127" s="27"/>
      <c r="UVL127" s="27"/>
      <c r="UVM127" s="27"/>
      <c r="UVN127" s="27"/>
      <c r="UVO127" s="27"/>
      <c r="UVP127" s="27"/>
      <c r="UVQ127" s="27"/>
      <c r="UVR127" s="27"/>
      <c r="UVS127" s="27"/>
      <c r="UVT127" s="27"/>
      <c r="UVU127" s="27"/>
      <c r="UVV127" s="27"/>
      <c r="UVW127" s="27"/>
      <c r="UVX127" s="27"/>
      <c r="UVY127" s="27"/>
      <c r="UVZ127" s="27"/>
      <c r="UWA127" s="27"/>
      <c r="UWB127" s="27"/>
      <c r="UWC127" s="27"/>
      <c r="UWD127" s="27"/>
      <c r="UWE127" s="27"/>
      <c r="UWF127" s="27"/>
      <c r="UWG127" s="27"/>
      <c r="UWH127" s="27"/>
      <c r="UWO127" s="27"/>
      <c r="UWP127" s="27"/>
      <c r="UWQ127" s="27"/>
      <c r="UWR127" s="27"/>
      <c r="UWS127" s="27"/>
      <c r="UWT127" s="27"/>
      <c r="UWU127" s="27"/>
      <c r="UWV127" s="27"/>
      <c r="UWW127" s="27"/>
      <c r="UWX127" s="27"/>
      <c r="UWY127" s="27"/>
      <c r="UWZ127" s="27"/>
      <c r="UXA127" s="27"/>
      <c r="UXB127" s="27"/>
      <c r="UXC127" s="27"/>
      <c r="UXD127" s="27"/>
      <c r="UXE127" s="27"/>
      <c r="UXF127" s="27"/>
      <c r="UXG127" s="27"/>
      <c r="UXH127" s="27"/>
      <c r="UXI127" s="27"/>
      <c r="UXJ127" s="27"/>
      <c r="UXK127" s="27"/>
      <c r="UXL127" s="27"/>
      <c r="UXM127" s="27"/>
      <c r="UXN127" s="27"/>
      <c r="UXO127" s="27"/>
      <c r="UXP127" s="27"/>
      <c r="UXQ127" s="27"/>
      <c r="UXR127" s="27"/>
      <c r="UXS127" s="27"/>
      <c r="UXT127" s="27"/>
      <c r="UXU127" s="27"/>
      <c r="UXV127" s="27"/>
      <c r="UXW127" s="27"/>
      <c r="UXX127" s="27"/>
      <c r="UXY127" s="27"/>
      <c r="UXZ127" s="27"/>
      <c r="UYA127" s="27"/>
      <c r="UYB127" s="27"/>
      <c r="UYC127" s="27"/>
      <c r="UYD127" s="27"/>
      <c r="UYE127" s="27"/>
      <c r="UYF127" s="27"/>
      <c r="UYG127" s="27"/>
      <c r="UYH127" s="27"/>
      <c r="UYI127" s="27"/>
      <c r="UYJ127" s="27"/>
      <c r="UYK127" s="27"/>
      <c r="UYL127" s="27"/>
      <c r="UYM127" s="27"/>
      <c r="UYN127" s="27"/>
      <c r="UYO127" s="27"/>
      <c r="UYP127" s="27"/>
      <c r="UYQ127" s="27"/>
      <c r="UYR127" s="27"/>
      <c r="UYS127" s="27"/>
      <c r="UYT127" s="27"/>
      <c r="UYU127" s="27"/>
      <c r="UYV127" s="27"/>
      <c r="UYW127" s="27"/>
      <c r="UYX127" s="27"/>
      <c r="UYY127" s="27"/>
      <c r="UYZ127" s="27"/>
      <c r="UZA127" s="27"/>
      <c r="UZB127" s="27"/>
      <c r="UZC127" s="27"/>
      <c r="UZD127" s="27"/>
      <c r="UZE127" s="27"/>
      <c r="UZF127" s="27"/>
      <c r="UZG127" s="27"/>
      <c r="UZH127" s="27"/>
      <c r="UZI127" s="27"/>
      <c r="UZJ127" s="27"/>
      <c r="UZK127" s="27"/>
      <c r="UZL127" s="27"/>
      <c r="UZM127" s="27"/>
      <c r="UZN127" s="27"/>
      <c r="UZO127" s="27"/>
      <c r="UZP127" s="27"/>
      <c r="UZQ127" s="27"/>
      <c r="UZR127" s="27"/>
      <c r="UZS127" s="27"/>
      <c r="UZT127" s="27"/>
      <c r="UZU127" s="27"/>
      <c r="UZV127" s="27"/>
      <c r="UZW127" s="27"/>
      <c r="UZX127" s="27"/>
      <c r="UZY127" s="27"/>
      <c r="UZZ127" s="27"/>
      <c r="VAA127" s="27"/>
      <c r="VAB127" s="27"/>
      <c r="VAC127" s="27"/>
      <c r="VAD127" s="27"/>
      <c r="VAE127" s="27"/>
      <c r="VAF127" s="27"/>
      <c r="VAG127" s="27"/>
      <c r="VAH127" s="27"/>
      <c r="VAI127" s="27"/>
      <c r="VAJ127" s="27"/>
      <c r="VAK127" s="27"/>
      <c r="VAL127" s="27"/>
      <c r="VAM127" s="27"/>
      <c r="VAN127" s="27"/>
      <c r="VAO127" s="27"/>
      <c r="VAP127" s="27"/>
      <c r="VAQ127" s="27"/>
      <c r="VAR127" s="27"/>
      <c r="VAS127" s="27"/>
      <c r="VAT127" s="27"/>
      <c r="VAU127" s="27"/>
      <c r="VAV127" s="27"/>
      <c r="VAW127" s="27"/>
      <c r="VAX127" s="27"/>
      <c r="VAY127" s="27"/>
      <c r="VAZ127" s="27"/>
      <c r="VBA127" s="27"/>
      <c r="VBB127" s="27"/>
      <c r="VBC127" s="27"/>
      <c r="VBD127" s="27"/>
      <c r="VBE127" s="27"/>
      <c r="VBF127" s="27"/>
      <c r="VBG127" s="27"/>
      <c r="VBH127" s="27"/>
      <c r="VBI127" s="27"/>
      <c r="VBJ127" s="27"/>
      <c r="VBK127" s="27"/>
      <c r="VBL127" s="27"/>
      <c r="VBM127" s="27"/>
      <c r="VBN127" s="27"/>
      <c r="VBO127" s="27"/>
      <c r="VBP127" s="27"/>
      <c r="VBQ127" s="27"/>
      <c r="VBR127" s="27"/>
      <c r="VBS127" s="27"/>
      <c r="VBT127" s="27"/>
      <c r="VBU127" s="27"/>
      <c r="VBV127" s="27"/>
      <c r="VBW127" s="27"/>
      <c r="VBX127" s="27"/>
      <c r="VBY127" s="27"/>
      <c r="VBZ127" s="27"/>
      <c r="VCA127" s="27"/>
      <c r="VCB127" s="27"/>
      <c r="VCC127" s="27"/>
      <c r="VCD127" s="27"/>
      <c r="VCE127" s="27"/>
      <c r="VCF127" s="27"/>
      <c r="VCG127" s="27"/>
      <c r="VCH127" s="27"/>
      <c r="VCI127" s="27"/>
      <c r="VCJ127" s="27"/>
      <c r="VCK127" s="27"/>
      <c r="VCL127" s="27"/>
      <c r="VCM127" s="27"/>
      <c r="VCN127" s="27"/>
      <c r="VCO127" s="27"/>
      <c r="VCP127" s="27"/>
      <c r="VCQ127" s="27"/>
      <c r="VCR127" s="27"/>
      <c r="VCS127" s="27"/>
      <c r="VCT127" s="27"/>
      <c r="VCU127" s="27"/>
      <c r="VCV127" s="27"/>
      <c r="VCW127" s="27"/>
      <c r="VCX127" s="27"/>
      <c r="VCY127" s="27"/>
      <c r="VCZ127" s="27"/>
      <c r="VDA127" s="27"/>
      <c r="VDB127" s="27"/>
      <c r="VDC127" s="27"/>
      <c r="VDD127" s="27"/>
      <c r="VDE127" s="27"/>
      <c r="VDF127" s="27"/>
      <c r="VDG127" s="27"/>
      <c r="VDH127" s="27"/>
      <c r="VDI127" s="27"/>
      <c r="VDJ127" s="27"/>
      <c r="VDK127" s="27"/>
      <c r="VDL127" s="27"/>
      <c r="VDM127" s="27"/>
      <c r="VDN127" s="27"/>
      <c r="VDO127" s="27"/>
      <c r="VDP127" s="27"/>
      <c r="VDQ127" s="27"/>
      <c r="VDR127" s="27"/>
      <c r="VDS127" s="27"/>
      <c r="VDT127" s="27"/>
      <c r="VDU127" s="27"/>
      <c r="VDV127" s="27"/>
      <c r="VDW127" s="27"/>
      <c r="VDX127" s="27"/>
      <c r="VDY127" s="27"/>
      <c r="VDZ127" s="27"/>
      <c r="VEA127" s="27"/>
      <c r="VEB127" s="27"/>
      <c r="VEC127" s="27"/>
      <c r="VED127" s="27"/>
      <c r="VEE127" s="27"/>
      <c r="VEF127" s="27"/>
      <c r="VEG127" s="27"/>
      <c r="VEH127" s="27"/>
      <c r="VEI127" s="27"/>
      <c r="VEJ127" s="27"/>
      <c r="VEK127" s="27"/>
      <c r="VEL127" s="27"/>
      <c r="VEM127" s="27"/>
      <c r="VEN127" s="27"/>
      <c r="VEO127" s="27"/>
      <c r="VEP127" s="27"/>
      <c r="VEQ127" s="27"/>
      <c r="VER127" s="27"/>
      <c r="VES127" s="27"/>
      <c r="VET127" s="27"/>
      <c r="VEU127" s="27"/>
      <c r="VEV127" s="27"/>
      <c r="VEW127" s="27"/>
      <c r="VEX127" s="27"/>
      <c r="VEY127" s="27"/>
      <c r="VEZ127" s="27"/>
      <c r="VFA127" s="27"/>
      <c r="VFB127" s="27"/>
      <c r="VFC127" s="27"/>
      <c r="VFD127" s="27"/>
      <c r="VFE127" s="27"/>
      <c r="VFF127" s="27"/>
      <c r="VFG127" s="27"/>
      <c r="VFH127" s="27"/>
      <c r="VFI127" s="27"/>
      <c r="VFJ127" s="27"/>
      <c r="VFK127" s="27"/>
      <c r="VFL127" s="27"/>
      <c r="VFM127" s="27"/>
      <c r="VFN127" s="27"/>
      <c r="VFO127" s="27"/>
      <c r="VFP127" s="27"/>
      <c r="VFQ127" s="27"/>
      <c r="VFR127" s="27"/>
      <c r="VFS127" s="27"/>
      <c r="VFT127" s="27"/>
      <c r="VFU127" s="27"/>
      <c r="VFV127" s="27"/>
      <c r="VFW127" s="27"/>
      <c r="VFX127" s="27"/>
      <c r="VFY127" s="27"/>
      <c r="VFZ127" s="27"/>
      <c r="VGA127" s="27"/>
      <c r="VGB127" s="27"/>
      <c r="VGC127" s="27"/>
      <c r="VGD127" s="27"/>
      <c r="VGK127" s="27"/>
      <c r="VGL127" s="27"/>
      <c r="VGM127" s="27"/>
      <c r="VGN127" s="27"/>
      <c r="VGO127" s="27"/>
      <c r="VGP127" s="27"/>
      <c r="VGQ127" s="27"/>
      <c r="VGR127" s="27"/>
      <c r="VGS127" s="27"/>
      <c r="VGT127" s="27"/>
      <c r="VGU127" s="27"/>
      <c r="VGV127" s="27"/>
      <c r="VGW127" s="27"/>
      <c r="VGX127" s="27"/>
      <c r="VGY127" s="27"/>
      <c r="VGZ127" s="27"/>
      <c r="VHA127" s="27"/>
      <c r="VHB127" s="27"/>
      <c r="VHC127" s="27"/>
      <c r="VHD127" s="27"/>
      <c r="VHE127" s="27"/>
      <c r="VHF127" s="27"/>
      <c r="VHG127" s="27"/>
      <c r="VHH127" s="27"/>
      <c r="VHI127" s="27"/>
      <c r="VHJ127" s="27"/>
      <c r="VHK127" s="27"/>
      <c r="VHL127" s="27"/>
      <c r="VHM127" s="27"/>
      <c r="VHN127" s="27"/>
      <c r="VHO127" s="27"/>
      <c r="VHP127" s="27"/>
      <c r="VHQ127" s="27"/>
      <c r="VHR127" s="27"/>
      <c r="VHS127" s="27"/>
      <c r="VHT127" s="27"/>
      <c r="VHU127" s="27"/>
      <c r="VHV127" s="27"/>
      <c r="VHW127" s="27"/>
      <c r="VHX127" s="27"/>
      <c r="VHY127" s="27"/>
      <c r="VHZ127" s="27"/>
      <c r="VIA127" s="27"/>
      <c r="VIB127" s="27"/>
      <c r="VIC127" s="27"/>
      <c r="VID127" s="27"/>
      <c r="VIE127" s="27"/>
      <c r="VIF127" s="27"/>
      <c r="VIG127" s="27"/>
      <c r="VIH127" s="27"/>
      <c r="VII127" s="27"/>
      <c r="VIJ127" s="27"/>
      <c r="VIK127" s="27"/>
      <c r="VIL127" s="27"/>
      <c r="VIM127" s="27"/>
      <c r="VIN127" s="27"/>
      <c r="VIO127" s="27"/>
      <c r="VIP127" s="27"/>
      <c r="VIQ127" s="27"/>
      <c r="VIR127" s="27"/>
      <c r="VIS127" s="27"/>
      <c r="VIT127" s="27"/>
      <c r="VIU127" s="27"/>
      <c r="VIV127" s="27"/>
      <c r="VIW127" s="27"/>
      <c r="VIX127" s="27"/>
      <c r="VIY127" s="27"/>
      <c r="VIZ127" s="27"/>
      <c r="VJA127" s="27"/>
      <c r="VJB127" s="27"/>
      <c r="VJC127" s="27"/>
      <c r="VJD127" s="27"/>
      <c r="VJE127" s="27"/>
      <c r="VJF127" s="27"/>
      <c r="VJG127" s="27"/>
      <c r="VJH127" s="27"/>
      <c r="VJI127" s="27"/>
      <c r="VJJ127" s="27"/>
      <c r="VJK127" s="27"/>
      <c r="VJL127" s="27"/>
      <c r="VJM127" s="27"/>
      <c r="VJN127" s="27"/>
      <c r="VJO127" s="27"/>
      <c r="VJP127" s="27"/>
      <c r="VJQ127" s="27"/>
      <c r="VJR127" s="27"/>
      <c r="VJS127" s="27"/>
      <c r="VJT127" s="27"/>
      <c r="VJU127" s="27"/>
      <c r="VJV127" s="27"/>
      <c r="VJW127" s="27"/>
      <c r="VJX127" s="27"/>
      <c r="VJY127" s="27"/>
      <c r="VJZ127" s="27"/>
      <c r="VKA127" s="27"/>
      <c r="VKB127" s="27"/>
      <c r="VKC127" s="27"/>
      <c r="VKD127" s="27"/>
      <c r="VKE127" s="27"/>
      <c r="VKF127" s="27"/>
      <c r="VKG127" s="27"/>
      <c r="VKH127" s="27"/>
      <c r="VKI127" s="27"/>
      <c r="VKJ127" s="27"/>
      <c r="VKK127" s="27"/>
      <c r="VKL127" s="27"/>
      <c r="VKM127" s="27"/>
      <c r="VKN127" s="27"/>
      <c r="VKO127" s="27"/>
      <c r="VKP127" s="27"/>
      <c r="VKQ127" s="27"/>
      <c r="VKR127" s="27"/>
      <c r="VKS127" s="27"/>
      <c r="VKT127" s="27"/>
      <c r="VKU127" s="27"/>
      <c r="VKV127" s="27"/>
      <c r="VKW127" s="27"/>
      <c r="VKX127" s="27"/>
      <c r="VKY127" s="27"/>
      <c r="VKZ127" s="27"/>
      <c r="VLA127" s="27"/>
      <c r="VLB127" s="27"/>
      <c r="VLC127" s="27"/>
      <c r="VLD127" s="27"/>
      <c r="VLE127" s="27"/>
      <c r="VLF127" s="27"/>
      <c r="VLG127" s="27"/>
      <c r="VLH127" s="27"/>
      <c r="VLI127" s="27"/>
      <c r="VLJ127" s="27"/>
      <c r="VLK127" s="27"/>
      <c r="VLL127" s="27"/>
      <c r="VLM127" s="27"/>
      <c r="VLN127" s="27"/>
      <c r="VLO127" s="27"/>
      <c r="VLP127" s="27"/>
      <c r="VLQ127" s="27"/>
      <c r="VLR127" s="27"/>
      <c r="VLS127" s="27"/>
      <c r="VLT127" s="27"/>
      <c r="VLU127" s="27"/>
      <c r="VLV127" s="27"/>
      <c r="VLW127" s="27"/>
      <c r="VLX127" s="27"/>
      <c r="VLY127" s="27"/>
      <c r="VLZ127" s="27"/>
      <c r="VMA127" s="27"/>
      <c r="VMB127" s="27"/>
      <c r="VMC127" s="27"/>
      <c r="VMD127" s="27"/>
      <c r="VME127" s="27"/>
      <c r="VMF127" s="27"/>
      <c r="VMG127" s="27"/>
      <c r="VMH127" s="27"/>
      <c r="VMI127" s="27"/>
      <c r="VMJ127" s="27"/>
      <c r="VMK127" s="27"/>
      <c r="VML127" s="27"/>
      <c r="VMM127" s="27"/>
      <c r="VMN127" s="27"/>
      <c r="VMO127" s="27"/>
      <c r="VMP127" s="27"/>
      <c r="VMQ127" s="27"/>
      <c r="VMR127" s="27"/>
      <c r="VMS127" s="27"/>
      <c r="VMT127" s="27"/>
      <c r="VMU127" s="27"/>
      <c r="VMV127" s="27"/>
      <c r="VMW127" s="27"/>
      <c r="VMX127" s="27"/>
      <c r="VMY127" s="27"/>
      <c r="VMZ127" s="27"/>
      <c r="VNA127" s="27"/>
      <c r="VNB127" s="27"/>
      <c r="VNC127" s="27"/>
      <c r="VND127" s="27"/>
      <c r="VNE127" s="27"/>
      <c r="VNF127" s="27"/>
      <c r="VNG127" s="27"/>
      <c r="VNH127" s="27"/>
      <c r="VNI127" s="27"/>
      <c r="VNJ127" s="27"/>
      <c r="VNK127" s="27"/>
      <c r="VNL127" s="27"/>
      <c r="VNM127" s="27"/>
      <c r="VNN127" s="27"/>
      <c r="VNO127" s="27"/>
      <c r="VNP127" s="27"/>
      <c r="VNQ127" s="27"/>
      <c r="VNR127" s="27"/>
      <c r="VNS127" s="27"/>
      <c r="VNT127" s="27"/>
      <c r="VNU127" s="27"/>
      <c r="VNV127" s="27"/>
      <c r="VNW127" s="27"/>
      <c r="VNX127" s="27"/>
      <c r="VNY127" s="27"/>
      <c r="VNZ127" s="27"/>
      <c r="VOA127" s="27"/>
      <c r="VOB127" s="27"/>
      <c r="VOC127" s="27"/>
      <c r="VOD127" s="27"/>
      <c r="VOE127" s="27"/>
      <c r="VOF127" s="27"/>
      <c r="VOG127" s="27"/>
      <c r="VOH127" s="27"/>
      <c r="VOI127" s="27"/>
      <c r="VOJ127" s="27"/>
      <c r="VOK127" s="27"/>
      <c r="VOL127" s="27"/>
      <c r="VOM127" s="27"/>
      <c r="VON127" s="27"/>
      <c r="VOO127" s="27"/>
      <c r="VOP127" s="27"/>
      <c r="VOQ127" s="27"/>
      <c r="VOR127" s="27"/>
      <c r="VOS127" s="27"/>
      <c r="VOT127" s="27"/>
      <c r="VOU127" s="27"/>
      <c r="VOV127" s="27"/>
      <c r="VOW127" s="27"/>
      <c r="VOX127" s="27"/>
      <c r="VOY127" s="27"/>
      <c r="VOZ127" s="27"/>
      <c r="VPA127" s="27"/>
      <c r="VPB127" s="27"/>
      <c r="VPC127" s="27"/>
      <c r="VPD127" s="27"/>
      <c r="VPE127" s="27"/>
      <c r="VPF127" s="27"/>
      <c r="VPG127" s="27"/>
      <c r="VPH127" s="27"/>
      <c r="VPI127" s="27"/>
      <c r="VPJ127" s="27"/>
      <c r="VPK127" s="27"/>
      <c r="VPL127" s="27"/>
      <c r="VPM127" s="27"/>
      <c r="VPN127" s="27"/>
      <c r="VPO127" s="27"/>
      <c r="VPP127" s="27"/>
      <c r="VPQ127" s="27"/>
      <c r="VPR127" s="27"/>
      <c r="VPS127" s="27"/>
      <c r="VPT127" s="27"/>
      <c r="VPU127" s="27"/>
      <c r="VPV127" s="27"/>
      <c r="VPW127" s="27"/>
      <c r="VPX127" s="27"/>
      <c r="VPY127" s="27"/>
      <c r="VPZ127" s="27"/>
      <c r="VQG127" s="27"/>
      <c r="VQH127" s="27"/>
      <c r="VQI127" s="27"/>
      <c r="VQJ127" s="27"/>
      <c r="VQK127" s="27"/>
      <c r="VQL127" s="27"/>
      <c r="VQM127" s="27"/>
      <c r="VQN127" s="27"/>
      <c r="VQO127" s="27"/>
      <c r="VQP127" s="27"/>
      <c r="VQQ127" s="27"/>
      <c r="VQR127" s="27"/>
      <c r="VQS127" s="27"/>
      <c r="VQT127" s="27"/>
      <c r="VQU127" s="27"/>
      <c r="VQV127" s="27"/>
      <c r="VQW127" s="27"/>
      <c r="VQX127" s="27"/>
      <c r="VQY127" s="27"/>
      <c r="VQZ127" s="27"/>
      <c r="VRA127" s="27"/>
      <c r="VRB127" s="27"/>
      <c r="VRC127" s="27"/>
      <c r="VRD127" s="27"/>
      <c r="VRE127" s="27"/>
      <c r="VRF127" s="27"/>
      <c r="VRG127" s="27"/>
      <c r="VRH127" s="27"/>
      <c r="VRI127" s="27"/>
      <c r="VRJ127" s="27"/>
      <c r="VRK127" s="27"/>
      <c r="VRL127" s="27"/>
      <c r="VRM127" s="27"/>
      <c r="VRN127" s="27"/>
      <c r="VRO127" s="27"/>
      <c r="VRP127" s="27"/>
      <c r="VRQ127" s="27"/>
      <c r="VRR127" s="27"/>
      <c r="VRS127" s="27"/>
      <c r="VRT127" s="27"/>
      <c r="VRU127" s="27"/>
      <c r="VRV127" s="27"/>
      <c r="VRW127" s="27"/>
      <c r="VRX127" s="27"/>
      <c r="VRY127" s="27"/>
      <c r="VRZ127" s="27"/>
      <c r="VSA127" s="27"/>
      <c r="VSB127" s="27"/>
      <c r="VSC127" s="27"/>
      <c r="VSD127" s="27"/>
      <c r="VSE127" s="27"/>
      <c r="VSF127" s="27"/>
      <c r="VSG127" s="27"/>
      <c r="VSH127" s="27"/>
      <c r="VSI127" s="27"/>
      <c r="VSJ127" s="27"/>
      <c r="VSK127" s="27"/>
      <c r="VSL127" s="27"/>
      <c r="VSM127" s="27"/>
      <c r="VSN127" s="27"/>
      <c r="VSO127" s="27"/>
      <c r="VSP127" s="27"/>
      <c r="VSQ127" s="27"/>
      <c r="VSR127" s="27"/>
      <c r="VSS127" s="27"/>
      <c r="VST127" s="27"/>
      <c r="VSU127" s="27"/>
      <c r="VSV127" s="27"/>
      <c r="VSW127" s="27"/>
      <c r="VSX127" s="27"/>
      <c r="VSY127" s="27"/>
      <c r="VSZ127" s="27"/>
      <c r="VTA127" s="27"/>
      <c r="VTB127" s="27"/>
      <c r="VTC127" s="27"/>
      <c r="VTD127" s="27"/>
      <c r="VTE127" s="27"/>
      <c r="VTF127" s="27"/>
      <c r="VTG127" s="27"/>
      <c r="VTH127" s="27"/>
      <c r="VTI127" s="27"/>
      <c r="VTJ127" s="27"/>
      <c r="VTK127" s="27"/>
      <c r="VTL127" s="27"/>
      <c r="VTM127" s="27"/>
      <c r="VTN127" s="27"/>
      <c r="VTO127" s="27"/>
      <c r="VTP127" s="27"/>
      <c r="VTQ127" s="27"/>
      <c r="VTR127" s="27"/>
      <c r="VTS127" s="27"/>
      <c r="VTT127" s="27"/>
      <c r="VTU127" s="27"/>
      <c r="VTV127" s="27"/>
      <c r="VTW127" s="27"/>
      <c r="VTX127" s="27"/>
      <c r="VTY127" s="27"/>
      <c r="VTZ127" s="27"/>
      <c r="VUA127" s="27"/>
      <c r="VUB127" s="27"/>
      <c r="VUC127" s="27"/>
      <c r="VUD127" s="27"/>
      <c r="VUE127" s="27"/>
      <c r="VUF127" s="27"/>
      <c r="VUG127" s="27"/>
      <c r="VUH127" s="27"/>
      <c r="VUI127" s="27"/>
      <c r="VUJ127" s="27"/>
      <c r="VUK127" s="27"/>
      <c r="VUL127" s="27"/>
      <c r="VUM127" s="27"/>
      <c r="VUN127" s="27"/>
      <c r="VUO127" s="27"/>
      <c r="VUP127" s="27"/>
      <c r="VUQ127" s="27"/>
      <c r="VUR127" s="27"/>
      <c r="VUS127" s="27"/>
      <c r="VUT127" s="27"/>
      <c r="VUU127" s="27"/>
      <c r="VUV127" s="27"/>
      <c r="VUW127" s="27"/>
      <c r="VUX127" s="27"/>
      <c r="VUY127" s="27"/>
      <c r="VUZ127" s="27"/>
      <c r="VVA127" s="27"/>
      <c r="VVB127" s="27"/>
      <c r="VVC127" s="27"/>
      <c r="VVD127" s="27"/>
      <c r="VVE127" s="27"/>
      <c r="VVF127" s="27"/>
      <c r="VVG127" s="27"/>
      <c r="VVH127" s="27"/>
      <c r="VVI127" s="27"/>
      <c r="VVJ127" s="27"/>
      <c r="VVK127" s="27"/>
      <c r="VVL127" s="27"/>
      <c r="VVM127" s="27"/>
      <c r="VVN127" s="27"/>
      <c r="VVO127" s="27"/>
      <c r="VVP127" s="27"/>
      <c r="VVQ127" s="27"/>
      <c r="VVR127" s="27"/>
      <c r="VVS127" s="27"/>
      <c r="VVT127" s="27"/>
      <c r="VVU127" s="27"/>
      <c r="VVV127" s="27"/>
      <c r="VVW127" s="27"/>
      <c r="VVX127" s="27"/>
      <c r="VVY127" s="27"/>
      <c r="VVZ127" s="27"/>
      <c r="VWA127" s="27"/>
      <c r="VWB127" s="27"/>
      <c r="VWC127" s="27"/>
      <c r="VWD127" s="27"/>
      <c r="VWE127" s="27"/>
      <c r="VWF127" s="27"/>
      <c r="VWG127" s="27"/>
      <c r="VWH127" s="27"/>
      <c r="VWI127" s="27"/>
      <c r="VWJ127" s="27"/>
      <c r="VWK127" s="27"/>
      <c r="VWL127" s="27"/>
      <c r="VWM127" s="27"/>
      <c r="VWN127" s="27"/>
      <c r="VWO127" s="27"/>
      <c r="VWP127" s="27"/>
      <c r="VWQ127" s="27"/>
      <c r="VWR127" s="27"/>
      <c r="VWS127" s="27"/>
      <c r="VWT127" s="27"/>
      <c r="VWU127" s="27"/>
      <c r="VWV127" s="27"/>
      <c r="VWW127" s="27"/>
      <c r="VWX127" s="27"/>
      <c r="VWY127" s="27"/>
      <c r="VWZ127" s="27"/>
      <c r="VXA127" s="27"/>
      <c r="VXB127" s="27"/>
      <c r="VXC127" s="27"/>
      <c r="VXD127" s="27"/>
      <c r="VXE127" s="27"/>
      <c r="VXF127" s="27"/>
      <c r="VXG127" s="27"/>
      <c r="VXH127" s="27"/>
      <c r="VXI127" s="27"/>
      <c r="VXJ127" s="27"/>
      <c r="VXK127" s="27"/>
      <c r="VXL127" s="27"/>
      <c r="VXM127" s="27"/>
      <c r="VXN127" s="27"/>
      <c r="VXO127" s="27"/>
      <c r="VXP127" s="27"/>
      <c r="VXQ127" s="27"/>
      <c r="VXR127" s="27"/>
      <c r="VXS127" s="27"/>
      <c r="VXT127" s="27"/>
      <c r="VXU127" s="27"/>
      <c r="VXV127" s="27"/>
      <c r="VXW127" s="27"/>
      <c r="VXX127" s="27"/>
      <c r="VXY127" s="27"/>
      <c r="VXZ127" s="27"/>
      <c r="VYA127" s="27"/>
      <c r="VYB127" s="27"/>
      <c r="VYC127" s="27"/>
      <c r="VYD127" s="27"/>
      <c r="VYE127" s="27"/>
      <c r="VYF127" s="27"/>
      <c r="VYG127" s="27"/>
      <c r="VYH127" s="27"/>
      <c r="VYI127" s="27"/>
      <c r="VYJ127" s="27"/>
      <c r="VYK127" s="27"/>
      <c r="VYL127" s="27"/>
      <c r="VYM127" s="27"/>
      <c r="VYN127" s="27"/>
      <c r="VYO127" s="27"/>
      <c r="VYP127" s="27"/>
      <c r="VYQ127" s="27"/>
      <c r="VYR127" s="27"/>
      <c r="VYS127" s="27"/>
      <c r="VYT127" s="27"/>
      <c r="VYU127" s="27"/>
      <c r="VYV127" s="27"/>
      <c r="VYW127" s="27"/>
      <c r="VYX127" s="27"/>
      <c r="VYY127" s="27"/>
      <c r="VYZ127" s="27"/>
      <c r="VZA127" s="27"/>
      <c r="VZB127" s="27"/>
      <c r="VZC127" s="27"/>
      <c r="VZD127" s="27"/>
      <c r="VZE127" s="27"/>
      <c r="VZF127" s="27"/>
      <c r="VZG127" s="27"/>
      <c r="VZH127" s="27"/>
      <c r="VZI127" s="27"/>
      <c r="VZJ127" s="27"/>
      <c r="VZK127" s="27"/>
      <c r="VZL127" s="27"/>
      <c r="VZM127" s="27"/>
      <c r="VZN127" s="27"/>
      <c r="VZO127" s="27"/>
      <c r="VZP127" s="27"/>
      <c r="VZQ127" s="27"/>
      <c r="VZR127" s="27"/>
      <c r="VZS127" s="27"/>
      <c r="VZT127" s="27"/>
      <c r="VZU127" s="27"/>
      <c r="VZV127" s="27"/>
      <c r="WAC127" s="27"/>
      <c r="WAD127" s="27"/>
      <c r="WAE127" s="27"/>
      <c r="WAF127" s="27"/>
      <c r="WAG127" s="27"/>
      <c r="WAH127" s="27"/>
      <c r="WAI127" s="27"/>
      <c r="WAJ127" s="27"/>
      <c r="WAK127" s="27"/>
      <c r="WAL127" s="27"/>
      <c r="WAM127" s="27"/>
      <c r="WAN127" s="27"/>
      <c r="WAO127" s="27"/>
      <c r="WAP127" s="27"/>
      <c r="WAQ127" s="27"/>
      <c r="WAR127" s="27"/>
      <c r="WAS127" s="27"/>
      <c r="WAT127" s="27"/>
      <c r="WAU127" s="27"/>
      <c r="WAV127" s="27"/>
      <c r="WAW127" s="27"/>
      <c r="WAX127" s="27"/>
      <c r="WAY127" s="27"/>
      <c r="WAZ127" s="27"/>
      <c r="WBA127" s="27"/>
      <c r="WBB127" s="27"/>
      <c r="WBC127" s="27"/>
      <c r="WBD127" s="27"/>
      <c r="WBE127" s="27"/>
      <c r="WBF127" s="27"/>
      <c r="WBG127" s="27"/>
      <c r="WBH127" s="27"/>
      <c r="WBI127" s="27"/>
      <c r="WBJ127" s="27"/>
      <c r="WBK127" s="27"/>
      <c r="WBL127" s="27"/>
      <c r="WBM127" s="27"/>
      <c r="WBN127" s="27"/>
      <c r="WBO127" s="27"/>
      <c r="WBP127" s="27"/>
      <c r="WBQ127" s="27"/>
      <c r="WBR127" s="27"/>
      <c r="WBS127" s="27"/>
      <c r="WBT127" s="27"/>
      <c r="WBU127" s="27"/>
      <c r="WBV127" s="27"/>
      <c r="WBW127" s="27"/>
      <c r="WBX127" s="27"/>
      <c r="WBY127" s="27"/>
      <c r="WBZ127" s="27"/>
      <c r="WCA127" s="27"/>
      <c r="WCB127" s="27"/>
      <c r="WCC127" s="27"/>
      <c r="WCD127" s="27"/>
      <c r="WCE127" s="27"/>
      <c r="WCF127" s="27"/>
      <c r="WCG127" s="27"/>
      <c r="WCH127" s="27"/>
      <c r="WCI127" s="27"/>
      <c r="WCJ127" s="27"/>
      <c r="WCK127" s="27"/>
      <c r="WCL127" s="27"/>
      <c r="WCM127" s="27"/>
      <c r="WCN127" s="27"/>
      <c r="WCO127" s="27"/>
      <c r="WCP127" s="27"/>
      <c r="WCQ127" s="27"/>
      <c r="WCR127" s="27"/>
      <c r="WCS127" s="27"/>
      <c r="WCT127" s="27"/>
      <c r="WCU127" s="27"/>
      <c r="WCV127" s="27"/>
      <c r="WCW127" s="27"/>
      <c r="WCX127" s="27"/>
      <c r="WCY127" s="27"/>
      <c r="WCZ127" s="27"/>
      <c r="WDA127" s="27"/>
      <c r="WDB127" s="27"/>
      <c r="WDC127" s="27"/>
      <c r="WDD127" s="27"/>
      <c r="WDE127" s="27"/>
      <c r="WDF127" s="27"/>
      <c r="WDG127" s="27"/>
      <c r="WDH127" s="27"/>
      <c r="WDI127" s="27"/>
      <c r="WDJ127" s="27"/>
      <c r="WDK127" s="27"/>
      <c r="WDL127" s="27"/>
      <c r="WDM127" s="27"/>
      <c r="WDN127" s="27"/>
      <c r="WDO127" s="27"/>
      <c r="WDP127" s="27"/>
      <c r="WDQ127" s="27"/>
      <c r="WDR127" s="27"/>
      <c r="WDS127" s="27"/>
      <c r="WDT127" s="27"/>
      <c r="WDU127" s="27"/>
      <c r="WDV127" s="27"/>
      <c r="WDW127" s="27"/>
      <c r="WDX127" s="27"/>
      <c r="WDY127" s="27"/>
      <c r="WDZ127" s="27"/>
      <c r="WEA127" s="27"/>
      <c r="WEB127" s="27"/>
      <c r="WEC127" s="27"/>
      <c r="WED127" s="27"/>
      <c r="WEE127" s="27"/>
      <c r="WEF127" s="27"/>
      <c r="WEG127" s="27"/>
      <c r="WEH127" s="27"/>
      <c r="WEI127" s="27"/>
      <c r="WEJ127" s="27"/>
      <c r="WEK127" s="27"/>
      <c r="WEL127" s="27"/>
      <c r="WEM127" s="27"/>
      <c r="WEN127" s="27"/>
      <c r="WEO127" s="27"/>
      <c r="WEP127" s="27"/>
      <c r="WEQ127" s="27"/>
      <c r="WER127" s="27"/>
      <c r="WES127" s="27"/>
      <c r="WET127" s="27"/>
      <c r="WEU127" s="27"/>
      <c r="WEV127" s="27"/>
      <c r="WEW127" s="27"/>
      <c r="WEX127" s="27"/>
      <c r="WEY127" s="27"/>
      <c r="WEZ127" s="27"/>
      <c r="WFA127" s="27"/>
      <c r="WFB127" s="27"/>
      <c r="WFC127" s="27"/>
      <c r="WFD127" s="27"/>
      <c r="WFE127" s="27"/>
      <c r="WFF127" s="27"/>
      <c r="WFG127" s="27"/>
      <c r="WFH127" s="27"/>
      <c r="WFI127" s="27"/>
      <c r="WFJ127" s="27"/>
      <c r="WFK127" s="27"/>
      <c r="WFL127" s="27"/>
      <c r="WFM127" s="27"/>
      <c r="WFN127" s="27"/>
      <c r="WFO127" s="27"/>
      <c r="WFP127" s="27"/>
      <c r="WFQ127" s="27"/>
      <c r="WFR127" s="27"/>
      <c r="WFS127" s="27"/>
      <c r="WFT127" s="27"/>
      <c r="WFU127" s="27"/>
      <c r="WFV127" s="27"/>
      <c r="WFW127" s="27"/>
      <c r="WFX127" s="27"/>
      <c r="WFY127" s="27"/>
      <c r="WFZ127" s="27"/>
      <c r="WGA127" s="27"/>
      <c r="WGB127" s="27"/>
      <c r="WGC127" s="27"/>
      <c r="WGD127" s="27"/>
      <c r="WGE127" s="27"/>
      <c r="WGF127" s="27"/>
      <c r="WGG127" s="27"/>
      <c r="WGH127" s="27"/>
      <c r="WGI127" s="27"/>
      <c r="WGJ127" s="27"/>
      <c r="WGK127" s="27"/>
      <c r="WGL127" s="27"/>
      <c r="WGM127" s="27"/>
      <c r="WGN127" s="27"/>
      <c r="WGO127" s="27"/>
      <c r="WGP127" s="27"/>
      <c r="WGQ127" s="27"/>
      <c r="WGR127" s="27"/>
      <c r="WGS127" s="27"/>
      <c r="WGT127" s="27"/>
      <c r="WGU127" s="27"/>
      <c r="WGV127" s="27"/>
      <c r="WGW127" s="27"/>
      <c r="WGX127" s="27"/>
      <c r="WGY127" s="27"/>
      <c r="WGZ127" s="27"/>
      <c r="WHA127" s="27"/>
      <c r="WHB127" s="27"/>
      <c r="WHC127" s="27"/>
      <c r="WHD127" s="27"/>
      <c r="WHE127" s="27"/>
      <c r="WHF127" s="27"/>
      <c r="WHG127" s="27"/>
      <c r="WHH127" s="27"/>
      <c r="WHI127" s="27"/>
      <c r="WHJ127" s="27"/>
      <c r="WHK127" s="27"/>
      <c r="WHL127" s="27"/>
      <c r="WHM127" s="27"/>
      <c r="WHN127" s="27"/>
      <c r="WHO127" s="27"/>
      <c r="WHP127" s="27"/>
      <c r="WHQ127" s="27"/>
      <c r="WHR127" s="27"/>
      <c r="WHS127" s="27"/>
      <c r="WHT127" s="27"/>
      <c r="WHU127" s="27"/>
      <c r="WHV127" s="27"/>
      <c r="WHW127" s="27"/>
      <c r="WHX127" s="27"/>
      <c r="WHY127" s="27"/>
      <c r="WHZ127" s="27"/>
      <c r="WIA127" s="27"/>
      <c r="WIB127" s="27"/>
      <c r="WIC127" s="27"/>
      <c r="WID127" s="27"/>
      <c r="WIE127" s="27"/>
      <c r="WIF127" s="27"/>
      <c r="WIG127" s="27"/>
      <c r="WIH127" s="27"/>
      <c r="WII127" s="27"/>
      <c r="WIJ127" s="27"/>
      <c r="WIK127" s="27"/>
      <c r="WIL127" s="27"/>
      <c r="WIM127" s="27"/>
      <c r="WIN127" s="27"/>
      <c r="WIO127" s="27"/>
      <c r="WIP127" s="27"/>
      <c r="WIQ127" s="27"/>
      <c r="WIR127" s="27"/>
      <c r="WIS127" s="27"/>
      <c r="WIT127" s="27"/>
      <c r="WIU127" s="27"/>
      <c r="WIV127" s="27"/>
      <c r="WIW127" s="27"/>
      <c r="WIX127" s="27"/>
      <c r="WIY127" s="27"/>
      <c r="WIZ127" s="27"/>
      <c r="WJA127" s="27"/>
      <c r="WJB127" s="27"/>
      <c r="WJC127" s="27"/>
      <c r="WJD127" s="27"/>
      <c r="WJE127" s="27"/>
      <c r="WJF127" s="27"/>
      <c r="WJG127" s="27"/>
      <c r="WJH127" s="27"/>
      <c r="WJI127" s="27"/>
      <c r="WJJ127" s="27"/>
      <c r="WJK127" s="27"/>
      <c r="WJL127" s="27"/>
      <c r="WJM127" s="27"/>
      <c r="WJN127" s="27"/>
      <c r="WJO127" s="27"/>
      <c r="WJP127" s="27"/>
      <c r="WJQ127" s="27"/>
      <c r="WJR127" s="27"/>
      <c r="WJY127" s="27"/>
      <c r="WJZ127" s="27"/>
      <c r="WKA127" s="27"/>
      <c r="WKB127" s="27"/>
      <c r="WKC127" s="27"/>
      <c r="WKD127" s="27"/>
      <c r="WKE127" s="27"/>
      <c r="WKF127" s="27"/>
      <c r="WKG127" s="27"/>
      <c r="WKH127" s="27"/>
      <c r="WKI127" s="27"/>
      <c r="WKJ127" s="27"/>
      <c r="WKK127" s="27"/>
      <c r="WKL127" s="27"/>
      <c r="WKM127" s="27"/>
      <c r="WKN127" s="27"/>
      <c r="WKO127" s="27"/>
      <c r="WKP127" s="27"/>
      <c r="WKQ127" s="27"/>
      <c r="WKR127" s="27"/>
      <c r="WKS127" s="27"/>
      <c r="WKT127" s="27"/>
      <c r="WKU127" s="27"/>
      <c r="WKV127" s="27"/>
      <c r="WKW127" s="27"/>
      <c r="WKX127" s="27"/>
      <c r="WKY127" s="27"/>
      <c r="WKZ127" s="27"/>
      <c r="WLA127" s="27"/>
      <c r="WLB127" s="27"/>
      <c r="WLC127" s="27"/>
      <c r="WLD127" s="27"/>
      <c r="WLE127" s="27"/>
      <c r="WLF127" s="27"/>
      <c r="WLG127" s="27"/>
      <c r="WLH127" s="27"/>
      <c r="WLI127" s="27"/>
      <c r="WLJ127" s="27"/>
      <c r="WLK127" s="27"/>
      <c r="WLL127" s="27"/>
      <c r="WLM127" s="27"/>
      <c r="WLN127" s="27"/>
      <c r="WLO127" s="27"/>
      <c r="WLP127" s="27"/>
      <c r="WLQ127" s="27"/>
      <c r="WLR127" s="27"/>
      <c r="WLS127" s="27"/>
      <c r="WLT127" s="27"/>
      <c r="WLU127" s="27"/>
      <c r="WLV127" s="27"/>
      <c r="WLW127" s="27"/>
      <c r="WLX127" s="27"/>
      <c r="WLY127" s="27"/>
      <c r="WLZ127" s="27"/>
      <c r="WMA127" s="27"/>
      <c r="WMB127" s="27"/>
      <c r="WMC127" s="27"/>
      <c r="WMD127" s="27"/>
      <c r="WME127" s="27"/>
      <c r="WMF127" s="27"/>
      <c r="WMG127" s="27"/>
      <c r="WMH127" s="27"/>
      <c r="WMI127" s="27"/>
      <c r="WMJ127" s="27"/>
      <c r="WMK127" s="27"/>
      <c r="WML127" s="27"/>
      <c r="WMM127" s="27"/>
      <c r="WMN127" s="27"/>
      <c r="WMO127" s="27"/>
      <c r="WMP127" s="27"/>
      <c r="WMQ127" s="27"/>
      <c r="WMR127" s="27"/>
      <c r="WMS127" s="27"/>
      <c r="WMT127" s="27"/>
      <c r="WMU127" s="27"/>
      <c r="WMV127" s="27"/>
      <c r="WMW127" s="27"/>
      <c r="WMX127" s="27"/>
      <c r="WMY127" s="27"/>
      <c r="WMZ127" s="27"/>
      <c r="WNA127" s="27"/>
      <c r="WNB127" s="27"/>
      <c r="WNC127" s="27"/>
      <c r="WND127" s="27"/>
      <c r="WNE127" s="27"/>
      <c r="WNF127" s="27"/>
      <c r="WNG127" s="27"/>
      <c r="WNH127" s="27"/>
      <c r="WNI127" s="27"/>
      <c r="WNJ127" s="27"/>
      <c r="WNK127" s="27"/>
      <c r="WNL127" s="27"/>
      <c r="WNM127" s="27"/>
      <c r="WNN127" s="27"/>
      <c r="WNO127" s="27"/>
      <c r="WNP127" s="27"/>
      <c r="WNQ127" s="27"/>
      <c r="WNR127" s="27"/>
      <c r="WNS127" s="27"/>
      <c r="WNT127" s="27"/>
      <c r="WNU127" s="27"/>
      <c r="WNV127" s="27"/>
      <c r="WNW127" s="27"/>
      <c r="WNX127" s="27"/>
      <c r="WNY127" s="27"/>
      <c r="WNZ127" s="27"/>
      <c r="WOA127" s="27"/>
      <c r="WOB127" s="27"/>
      <c r="WOC127" s="27"/>
      <c r="WOD127" s="27"/>
      <c r="WOE127" s="27"/>
      <c r="WOF127" s="27"/>
      <c r="WOG127" s="27"/>
      <c r="WOH127" s="27"/>
      <c r="WOI127" s="27"/>
      <c r="WOJ127" s="27"/>
      <c r="WOK127" s="27"/>
      <c r="WOL127" s="27"/>
      <c r="WOM127" s="27"/>
      <c r="WON127" s="27"/>
      <c r="WOO127" s="27"/>
      <c r="WOP127" s="27"/>
      <c r="WOQ127" s="27"/>
      <c r="WOR127" s="27"/>
      <c r="WOS127" s="27"/>
      <c r="WOT127" s="27"/>
      <c r="WOU127" s="27"/>
      <c r="WOV127" s="27"/>
      <c r="WOW127" s="27"/>
      <c r="WOX127" s="27"/>
      <c r="WOY127" s="27"/>
      <c r="WOZ127" s="27"/>
      <c r="WPA127" s="27"/>
      <c r="WPB127" s="27"/>
      <c r="WPC127" s="27"/>
      <c r="WPD127" s="27"/>
      <c r="WPE127" s="27"/>
      <c r="WPF127" s="27"/>
      <c r="WPG127" s="27"/>
      <c r="WPH127" s="27"/>
      <c r="WPI127" s="27"/>
      <c r="WPJ127" s="27"/>
      <c r="WPK127" s="27"/>
      <c r="WPL127" s="27"/>
      <c r="WPM127" s="27"/>
      <c r="WPN127" s="27"/>
      <c r="WPO127" s="27"/>
      <c r="WPP127" s="27"/>
      <c r="WPQ127" s="27"/>
      <c r="WPR127" s="27"/>
      <c r="WPS127" s="27"/>
      <c r="WPT127" s="27"/>
      <c r="WPU127" s="27"/>
      <c r="WPV127" s="27"/>
      <c r="WPW127" s="27"/>
      <c r="WPX127" s="27"/>
      <c r="WPY127" s="27"/>
      <c r="WPZ127" s="27"/>
      <c r="WQA127" s="27"/>
      <c r="WQB127" s="27"/>
      <c r="WQC127" s="27"/>
      <c r="WQD127" s="27"/>
      <c r="WQE127" s="27"/>
      <c r="WQF127" s="27"/>
      <c r="WQG127" s="27"/>
      <c r="WQH127" s="27"/>
      <c r="WQI127" s="27"/>
      <c r="WQJ127" s="27"/>
      <c r="WQK127" s="27"/>
      <c r="WQL127" s="27"/>
      <c r="WQM127" s="27"/>
      <c r="WQN127" s="27"/>
      <c r="WQO127" s="27"/>
      <c r="WQP127" s="27"/>
      <c r="WQQ127" s="27"/>
      <c r="WQR127" s="27"/>
      <c r="WQS127" s="27"/>
      <c r="WQT127" s="27"/>
      <c r="WQU127" s="27"/>
      <c r="WQV127" s="27"/>
      <c r="WQW127" s="27"/>
      <c r="WQX127" s="27"/>
      <c r="WQY127" s="27"/>
      <c r="WQZ127" s="27"/>
      <c r="WRA127" s="27"/>
      <c r="WRB127" s="27"/>
      <c r="WRC127" s="27"/>
      <c r="WRD127" s="27"/>
      <c r="WRE127" s="27"/>
      <c r="WRF127" s="27"/>
      <c r="WRG127" s="27"/>
      <c r="WRH127" s="27"/>
      <c r="WRI127" s="27"/>
      <c r="WRJ127" s="27"/>
      <c r="WRK127" s="27"/>
      <c r="WRL127" s="27"/>
      <c r="WRM127" s="27"/>
      <c r="WRN127" s="27"/>
      <c r="WRO127" s="27"/>
      <c r="WRP127" s="27"/>
      <c r="WRQ127" s="27"/>
      <c r="WRR127" s="27"/>
      <c r="WRS127" s="27"/>
      <c r="WRT127" s="27"/>
      <c r="WRU127" s="27"/>
      <c r="WRV127" s="27"/>
      <c r="WRW127" s="27"/>
      <c r="WRX127" s="27"/>
      <c r="WRY127" s="27"/>
      <c r="WRZ127" s="27"/>
      <c r="WSA127" s="27"/>
      <c r="WSB127" s="27"/>
      <c r="WSC127" s="27"/>
      <c r="WSD127" s="27"/>
      <c r="WSE127" s="27"/>
      <c r="WSF127" s="27"/>
      <c r="WSG127" s="27"/>
      <c r="WSH127" s="27"/>
      <c r="WSI127" s="27"/>
      <c r="WSJ127" s="27"/>
      <c r="WSK127" s="27"/>
      <c r="WSL127" s="27"/>
      <c r="WSM127" s="27"/>
      <c r="WSN127" s="27"/>
      <c r="WSO127" s="27"/>
      <c r="WSP127" s="27"/>
      <c r="WSQ127" s="27"/>
      <c r="WSR127" s="27"/>
      <c r="WSS127" s="27"/>
      <c r="WST127" s="27"/>
      <c r="WSU127" s="27"/>
      <c r="WSV127" s="27"/>
      <c r="WSW127" s="27"/>
      <c r="WSX127" s="27"/>
      <c r="WSY127" s="27"/>
      <c r="WSZ127" s="27"/>
      <c r="WTA127" s="27"/>
      <c r="WTB127" s="27"/>
      <c r="WTC127" s="27"/>
      <c r="WTD127" s="27"/>
      <c r="WTE127" s="27"/>
      <c r="WTF127" s="27"/>
      <c r="WTG127" s="27"/>
      <c r="WTH127" s="27"/>
      <c r="WTI127" s="27"/>
      <c r="WTJ127" s="27"/>
      <c r="WTK127" s="27"/>
      <c r="WTL127" s="27"/>
      <c r="WTM127" s="27"/>
      <c r="WTN127" s="27"/>
      <c r="WTU127" s="27"/>
      <c r="WTV127" s="27"/>
      <c r="WTW127" s="27"/>
      <c r="WTX127" s="27"/>
      <c r="WTY127" s="27"/>
      <c r="WTZ127" s="27"/>
      <c r="WUA127" s="27"/>
      <c r="WUB127" s="27"/>
      <c r="WUC127" s="27"/>
      <c r="WUD127" s="27"/>
      <c r="WUE127" s="27"/>
      <c r="WUF127" s="27"/>
      <c r="WUG127" s="27"/>
      <c r="WUH127" s="27"/>
      <c r="WUI127" s="27"/>
      <c r="WUJ127" s="27"/>
      <c r="WUK127" s="27"/>
      <c r="WUL127" s="27"/>
      <c r="WUM127" s="27"/>
      <c r="WUN127" s="27"/>
      <c r="WUO127" s="27"/>
      <c r="WUP127" s="27"/>
      <c r="WUQ127" s="27"/>
      <c r="WUR127" s="27"/>
      <c r="WUS127" s="27"/>
      <c r="WUT127" s="27"/>
      <c r="WUU127" s="27"/>
      <c r="WUV127" s="27"/>
      <c r="WUW127" s="27"/>
      <c r="WUX127" s="27"/>
      <c r="WUY127" s="27"/>
      <c r="WUZ127" s="27"/>
      <c r="WVA127" s="27"/>
      <c r="WVB127" s="27"/>
      <c r="WVC127" s="27"/>
      <c r="WVD127" s="27"/>
      <c r="WVE127" s="27"/>
      <c r="WVF127" s="27"/>
      <c r="WVG127" s="27"/>
      <c r="WVH127" s="27"/>
      <c r="WVI127" s="27"/>
      <c r="WVJ127" s="27"/>
      <c r="WVK127" s="27"/>
      <c r="WVL127" s="27"/>
      <c r="WVM127" s="27"/>
      <c r="WVN127" s="27"/>
      <c r="WVO127" s="27"/>
      <c r="WVP127" s="27"/>
      <c r="WVQ127" s="27"/>
      <c r="WVR127" s="27"/>
      <c r="WVS127" s="27"/>
      <c r="WVT127" s="27"/>
      <c r="WVU127" s="27"/>
      <c r="WVV127" s="27"/>
      <c r="WVW127" s="27"/>
      <c r="WVX127" s="27"/>
      <c r="WVY127" s="27"/>
      <c r="WVZ127" s="27"/>
      <c r="WWA127" s="27"/>
      <c r="WWB127" s="27"/>
      <c r="WWC127" s="27"/>
      <c r="WWD127" s="27"/>
      <c r="WWE127" s="27"/>
      <c r="WWF127" s="27"/>
      <c r="WWG127" s="27"/>
      <c r="WWH127" s="27"/>
      <c r="WWI127" s="27"/>
      <c r="WWJ127" s="27"/>
      <c r="WWK127" s="27"/>
      <c r="WWL127" s="27"/>
      <c r="WWM127" s="27"/>
      <c r="WWN127" s="27"/>
      <c r="WWO127" s="27"/>
      <c r="WWP127" s="27"/>
      <c r="WWQ127" s="27"/>
      <c r="WWR127" s="27"/>
      <c r="WWS127" s="27"/>
      <c r="WWT127" s="27"/>
      <c r="WWU127" s="27"/>
      <c r="WWV127" s="27"/>
      <c r="WWW127" s="27"/>
      <c r="WWX127" s="27"/>
      <c r="WWY127" s="27"/>
      <c r="WWZ127" s="27"/>
      <c r="WXA127" s="27"/>
      <c r="WXB127" s="27"/>
      <c r="WXC127" s="27"/>
      <c r="WXD127" s="27"/>
      <c r="WXE127" s="27"/>
      <c r="WXF127" s="27"/>
      <c r="WXG127" s="27"/>
      <c r="WXH127" s="27"/>
      <c r="WXI127" s="27"/>
      <c r="WXJ127" s="27"/>
      <c r="WXK127" s="27"/>
      <c r="WXL127" s="27"/>
      <c r="WXM127" s="27"/>
      <c r="WXN127" s="27"/>
      <c r="WXO127" s="27"/>
      <c r="WXP127" s="27"/>
      <c r="WXQ127" s="27"/>
      <c r="WXR127" s="27"/>
      <c r="WXS127" s="27"/>
      <c r="WXT127" s="27"/>
      <c r="WXU127" s="27"/>
      <c r="WXV127" s="27"/>
      <c r="WXW127" s="27"/>
      <c r="WXX127" s="27"/>
      <c r="WXY127" s="27"/>
      <c r="WXZ127" s="27"/>
      <c r="WYA127" s="27"/>
      <c r="WYB127" s="27"/>
      <c r="WYC127" s="27"/>
      <c r="WYD127" s="27"/>
      <c r="WYE127" s="27"/>
      <c r="WYF127" s="27"/>
      <c r="WYG127" s="27"/>
      <c r="WYH127" s="27"/>
      <c r="WYI127" s="27"/>
      <c r="WYJ127" s="27"/>
      <c r="WYK127" s="27"/>
      <c r="WYL127" s="27"/>
      <c r="WYM127" s="27"/>
      <c r="WYN127" s="27"/>
      <c r="WYO127" s="27"/>
      <c r="WYP127" s="27"/>
      <c r="WYQ127" s="27"/>
      <c r="WYR127" s="27"/>
      <c r="WYS127" s="27"/>
      <c r="WYT127" s="27"/>
      <c r="WYU127" s="27"/>
      <c r="WYV127" s="27"/>
      <c r="WYW127" s="27"/>
      <c r="WYX127" s="27"/>
      <c r="WYY127" s="27"/>
      <c r="WYZ127" s="27"/>
      <c r="WZA127" s="27"/>
      <c r="WZB127" s="27"/>
      <c r="WZC127" s="27"/>
      <c r="WZD127" s="27"/>
      <c r="WZE127" s="27"/>
      <c r="WZF127" s="27"/>
      <c r="WZG127" s="27"/>
      <c r="WZH127" s="27"/>
      <c r="WZI127" s="27"/>
      <c r="WZJ127" s="27"/>
      <c r="WZK127" s="27"/>
      <c r="WZL127" s="27"/>
      <c r="WZM127" s="27"/>
      <c r="WZN127" s="27"/>
      <c r="WZO127" s="27"/>
      <c r="WZP127" s="27"/>
      <c r="WZQ127" s="27"/>
      <c r="WZR127" s="27"/>
      <c r="WZS127" s="27"/>
      <c r="WZT127" s="27"/>
      <c r="WZU127" s="27"/>
      <c r="WZV127" s="27"/>
      <c r="WZW127" s="27"/>
      <c r="WZX127" s="27"/>
      <c r="WZY127" s="27"/>
      <c r="WZZ127" s="27"/>
      <c r="XAA127" s="27"/>
      <c r="XAB127" s="27"/>
      <c r="XAC127" s="27"/>
      <c r="XAD127" s="27"/>
      <c r="XAE127" s="27"/>
      <c r="XAF127" s="27"/>
      <c r="XAG127" s="27"/>
      <c r="XAH127" s="27"/>
      <c r="XAI127" s="27"/>
      <c r="XAJ127" s="27"/>
      <c r="XAK127" s="27"/>
      <c r="XAL127" s="27"/>
      <c r="XAM127" s="27"/>
      <c r="XAN127" s="27"/>
      <c r="XAO127" s="27"/>
      <c r="XAP127" s="27"/>
      <c r="XAQ127" s="27"/>
      <c r="XAR127" s="27"/>
      <c r="XAS127" s="27"/>
      <c r="XAT127" s="27"/>
      <c r="XAU127" s="27"/>
      <c r="XAV127" s="27"/>
      <c r="XAW127" s="27"/>
      <c r="XAX127" s="27"/>
      <c r="XAY127" s="27"/>
      <c r="XAZ127" s="27"/>
      <c r="XBA127" s="27"/>
      <c r="XBB127" s="27"/>
      <c r="XBC127" s="27"/>
      <c r="XBD127" s="27"/>
      <c r="XBE127" s="27"/>
      <c r="XBF127" s="27"/>
      <c r="XBG127" s="27"/>
      <c r="XBH127" s="27"/>
      <c r="XBI127" s="27"/>
      <c r="XBJ127" s="27"/>
      <c r="XBK127" s="27"/>
      <c r="XBL127" s="27"/>
      <c r="XBM127" s="27"/>
      <c r="XBN127" s="27"/>
      <c r="XBO127" s="27"/>
      <c r="XBP127" s="27"/>
      <c r="XBQ127" s="27"/>
      <c r="XBR127" s="27"/>
      <c r="XBS127" s="27"/>
      <c r="XBT127" s="27"/>
      <c r="XBU127" s="27"/>
      <c r="XBV127" s="27"/>
      <c r="XBW127" s="27"/>
      <c r="XBX127" s="27"/>
      <c r="XBY127" s="27"/>
      <c r="XBZ127" s="27"/>
      <c r="XCA127" s="27"/>
      <c r="XCB127" s="27"/>
      <c r="XCC127" s="27"/>
      <c r="XCD127" s="27"/>
      <c r="XCE127" s="27"/>
      <c r="XCF127" s="27"/>
      <c r="XCG127" s="27"/>
      <c r="XCH127" s="27"/>
      <c r="XCI127" s="27"/>
      <c r="XCJ127" s="27"/>
      <c r="XCK127" s="27"/>
      <c r="XCL127" s="27"/>
      <c r="XCM127" s="27"/>
      <c r="XCN127" s="27"/>
      <c r="XCO127" s="27"/>
      <c r="XCP127" s="27"/>
      <c r="XCQ127" s="27"/>
      <c r="XCR127" s="27"/>
      <c r="XCS127" s="27"/>
      <c r="XCT127" s="27"/>
      <c r="XCU127" s="27"/>
      <c r="XCV127" s="27"/>
      <c r="XCW127" s="27"/>
      <c r="XCX127" s="27"/>
      <c r="XCY127" s="27"/>
      <c r="XCZ127" s="27"/>
      <c r="XDA127" s="27"/>
      <c r="XDB127" s="27"/>
      <c r="XDC127" s="27"/>
      <c r="XDD127" s="27"/>
      <c r="XDE127" s="27"/>
    </row>
    <row r="128" spans="1:16333" s="89" customFormat="1" ht="30.75" x14ac:dyDescent="0.25">
      <c r="A128" s="32" t="s">
        <v>26</v>
      </c>
      <c r="B128" s="135" t="s">
        <v>78</v>
      </c>
      <c r="C128" s="46">
        <v>200</v>
      </c>
      <c r="D128" s="290">
        <f>'Приложение 4'!F113</f>
        <v>331500</v>
      </c>
      <c r="E128" s="290">
        <f>'Приложение 4'!G113</f>
        <v>333960</v>
      </c>
      <c r="F128" s="290">
        <f>'Приложение 4'!H113</f>
        <v>336518.40000000002</v>
      </c>
      <c r="G128" s="73"/>
      <c r="H128" s="93"/>
      <c r="I128" s="93"/>
      <c r="J128" s="93"/>
      <c r="K128" s="9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  <c r="ABQ128" s="4"/>
      <c r="ABR128" s="4"/>
      <c r="ABS128" s="4"/>
      <c r="ABT128" s="4"/>
      <c r="ABU128" s="4"/>
      <c r="ABV128" s="4"/>
      <c r="ABW128" s="4"/>
      <c r="ABX128" s="4"/>
      <c r="ABY128" s="4"/>
      <c r="ABZ128" s="4"/>
      <c r="ACA128" s="4"/>
      <c r="ACB128" s="4"/>
      <c r="ACC128" s="4"/>
      <c r="ACD128" s="4"/>
      <c r="ACE128" s="4"/>
      <c r="ACF128" s="4"/>
      <c r="ACG128" s="4"/>
      <c r="ACH128" s="4"/>
      <c r="ACI128" s="4"/>
      <c r="ACJ128" s="4"/>
      <c r="ACK128" s="4"/>
      <c r="ACL128" s="4"/>
      <c r="ACM128" s="4"/>
      <c r="ACN128" s="4"/>
      <c r="ACO128" s="4"/>
      <c r="ACP128" s="4"/>
      <c r="ACQ128" s="4"/>
      <c r="ACR128" s="4"/>
      <c r="ACS128" s="4"/>
      <c r="ACT128" s="4"/>
      <c r="ACU128" s="4"/>
      <c r="ACV128" s="4"/>
      <c r="ACW128" s="4"/>
      <c r="ACX128" s="4"/>
      <c r="ACY128" s="4"/>
      <c r="ACZ128" s="4"/>
      <c r="ADA128" s="4"/>
      <c r="ADB128" s="4"/>
      <c r="ADC128" s="4"/>
      <c r="ADD128" s="4"/>
      <c r="ADE128" s="4"/>
      <c r="ADF128" s="4"/>
      <c r="ADG128" s="4"/>
      <c r="ADH128" s="4"/>
      <c r="ADI128" s="4"/>
      <c r="ADJ128" s="4"/>
      <c r="ADK128" s="4"/>
      <c r="ADL128" s="4"/>
      <c r="ADM128" s="4"/>
      <c r="ADN128" s="4"/>
      <c r="ADO128" s="4"/>
      <c r="ADP128" s="4"/>
      <c r="ADQ128" s="4"/>
      <c r="ADR128" s="4"/>
      <c r="ADS128" s="4"/>
      <c r="ADT128" s="4"/>
      <c r="ADU128" s="4"/>
      <c r="ADV128" s="4"/>
      <c r="ADW128" s="4"/>
      <c r="ADX128" s="4"/>
      <c r="ADY128" s="4"/>
      <c r="ADZ128" s="4"/>
      <c r="AEA128" s="4"/>
      <c r="AEB128" s="4"/>
      <c r="AEC128" s="4"/>
      <c r="AED128" s="4"/>
      <c r="AEE128" s="4"/>
      <c r="AEF128" s="4"/>
      <c r="AEG128" s="4"/>
      <c r="AEH128" s="4"/>
      <c r="AEI128" s="4"/>
      <c r="AEJ128" s="4"/>
      <c r="AEK128" s="4"/>
      <c r="AEL128" s="4"/>
      <c r="AEM128" s="4"/>
      <c r="AEN128" s="4"/>
      <c r="AEO128" s="4"/>
      <c r="AEP128" s="4"/>
      <c r="AEQ128" s="4"/>
      <c r="AER128" s="4"/>
      <c r="AES128" s="4"/>
      <c r="AET128" s="4"/>
      <c r="AEU128" s="4"/>
      <c r="AEV128" s="4"/>
      <c r="AEW128" s="4"/>
      <c r="AEX128" s="4"/>
      <c r="AEY128" s="4"/>
      <c r="AEZ128" s="4"/>
      <c r="AFA128" s="4"/>
      <c r="AFB128" s="4"/>
      <c r="AFC128" s="4"/>
      <c r="AFD128" s="4"/>
      <c r="AFE128" s="4"/>
      <c r="AFF128" s="4"/>
      <c r="AFG128" s="4"/>
      <c r="AFH128" s="4"/>
      <c r="AFI128" s="4"/>
      <c r="AFJ128" s="4"/>
      <c r="AFK128" s="4"/>
      <c r="AFL128" s="4"/>
      <c r="AFM128" s="4"/>
      <c r="AFN128" s="4"/>
      <c r="AFO128" s="4"/>
      <c r="AFP128" s="4"/>
      <c r="AFQ128" s="4"/>
      <c r="AFR128" s="4"/>
      <c r="AFS128" s="4"/>
      <c r="AFT128" s="4"/>
      <c r="AFU128" s="4"/>
      <c r="AFV128" s="4"/>
      <c r="AFW128" s="4"/>
      <c r="AFX128" s="4"/>
      <c r="AFY128" s="4"/>
      <c r="AFZ128" s="4"/>
      <c r="AGA128" s="4"/>
      <c r="AGB128" s="4"/>
      <c r="AGC128" s="4"/>
      <c r="AGD128" s="4"/>
      <c r="AGE128" s="4"/>
      <c r="AGF128" s="4"/>
      <c r="AGG128" s="4"/>
      <c r="AGH128" s="4"/>
      <c r="AGI128" s="4"/>
      <c r="AGJ128" s="4"/>
      <c r="AGK128" s="4"/>
      <c r="AGL128" s="4"/>
      <c r="AGM128" s="4"/>
      <c r="AGN128" s="4"/>
      <c r="AGO128" s="4"/>
      <c r="AGP128" s="4"/>
      <c r="AGQ128" s="4"/>
      <c r="AGR128" s="4"/>
      <c r="AGS128" s="4"/>
      <c r="AGT128" s="4"/>
      <c r="AGU128" s="4"/>
      <c r="AGV128" s="4"/>
      <c r="AGW128" s="4"/>
      <c r="AGX128" s="4"/>
      <c r="AGY128" s="4"/>
      <c r="AGZ128" s="4"/>
      <c r="AHA128" s="4"/>
      <c r="AHB128" s="4"/>
      <c r="AHC128" s="4"/>
      <c r="AHD128" s="4"/>
      <c r="AHE128" s="4"/>
      <c r="AHF128" s="4"/>
      <c r="AHG128" s="4"/>
      <c r="AHH128" s="4"/>
      <c r="AHI128" s="4"/>
      <c r="AHJ128" s="4"/>
      <c r="AHK128" s="4"/>
      <c r="AHL128" s="4"/>
      <c r="AHM128" s="4"/>
      <c r="AHN128" s="4"/>
      <c r="AHO128" s="4"/>
      <c r="AHP128" s="4"/>
      <c r="AHQ128" s="4"/>
      <c r="AHR128" s="4"/>
      <c r="AHS128" s="4"/>
      <c r="AHT128" s="4"/>
      <c r="AHU128" s="4"/>
      <c r="AHV128" s="4"/>
      <c r="AHW128" s="4"/>
      <c r="AHX128" s="4"/>
      <c r="AHY128" s="4"/>
      <c r="AHZ128" s="4"/>
      <c r="AIA128" s="4"/>
      <c r="AIB128" s="4"/>
      <c r="AIC128" s="4"/>
      <c r="AID128" s="4"/>
      <c r="AIE128" s="4"/>
      <c r="AIF128" s="4"/>
      <c r="AIG128" s="4"/>
      <c r="AIH128" s="4"/>
      <c r="AII128" s="4"/>
      <c r="AIJ128" s="4"/>
      <c r="AIK128" s="4"/>
      <c r="AIL128" s="4"/>
      <c r="AIM128" s="4"/>
      <c r="AIN128" s="4"/>
      <c r="AIO128" s="4"/>
      <c r="AIP128" s="4"/>
      <c r="AIQ128" s="4"/>
      <c r="AIR128" s="4"/>
      <c r="AIS128" s="4"/>
      <c r="AIT128" s="4"/>
      <c r="AIU128" s="4"/>
      <c r="AIV128" s="4"/>
      <c r="AIW128" s="4"/>
      <c r="AIX128" s="4"/>
      <c r="AIY128" s="4"/>
      <c r="AIZ128" s="4"/>
      <c r="AJA128" s="4"/>
      <c r="AJB128" s="4"/>
      <c r="AJC128" s="4"/>
      <c r="AJD128" s="4"/>
      <c r="AJE128" s="4"/>
      <c r="AJF128" s="4"/>
      <c r="AJG128" s="4"/>
      <c r="AJH128" s="4"/>
      <c r="AJI128" s="4"/>
      <c r="AJJ128" s="4"/>
      <c r="AJK128" s="4"/>
      <c r="AJL128" s="4"/>
      <c r="AJM128" s="4"/>
      <c r="AJN128" s="4"/>
      <c r="AJO128" s="4"/>
      <c r="AJP128" s="4"/>
      <c r="AJQ128" s="4"/>
      <c r="AJR128" s="4"/>
      <c r="AJS128" s="4"/>
      <c r="AJT128" s="4"/>
      <c r="AJU128" s="4"/>
      <c r="AJV128" s="4"/>
      <c r="AJW128" s="4"/>
      <c r="AJX128" s="4"/>
      <c r="AJY128" s="4"/>
      <c r="AJZ128" s="4"/>
      <c r="AKA128" s="4"/>
      <c r="AKB128" s="4"/>
      <c r="AKC128" s="4"/>
      <c r="AKD128" s="4"/>
      <c r="AKE128" s="4"/>
      <c r="AKF128" s="4"/>
      <c r="AKG128" s="4"/>
      <c r="AKH128" s="4"/>
      <c r="AKI128" s="4"/>
      <c r="AKJ128" s="4"/>
      <c r="AKK128" s="4"/>
      <c r="AKL128" s="4"/>
      <c r="AKM128" s="4"/>
      <c r="AKN128" s="4"/>
      <c r="AKO128" s="4"/>
      <c r="AKP128" s="4"/>
      <c r="AKW128" s="4"/>
      <c r="AKX128" s="4"/>
      <c r="AKY128" s="4"/>
      <c r="AKZ128" s="4"/>
      <c r="ALA128" s="4"/>
      <c r="ALB128" s="4"/>
      <c r="ALC128" s="4"/>
      <c r="ALD128" s="4"/>
      <c r="ALE128" s="4"/>
      <c r="ALF128" s="4"/>
      <c r="ALG128" s="4"/>
      <c r="ALH128" s="4"/>
      <c r="ALI128" s="4"/>
      <c r="ALJ128" s="4"/>
      <c r="ALK128" s="4"/>
      <c r="ALL128" s="4"/>
      <c r="ALM128" s="4"/>
      <c r="ALN128" s="4"/>
      <c r="ALO128" s="4"/>
      <c r="ALP128" s="4"/>
      <c r="ALQ128" s="4"/>
      <c r="ALR128" s="4"/>
      <c r="ALS128" s="4"/>
      <c r="ALT128" s="4"/>
      <c r="ALU128" s="4"/>
      <c r="ALV128" s="4"/>
      <c r="ALW128" s="4"/>
      <c r="ALX128" s="4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  <c r="AMK128" s="4"/>
      <c r="AML128" s="4"/>
      <c r="AMM128" s="4"/>
      <c r="AMN128" s="4"/>
      <c r="AMO128" s="4"/>
      <c r="AMP128" s="4"/>
      <c r="AMQ128" s="4"/>
      <c r="AMR128" s="4"/>
      <c r="AMS128" s="4"/>
      <c r="AMT128" s="4"/>
      <c r="AMU128" s="4"/>
      <c r="AMV128" s="4"/>
      <c r="AMW128" s="4"/>
      <c r="AMX128" s="4"/>
      <c r="AMY128" s="4"/>
      <c r="AMZ128" s="4"/>
      <c r="ANA128" s="4"/>
      <c r="ANB128" s="4"/>
      <c r="ANC128" s="4"/>
      <c r="AND128" s="4"/>
      <c r="ANE128" s="4"/>
      <c r="ANF128" s="4"/>
      <c r="ANG128" s="4"/>
      <c r="ANH128" s="4"/>
      <c r="ANI128" s="4"/>
      <c r="ANJ128" s="4"/>
      <c r="ANK128" s="4"/>
      <c r="ANL128" s="4"/>
      <c r="ANM128" s="4"/>
      <c r="ANN128" s="4"/>
      <c r="ANO128" s="4"/>
      <c r="ANP128" s="4"/>
      <c r="ANQ128" s="4"/>
      <c r="ANR128" s="4"/>
      <c r="ANS128" s="4"/>
      <c r="ANT128" s="4"/>
      <c r="ANU128" s="4"/>
      <c r="ANV128" s="4"/>
      <c r="ANW128" s="4"/>
      <c r="ANX128" s="4"/>
      <c r="ANY128" s="4"/>
      <c r="ANZ128" s="4"/>
      <c r="AOA128" s="4"/>
      <c r="AOB128" s="4"/>
      <c r="AOC128" s="4"/>
      <c r="AOD128" s="4"/>
      <c r="AOE128" s="4"/>
      <c r="AOF128" s="4"/>
      <c r="AOG128" s="4"/>
      <c r="AOH128" s="4"/>
      <c r="AOI128" s="4"/>
      <c r="AOJ128" s="4"/>
      <c r="AOK128" s="4"/>
      <c r="AOL128" s="4"/>
      <c r="AOM128" s="4"/>
      <c r="AON128" s="4"/>
      <c r="AOO128" s="4"/>
      <c r="AOP128" s="4"/>
      <c r="AOQ128" s="4"/>
      <c r="AOR128" s="4"/>
      <c r="AOS128" s="4"/>
      <c r="AOT128" s="4"/>
      <c r="AOU128" s="4"/>
      <c r="AOV128" s="4"/>
      <c r="AOW128" s="4"/>
      <c r="AOX128" s="4"/>
      <c r="AOY128" s="4"/>
      <c r="AOZ128" s="4"/>
      <c r="APA128" s="4"/>
      <c r="APB128" s="4"/>
      <c r="APC128" s="4"/>
      <c r="APD128" s="4"/>
      <c r="APE128" s="4"/>
      <c r="APF128" s="4"/>
      <c r="APG128" s="4"/>
      <c r="APH128" s="4"/>
      <c r="API128" s="4"/>
      <c r="APJ128" s="4"/>
      <c r="APK128" s="4"/>
      <c r="APL128" s="4"/>
      <c r="APM128" s="4"/>
      <c r="APN128" s="4"/>
      <c r="APO128" s="4"/>
      <c r="APP128" s="4"/>
      <c r="APQ128" s="4"/>
      <c r="APR128" s="4"/>
      <c r="APS128" s="4"/>
      <c r="APT128" s="4"/>
      <c r="APU128" s="4"/>
      <c r="APV128" s="4"/>
      <c r="APW128" s="4"/>
      <c r="APX128" s="4"/>
      <c r="APY128" s="4"/>
      <c r="APZ128" s="4"/>
      <c r="AQA128" s="4"/>
      <c r="AQB128" s="4"/>
      <c r="AQC128" s="4"/>
      <c r="AQD128" s="4"/>
      <c r="AQE128" s="4"/>
      <c r="AQF128" s="4"/>
      <c r="AQG128" s="4"/>
      <c r="AQH128" s="4"/>
      <c r="AQI128" s="4"/>
      <c r="AQJ128" s="4"/>
      <c r="AQK128" s="4"/>
      <c r="AQL128" s="4"/>
      <c r="AQM128" s="4"/>
      <c r="AQN128" s="4"/>
      <c r="AQO128" s="4"/>
      <c r="AQP128" s="4"/>
      <c r="AQQ128" s="4"/>
      <c r="AQR128" s="4"/>
      <c r="AQS128" s="4"/>
      <c r="AQT128" s="4"/>
      <c r="AQU128" s="4"/>
      <c r="AQV128" s="4"/>
      <c r="AQW128" s="4"/>
      <c r="AQX128" s="4"/>
      <c r="AQY128" s="4"/>
      <c r="AQZ128" s="4"/>
      <c r="ARA128" s="4"/>
      <c r="ARB128" s="4"/>
      <c r="ARC128" s="4"/>
      <c r="ARD128" s="4"/>
      <c r="ARE128" s="4"/>
      <c r="ARF128" s="4"/>
      <c r="ARG128" s="4"/>
      <c r="ARH128" s="4"/>
      <c r="ARI128" s="4"/>
      <c r="ARJ128" s="4"/>
      <c r="ARK128" s="4"/>
      <c r="ARL128" s="4"/>
      <c r="ARM128" s="4"/>
      <c r="ARN128" s="4"/>
      <c r="ARO128" s="4"/>
      <c r="ARP128" s="4"/>
      <c r="ARQ128" s="4"/>
      <c r="ARR128" s="4"/>
      <c r="ARS128" s="4"/>
      <c r="ART128" s="4"/>
      <c r="ARU128" s="4"/>
      <c r="ARV128" s="4"/>
      <c r="ARW128" s="4"/>
      <c r="ARX128" s="4"/>
      <c r="ARY128" s="4"/>
      <c r="ARZ128" s="4"/>
      <c r="ASA128" s="4"/>
      <c r="ASB128" s="4"/>
      <c r="ASC128" s="4"/>
      <c r="ASD128" s="4"/>
      <c r="ASE128" s="4"/>
      <c r="ASF128" s="4"/>
      <c r="ASG128" s="4"/>
      <c r="ASH128" s="4"/>
      <c r="ASI128" s="4"/>
      <c r="ASJ128" s="4"/>
      <c r="ASK128" s="4"/>
      <c r="ASL128" s="4"/>
      <c r="ASM128" s="4"/>
      <c r="ASN128" s="4"/>
      <c r="ASO128" s="4"/>
      <c r="ASP128" s="4"/>
      <c r="ASQ128" s="4"/>
      <c r="ASR128" s="4"/>
      <c r="ASS128" s="4"/>
      <c r="AST128" s="4"/>
      <c r="ASU128" s="4"/>
      <c r="ASV128" s="4"/>
      <c r="ASW128" s="4"/>
      <c r="ASX128" s="4"/>
      <c r="ASY128" s="4"/>
      <c r="ASZ128" s="4"/>
      <c r="ATA128" s="4"/>
      <c r="ATB128" s="4"/>
      <c r="ATC128" s="4"/>
      <c r="ATD128" s="4"/>
      <c r="ATE128" s="4"/>
      <c r="ATF128" s="4"/>
      <c r="ATG128" s="4"/>
      <c r="ATH128" s="4"/>
      <c r="ATI128" s="4"/>
      <c r="ATJ128" s="4"/>
      <c r="ATK128" s="4"/>
      <c r="ATL128" s="4"/>
      <c r="ATM128" s="4"/>
      <c r="ATN128" s="4"/>
      <c r="ATO128" s="4"/>
      <c r="ATP128" s="4"/>
      <c r="ATQ128" s="4"/>
      <c r="ATR128" s="4"/>
      <c r="ATS128" s="4"/>
      <c r="ATT128" s="4"/>
      <c r="ATU128" s="4"/>
      <c r="ATV128" s="4"/>
      <c r="ATW128" s="4"/>
      <c r="ATX128" s="4"/>
      <c r="ATY128" s="4"/>
      <c r="ATZ128" s="4"/>
      <c r="AUA128" s="4"/>
      <c r="AUB128" s="4"/>
      <c r="AUC128" s="4"/>
      <c r="AUD128" s="4"/>
      <c r="AUE128" s="4"/>
      <c r="AUF128" s="4"/>
      <c r="AUG128" s="4"/>
      <c r="AUH128" s="4"/>
      <c r="AUI128" s="4"/>
      <c r="AUJ128" s="4"/>
      <c r="AUK128" s="4"/>
      <c r="AUL128" s="4"/>
      <c r="AUS128" s="4"/>
      <c r="AUT128" s="4"/>
      <c r="AUU128" s="4"/>
      <c r="AUV128" s="4"/>
      <c r="AUW128" s="4"/>
      <c r="AUX128" s="4"/>
      <c r="AUY128" s="4"/>
      <c r="AUZ128" s="4"/>
      <c r="AVA128" s="4"/>
      <c r="AVB128" s="4"/>
      <c r="AVC128" s="4"/>
      <c r="AVD128" s="4"/>
      <c r="AVE128" s="4"/>
      <c r="AVF128" s="4"/>
      <c r="AVG128" s="4"/>
      <c r="AVH128" s="4"/>
      <c r="AVI128" s="4"/>
      <c r="AVJ128" s="4"/>
      <c r="AVK128" s="4"/>
      <c r="AVL128" s="4"/>
      <c r="AVM128" s="4"/>
      <c r="AVN128" s="4"/>
      <c r="AVO128" s="4"/>
      <c r="AVP128" s="4"/>
      <c r="AVQ128" s="4"/>
      <c r="AVR128" s="4"/>
      <c r="AVS128" s="4"/>
      <c r="AVT128" s="4"/>
      <c r="AVU128" s="4"/>
      <c r="AVV128" s="4"/>
      <c r="AVW128" s="4"/>
      <c r="AVX128" s="4"/>
      <c r="AVY128" s="4"/>
      <c r="AVZ128" s="4"/>
      <c r="AWA128" s="4"/>
      <c r="AWB128" s="4"/>
      <c r="AWC128" s="4"/>
      <c r="AWD128" s="4"/>
      <c r="AWE128" s="4"/>
      <c r="AWF128" s="4"/>
      <c r="AWG128" s="4"/>
      <c r="AWH128" s="4"/>
      <c r="AWI128" s="4"/>
      <c r="AWJ128" s="4"/>
      <c r="AWK128" s="4"/>
      <c r="AWL128" s="4"/>
      <c r="AWM128" s="4"/>
      <c r="AWN128" s="4"/>
      <c r="AWO128" s="4"/>
      <c r="AWP128" s="4"/>
      <c r="AWQ128" s="4"/>
      <c r="AWR128" s="4"/>
      <c r="AWS128" s="4"/>
      <c r="AWT128" s="4"/>
      <c r="AWU128" s="4"/>
      <c r="AWV128" s="4"/>
      <c r="AWW128" s="4"/>
      <c r="AWX128" s="4"/>
      <c r="AWY128" s="4"/>
      <c r="AWZ128" s="4"/>
      <c r="AXA128" s="4"/>
      <c r="AXB128" s="4"/>
      <c r="AXC128" s="4"/>
      <c r="AXD128" s="4"/>
      <c r="AXE128" s="4"/>
      <c r="AXF128" s="4"/>
      <c r="AXG128" s="4"/>
      <c r="AXH128" s="4"/>
      <c r="AXI128" s="4"/>
      <c r="AXJ128" s="4"/>
      <c r="AXK128" s="4"/>
      <c r="AXL128" s="4"/>
      <c r="AXM128" s="4"/>
      <c r="AXN128" s="4"/>
      <c r="AXO128" s="4"/>
      <c r="AXP128" s="4"/>
      <c r="AXQ128" s="4"/>
      <c r="AXR128" s="4"/>
      <c r="AXS128" s="4"/>
      <c r="AXT128" s="4"/>
      <c r="AXU128" s="4"/>
      <c r="AXV128" s="4"/>
      <c r="AXW128" s="4"/>
      <c r="AXX128" s="4"/>
      <c r="AXY128" s="4"/>
      <c r="AXZ128" s="4"/>
      <c r="AYA128" s="4"/>
      <c r="AYB128" s="4"/>
      <c r="AYC128" s="4"/>
      <c r="AYD128" s="4"/>
      <c r="AYE128" s="4"/>
      <c r="AYF128" s="4"/>
      <c r="AYG128" s="4"/>
      <c r="AYH128" s="4"/>
      <c r="AYI128" s="4"/>
      <c r="AYJ128" s="4"/>
      <c r="AYK128" s="4"/>
      <c r="AYL128" s="4"/>
      <c r="AYM128" s="4"/>
      <c r="AYN128" s="4"/>
      <c r="AYO128" s="4"/>
      <c r="AYP128" s="4"/>
      <c r="AYQ128" s="4"/>
      <c r="AYR128" s="4"/>
      <c r="AYS128" s="4"/>
      <c r="AYT128" s="4"/>
      <c r="AYU128" s="4"/>
      <c r="AYV128" s="4"/>
      <c r="AYW128" s="4"/>
      <c r="AYX128" s="4"/>
      <c r="AYY128" s="4"/>
      <c r="AYZ128" s="4"/>
      <c r="AZA128" s="4"/>
      <c r="AZB128" s="4"/>
      <c r="AZC128" s="4"/>
      <c r="AZD128" s="4"/>
      <c r="AZE128" s="4"/>
      <c r="AZF128" s="4"/>
      <c r="AZG128" s="4"/>
      <c r="AZH128" s="4"/>
      <c r="AZI128" s="4"/>
      <c r="AZJ128" s="4"/>
      <c r="AZK128" s="4"/>
      <c r="AZL128" s="4"/>
      <c r="AZM128" s="4"/>
      <c r="AZN128" s="4"/>
      <c r="AZO128" s="4"/>
      <c r="AZP128" s="4"/>
      <c r="AZQ128" s="4"/>
      <c r="AZR128" s="4"/>
      <c r="AZS128" s="4"/>
      <c r="AZT128" s="4"/>
      <c r="AZU128" s="4"/>
      <c r="AZV128" s="4"/>
      <c r="AZW128" s="4"/>
      <c r="AZX128" s="4"/>
      <c r="AZY128" s="4"/>
      <c r="AZZ128" s="4"/>
      <c r="BAA128" s="4"/>
      <c r="BAB128" s="4"/>
      <c r="BAC128" s="4"/>
      <c r="BAD128" s="4"/>
      <c r="BAE128" s="4"/>
      <c r="BAF128" s="4"/>
      <c r="BAG128" s="4"/>
      <c r="BAH128" s="4"/>
      <c r="BAI128" s="4"/>
      <c r="BAJ128" s="4"/>
      <c r="BAK128" s="4"/>
      <c r="BAL128" s="4"/>
      <c r="BAM128" s="4"/>
      <c r="BAN128" s="4"/>
      <c r="BAO128" s="4"/>
      <c r="BAP128" s="4"/>
      <c r="BAQ128" s="4"/>
      <c r="BAR128" s="4"/>
      <c r="BAS128" s="4"/>
      <c r="BAT128" s="4"/>
      <c r="BAU128" s="4"/>
      <c r="BAV128" s="4"/>
      <c r="BAW128" s="4"/>
      <c r="BAX128" s="4"/>
      <c r="BAY128" s="4"/>
      <c r="BAZ128" s="4"/>
      <c r="BBA128" s="4"/>
      <c r="BBB128" s="4"/>
      <c r="BBC128" s="4"/>
      <c r="BBD128" s="4"/>
      <c r="BBE128" s="4"/>
      <c r="BBF128" s="4"/>
      <c r="BBG128" s="4"/>
      <c r="BBH128" s="4"/>
      <c r="BBI128" s="4"/>
      <c r="BBJ128" s="4"/>
      <c r="BBK128" s="4"/>
      <c r="BBL128" s="4"/>
      <c r="BBM128" s="4"/>
      <c r="BBN128" s="4"/>
      <c r="BBO128" s="4"/>
      <c r="BBP128" s="4"/>
      <c r="BBQ128" s="4"/>
      <c r="BBR128" s="4"/>
      <c r="BBS128" s="4"/>
      <c r="BBT128" s="4"/>
      <c r="BBU128" s="4"/>
      <c r="BBV128" s="4"/>
      <c r="BBW128" s="4"/>
      <c r="BBX128" s="4"/>
      <c r="BBY128" s="4"/>
      <c r="BBZ128" s="4"/>
      <c r="BCA128" s="4"/>
      <c r="BCB128" s="4"/>
      <c r="BCC128" s="4"/>
      <c r="BCD128" s="4"/>
      <c r="BCE128" s="4"/>
      <c r="BCF128" s="4"/>
      <c r="BCG128" s="4"/>
      <c r="BCH128" s="4"/>
      <c r="BCI128" s="4"/>
      <c r="BCJ128" s="4"/>
      <c r="BCK128" s="4"/>
      <c r="BCL128" s="4"/>
      <c r="BCM128" s="4"/>
      <c r="BCN128" s="4"/>
      <c r="BCO128" s="4"/>
      <c r="BCP128" s="4"/>
      <c r="BCQ128" s="4"/>
      <c r="BCR128" s="4"/>
      <c r="BCS128" s="4"/>
      <c r="BCT128" s="4"/>
      <c r="BCU128" s="4"/>
      <c r="BCV128" s="4"/>
      <c r="BCW128" s="4"/>
      <c r="BCX128" s="4"/>
      <c r="BCY128" s="4"/>
      <c r="BCZ128" s="4"/>
      <c r="BDA128" s="4"/>
      <c r="BDB128" s="4"/>
      <c r="BDC128" s="4"/>
      <c r="BDD128" s="4"/>
      <c r="BDE128" s="4"/>
      <c r="BDF128" s="4"/>
      <c r="BDG128" s="4"/>
      <c r="BDH128" s="4"/>
      <c r="BDI128" s="4"/>
      <c r="BDJ128" s="4"/>
      <c r="BDK128" s="4"/>
      <c r="BDL128" s="4"/>
      <c r="BDM128" s="4"/>
      <c r="BDN128" s="4"/>
      <c r="BDO128" s="4"/>
      <c r="BDP128" s="4"/>
      <c r="BDQ128" s="4"/>
      <c r="BDR128" s="4"/>
      <c r="BDS128" s="4"/>
      <c r="BDT128" s="4"/>
      <c r="BDU128" s="4"/>
      <c r="BDV128" s="4"/>
      <c r="BDW128" s="4"/>
      <c r="BDX128" s="4"/>
      <c r="BDY128" s="4"/>
      <c r="BDZ128" s="4"/>
      <c r="BEA128" s="4"/>
      <c r="BEB128" s="4"/>
      <c r="BEC128" s="4"/>
      <c r="BED128" s="4"/>
      <c r="BEE128" s="4"/>
      <c r="BEF128" s="4"/>
      <c r="BEG128" s="4"/>
      <c r="BEH128" s="4"/>
      <c r="BEO128" s="4"/>
      <c r="BEP128" s="4"/>
      <c r="BEQ128" s="4"/>
      <c r="BER128" s="4"/>
      <c r="BES128" s="4"/>
      <c r="BET128" s="4"/>
      <c r="BEU128" s="4"/>
      <c r="BEV128" s="4"/>
      <c r="BEW128" s="4"/>
      <c r="BEX128" s="4"/>
      <c r="BEY128" s="4"/>
      <c r="BEZ128" s="4"/>
      <c r="BFA128" s="4"/>
      <c r="BFB128" s="4"/>
      <c r="BFC128" s="4"/>
      <c r="BFD128" s="4"/>
      <c r="BFE128" s="4"/>
      <c r="BFF128" s="4"/>
      <c r="BFG128" s="4"/>
      <c r="BFH128" s="4"/>
      <c r="BFI128" s="4"/>
      <c r="BFJ128" s="4"/>
      <c r="BFK128" s="4"/>
      <c r="BFL128" s="4"/>
      <c r="BFM128" s="4"/>
      <c r="BFN128" s="4"/>
      <c r="BFO128" s="4"/>
      <c r="BFP128" s="4"/>
      <c r="BFQ128" s="4"/>
      <c r="BFR128" s="4"/>
      <c r="BFS128" s="4"/>
      <c r="BFT128" s="4"/>
      <c r="BFU128" s="4"/>
      <c r="BFV128" s="4"/>
      <c r="BFW128" s="4"/>
      <c r="BFX128" s="4"/>
      <c r="BFY128" s="4"/>
      <c r="BFZ128" s="4"/>
      <c r="BGA128" s="4"/>
      <c r="BGB128" s="4"/>
      <c r="BGC128" s="4"/>
      <c r="BGD128" s="4"/>
      <c r="BGE128" s="4"/>
      <c r="BGF128" s="4"/>
      <c r="BGG128" s="4"/>
      <c r="BGH128" s="4"/>
      <c r="BGI128" s="4"/>
      <c r="BGJ128" s="4"/>
      <c r="BGK128" s="4"/>
      <c r="BGL128" s="4"/>
      <c r="BGM128" s="4"/>
      <c r="BGN128" s="4"/>
      <c r="BGO128" s="4"/>
      <c r="BGP128" s="4"/>
      <c r="BGQ128" s="4"/>
      <c r="BGR128" s="4"/>
      <c r="BGS128" s="4"/>
      <c r="BGT128" s="4"/>
      <c r="BGU128" s="4"/>
      <c r="BGV128" s="4"/>
      <c r="BGW128" s="4"/>
      <c r="BGX128" s="4"/>
      <c r="BGY128" s="4"/>
      <c r="BGZ128" s="4"/>
      <c r="BHA128" s="4"/>
      <c r="BHB128" s="4"/>
      <c r="BHC128" s="4"/>
      <c r="BHD128" s="4"/>
      <c r="BHE128" s="4"/>
      <c r="BHF128" s="4"/>
      <c r="BHG128" s="4"/>
      <c r="BHH128" s="4"/>
      <c r="BHI128" s="4"/>
      <c r="BHJ128" s="4"/>
      <c r="BHK128" s="4"/>
      <c r="BHL128" s="4"/>
      <c r="BHM128" s="4"/>
      <c r="BHN128" s="4"/>
      <c r="BHO128" s="4"/>
      <c r="BHP128" s="4"/>
      <c r="BHQ128" s="4"/>
      <c r="BHR128" s="4"/>
      <c r="BHS128" s="4"/>
      <c r="BHT128" s="4"/>
      <c r="BHU128" s="4"/>
      <c r="BHV128" s="4"/>
      <c r="BHW128" s="4"/>
      <c r="BHX128" s="4"/>
      <c r="BHY128" s="4"/>
      <c r="BHZ128" s="4"/>
      <c r="BIA128" s="4"/>
      <c r="BIB128" s="4"/>
      <c r="BIC128" s="4"/>
      <c r="BID128" s="4"/>
      <c r="BIE128" s="4"/>
      <c r="BIF128" s="4"/>
      <c r="BIG128" s="4"/>
      <c r="BIH128" s="4"/>
      <c r="BII128" s="4"/>
      <c r="BIJ128" s="4"/>
      <c r="BIK128" s="4"/>
      <c r="BIL128" s="4"/>
      <c r="BIM128" s="4"/>
      <c r="BIN128" s="4"/>
      <c r="BIO128" s="4"/>
      <c r="BIP128" s="4"/>
      <c r="BIQ128" s="4"/>
      <c r="BIR128" s="4"/>
      <c r="BIS128" s="4"/>
      <c r="BIT128" s="4"/>
      <c r="BIU128" s="4"/>
      <c r="BIV128" s="4"/>
      <c r="BIW128" s="4"/>
      <c r="BIX128" s="4"/>
      <c r="BIY128" s="4"/>
      <c r="BIZ128" s="4"/>
      <c r="BJA128" s="4"/>
      <c r="BJB128" s="4"/>
      <c r="BJC128" s="4"/>
      <c r="BJD128" s="4"/>
      <c r="BJE128" s="4"/>
      <c r="BJF128" s="4"/>
      <c r="BJG128" s="4"/>
      <c r="BJH128" s="4"/>
      <c r="BJI128" s="4"/>
      <c r="BJJ128" s="4"/>
      <c r="BJK128" s="4"/>
      <c r="BJL128" s="4"/>
      <c r="BJM128" s="4"/>
      <c r="BJN128" s="4"/>
      <c r="BJO128" s="4"/>
      <c r="BJP128" s="4"/>
      <c r="BJQ128" s="4"/>
      <c r="BJR128" s="4"/>
      <c r="BJS128" s="4"/>
      <c r="BJT128" s="4"/>
      <c r="BJU128" s="4"/>
      <c r="BJV128" s="4"/>
      <c r="BJW128" s="4"/>
      <c r="BJX128" s="4"/>
      <c r="BJY128" s="4"/>
      <c r="BJZ128" s="4"/>
      <c r="BKA128" s="4"/>
      <c r="BKB128" s="4"/>
      <c r="BKC128" s="4"/>
      <c r="BKD128" s="4"/>
      <c r="BKE128" s="4"/>
      <c r="BKF128" s="4"/>
      <c r="BKG128" s="4"/>
      <c r="BKH128" s="4"/>
      <c r="BKI128" s="4"/>
      <c r="BKJ128" s="4"/>
      <c r="BKK128" s="4"/>
      <c r="BKL128" s="4"/>
      <c r="BKM128" s="4"/>
      <c r="BKN128" s="4"/>
      <c r="BKO128" s="4"/>
      <c r="BKP128" s="4"/>
      <c r="BKQ128" s="4"/>
      <c r="BKR128" s="4"/>
      <c r="BKS128" s="4"/>
      <c r="BKT128" s="4"/>
      <c r="BKU128" s="4"/>
      <c r="BKV128" s="4"/>
      <c r="BKW128" s="4"/>
      <c r="BKX128" s="4"/>
      <c r="BKY128" s="4"/>
      <c r="BKZ128" s="4"/>
      <c r="BLA128" s="4"/>
      <c r="BLB128" s="4"/>
      <c r="BLC128" s="4"/>
      <c r="BLD128" s="4"/>
      <c r="BLE128" s="4"/>
      <c r="BLF128" s="4"/>
      <c r="BLG128" s="4"/>
      <c r="BLH128" s="4"/>
      <c r="BLI128" s="4"/>
      <c r="BLJ128" s="4"/>
      <c r="BLK128" s="4"/>
      <c r="BLL128" s="4"/>
      <c r="BLM128" s="4"/>
      <c r="BLN128" s="4"/>
      <c r="BLO128" s="4"/>
      <c r="BLP128" s="4"/>
      <c r="BLQ128" s="4"/>
      <c r="BLR128" s="4"/>
      <c r="BLS128" s="4"/>
      <c r="BLT128" s="4"/>
      <c r="BLU128" s="4"/>
      <c r="BLV128" s="4"/>
      <c r="BLW128" s="4"/>
      <c r="BLX128" s="4"/>
      <c r="BLY128" s="4"/>
      <c r="BLZ128" s="4"/>
      <c r="BMA128" s="4"/>
      <c r="BMB128" s="4"/>
      <c r="BMC128" s="4"/>
      <c r="BMD128" s="4"/>
      <c r="BME128" s="4"/>
      <c r="BMF128" s="4"/>
      <c r="BMG128" s="4"/>
      <c r="BMH128" s="4"/>
      <c r="BMI128" s="4"/>
      <c r="BMJ128" s="4"/>
      <c r="BMK128" s="4"/>
      <c r="BML128" s="4"/>
      <c r="BMM128" s="4"/>
      <c r="BMN128" s="4"/>
      <c r="BMO128" s="4"/>
      <c r="BMP128" s="4"/>
      <c r="BMQ128" s="4"/>
      <c r="BMR128" s="4"/>
      <c r="BMS128" s="4"/>
      <c r="BMT128" s="4"/>
      <c r="BMU128" s="4"/>
      <c r="BMV128" s="4"/>
      <c r="BMW128" s="4"/>
      <c r="BMX128" s="4"/>
      <c r="BMY128" s="4"/>
      <c r="BMZ128" s="4"/>
      <c r="BNA128" s="4"/>
      <c r="BNB128" s="4"/>
      <c r="BNC128" s="4"/>
      <c r="BND128" s="4"/>
      <c r="BNE128" s="4"/>
      <c r="BNF128" s="4"/>
      <c r="BNG128" s="4"/>
      <c r="BNH128" s="4"/>
      <c r="BNI128" s="4"/>
      <c r="BNJ128" s="4"/>
      <c r="BNK128" s="4"/>
      <c r="BNL128" s="4"/>
      <c r="BNM128" s="4"/>
      <c r="BNN128" s="4"/>
      <c r="BNO128" s="4"/>
      <c r="BNP128" s="4"/>
      <c r="BNQ128" s="4"/>
      <c r="BNR128" s="4"/>
      <c r="BNS128" s="4"/>
      <c r="BNT128" s="4"/>
      <c r="BNU128" s="4"/>
      <c r="BNV128" s="4"/>
      <c r="BNW128" s="4"/>
      <c r="BNX128" s="4"/>
      <c r="BNY128" s="4"/>
      <c r="BNZ128" s="4"/>
      <c r="BOA128" s="4"/>
      <c r="BOB128" s="4"/>
      <c r="BOC128" s="4"/>
      <c r="BOD128" s="4"/>
      <c r="BOK128" s="4"/>
      <c r="BOL128" s="4"/>
      <c r="BOM128" s="4"/>
      <c r="BON128" s="4"/>
      <c r="BOO128" s="4"/>
      <c r="BOP128" s="4"/>
      <c r="BOQ128" s="4"/>
      <c r="BOR128" s="4"/>
      <c r="BOS128" s="4"/>
      <c r="BOT128" s="4"/>
      <c r="BOU128" s="4"/>
      <c r="BOV128" s="4"/>
      <c r="BOW128" s="4"/>
      <c r="BOX128" s="4"/>
      <c r="BOY128" s="4"/>
      <c r="BOZ128" s="4"/>
      <c r="BPA128" s="4"/>
      <c r="BPB128" s="4"/>
      <c r="BPC128" s="4"/>
      <c r="BPD128" s="4"/>
      <c r="BPE128" s="4"/>
      <c r="BPF128" s="4"/>
      <c r="BPG128" s="4"/>
      <c r="BPH128" s="4"/>
      <c r="BPI128" s="4"/>
      <c r="BPJ128" s="4"/>
      <c r="BPK128" s="4"/>
      <c r="BPL128" s="4"/>
      <c r="BPM128" s="4"/>
      <c r="BPN128" s="4"/>
      <c r="BPO128" s="4"/>
      <c r="BPP128" s="4"/>
      <c r="BPQ128" s="4"/>
      <c r="BPR128" s="4"/>
      <c r="BPS128" s="4"/>
      <c r="BPT128" s="4"/>
      <c r="BPU128" s="4"/>
      <c r="BPV128" s="4"/>
      <c r="BPW128" s="4"/>
      <c r="BPX128" s="4"/>
      <c r="BPY128" s="4"/>
      <c r="BPZ128" s="4"/>
      <c r="BQA128" s="4"/>
      <c r="BQB128" s="4"/>
      <c r="BQC128" s="4"/>
      <c r="BQD128" s="4"/>
      <c r="BQE128" s="4"/>
      <c r="BQF128" s="4"/>
      <c r="BQG128" s="4"/>
      <c r="BQH128" s="4"/>
      <c r="BQI128" s="4"/>
      <c r="BQJ128" s="4"/>
      <c r="BQK128" s="4"/>
      <c r="BQL128" s="4"/>
      <c r="BQM128" s="4"/>
      <c r="BQN128" s="4"/>
      <c r="BQO128" s="4"/>
      <c r="BQP128" s="4"/>
      <c r="BQQ128" s="4"/>
      <c r="BQR128" s="4"/>
      <c r="BQS128" s="4"/>
      <c r="BQT128" s="4"/>
      <c r="BQU128" s="4"/>
      <c r="BQV128" s="4"/>
      <c r="BQW128" s="4"/>
      <c r="BQX128" s="4"/>
      <c r="BQY128" s="4"/>
      <c r="BQZ128" s="4"/>
      <c r="BRA128" s="4"/>
      <c r="BRB128" s="4"/>
      <c r="BRC128" s="4"/>
      <c r="BRD128" s="4"/>
      <c r="BRE128" s="4"/>
      <c r="BRF128" s="4"/>
      <c r="BRG128" s="4"/>
      <c r="BRH128" s="4"/>
      <c r="BRI128" s="4"/>
      <c r="BRJ128" s="4"/>
      <c r="BRK128" s="4"/>
      <c r="BRL128" s="4"/>
      <c r="BRM128" s="4"/>
      <c r="BRN128" s="4"/>
      <c r="BRO128" s="4"/>
      <c r="BRP128" s="4"/>
      <c r="BRQ128" s="4"/>
      <c r="BRR128" s="4"/>
      <c r="BRS128" s="4"/>
      <c r="BRT128" s="4"/>
      <c r="BRU128" s="4"/>
      <c r="BRV128" s="4"/>
      <c r="BRW128" s="4"/>
      <c r="BRX128" s="4"/>
      <c r="BRY128" s="4"/>
      <c r="BRZ128" s="4"/>
      <c r="BSA128" s="4"/>
      <c r="BSB128" s="4"/>
      <c r="BSC128" s="4"/>
      <c r="BSD128" s="4"/>
      <c r="BSE128" s="4"/>
      <c r="BSF128" s="4"/>
      <c r="BSG128" s="4"/>
      <c r="BSH128" s="4"/>
      <c r="BSI128" s="4"/>
      <c r="BSJ128" s="4"/>
      <c r="BSK128" s="4"/>
      <c r="BSL128" s="4"/>
      <c r="BSM128" s="4"/>
      <c r="BSN128" s="4"/>
      <c r="BSO128" s="4"/>
      <c r="BSP128" s="4"/>
      <c r="BSQ128" s="4"/>
      <c r="BSR128" s="4"/>
      <c r="BSS128" s="4"/>
      <c r="BST128" s="4"/>
      <c r="BSU128" s="4"/>
      <c r="BSV128" s="4"/>
      <c r="BSW128" s="4"/>
      <c r="BSX128" s="4"/>
      <c r="BSY128" s="4"/>
      <c r="BSZ128" s="4"/>
      <c r="BTA128" s="4"/>
      <c r="BTB128" s="4"/>
      <c r="BTC128" s="4"/>
      <c r="BTD128" s="4"/>
      <c r="BTE128" s="4"/>
      <c r="BTF128" s="4"/>
      <c r="BTG128" s="4"/>
      <c r="BTH128" s="4"/>
      <c r="BTI128" s="4"/>
      <c r="BTJ128" s="4"/>
      <c r="BTK128" s="4"/>
      <c r="BTL128" s="4"/>
      <c r="BTM128" s="4"/>
      <c r="BTN128" s="4"/>
      <c r="BTO128" s="4"/>
      <c r="BTP128" s="4"/>
      <c r="BTQ128" s="4"/>
      <c r="BTR128" s="4"/>
      <c r="BTS128" s="4"/>
      <c r="BTT128" s="4"/>
      <c r="BTU128" s="4"/>
      <c r="BTV128" s="4"/>
      <c r="BTW128" s="4"/>
      <c r="BTX128" s="4"/>
      <c r="BTY128" s="4"/>
      <c r="BTZ128" s="4"/>
      <c r="BUA128" s="4"/>
      <c r="BUB128" s="4"/>
      <c r="BUC128" s="4"/>
      <c r="BUD128" s="4"/>
      <c r="BUE128" s="4"/>
      <c r="BUF128" s="4"/>
      <c r="BUG128" s="4"/>
      <c r="BUH128" s="4"/>
      <c r="BUI128" s="4"/>
      <c r="BUJ128" s="4"/>
      <c r="BUK128" s="4"/>
      <c r="BUL128" s="4"/>
      <c r="BUM128" s="4"/>
      <c r="BUN128" s="4"/>
      <c r="BUO128" s="4"/>
      <c r="BUP128" s="4"/>
      <c r="BUQ128" s="4"/>
      <c r="BUR128" s="4"/>
      <c r="BUS128" s="4"/>
      <c r="BUT128" s="4"/>
      <c r="BUU128" s="4"/>
      <c r="BUV128" s="4"/>
      <c r="BUW128" s="4"/>
      <c r="BUX128" s="4"/>
      <c r="BUY128" s="4"/>
      <c r="BUZ128" s="4"/>
      <c r="BVA128" s="4"/>
      <c r="BVB128" s="4"/>
      <c r="BVC128" s="4"/>
      <c r="BVD128" s="4"/>
      <c r="BVE128" s="4"/>
      <c r="BVF128" s="4"/>
      <c r="BVG128" s="4"/>
      <c r="BVH128" s="4"/>
      <c r="BVI128" s="4"/>
      <c r="BVJ128" s="4"/>
      <c r="BVK128" s="4"/>
      <c r="BVL128" s="4"/>
      <c r="BVM128" s="4"/>
      <c r="BVN128" s="4"/>
      <c r="BVO128" s="4"/>
      <c r="BVP128" s="4"/>
      <c r="BVQ128" s="4"/>
      <c r="BVR128" s="4"/>
      <c r="BVS128" s="4"/>
      <c r="BVT128" s="4"/>
      <c r="BVU128" s="4"/>
      <c r="BVV128" s="4"/>
      <c r="BVW128" s="4"/>
      <c r="BVX128" s="4"/>
      <c r="BVY128" s="4"/>
      <c r="BVZ128" s="4"/>
      <c r="BWA128" s="4"/>
      <c r="BWB128" s="4"/>
      <c r="BWC128" s="4"/>
      <c r="BWD128" s="4"/>
      <c r="BWE128" s="4"/>
      <c r="BWF128" s="4"/>
      <c r="BWG128" s="4"/>
      <c r="BWH128" s="4"/>
      <c r="BWI128" s="4"/>
      <c r="BWJ128" s="4"/>
      <c r="BWK128" s="4"/>
      <c r="BWL128" s="4"/>
      <c r="BWM128" s="4"/>
      <c r="BWN128" s="4"/>
      <c r="BWO128" s="4"/>
      <c r="BWP128" s="4"/>
      <c r="BWQ128" s="4"/>
      <c r="BWR128" s="4"/>
      <c r="BWS128" s="4"/>
      <c r="BWT128" s="4"/>
      <c r="BWU128" s="4"/>
      <c r="BWV128" s="4"/>
      <c r="BWW128" s="4"/>
      <c r="BWX128" s="4"/>
      <c r="BWY128" s="4"/>
      <c r="BWZ128" s="4"/>
      <c r="BXA128" s="4"/>
      <c r="BXB128" s="4"/>
      <c r="BXC128" s="4"/>
      <c r="BXD128" s="4"/>
      <c r="BXE128" s="4"/>
      <c r="BXF128" s="4"/>
      <c r="BXG128" s="4"/>
      <c r="BXH128" s="4"/>
      <c r="BXI128" s="4"/>
      <c r="BXJ128" s="4"/>
      <c r="BXK128" s="4"/>
      <c r="BXL128" s="4"/>
      <c r="BXM128" s="4"/>
      <c r="BXN128" s="4"/>
      <c r="BXO128" s="4"/>
      <c r="BXP128" s="4"/>
      <c r="BXQ128" s="4"/>
      <c r="BXR128" s="4"/>
      <c r="BXS128" s="4"/>
      <c r="BXT128" s="4"/>
      <c r="BXU128" s="4"/>
      <c r="BXV128" s="4"/>
      <c r="BXW128" s="4"/>
      <c r="BXX128" s="4"/>
      <c r="BXY128" s="4"/>
      <c r="BXZ128" s="4"/>
      <c r="BYG128" s="4"/>
      <c r="BYH128" s="4"/>
      <c r="BYI128" s="4"/>
      <c r="BYJ128" s="4"/>
      <c r="BYK128" s="4"/>
      <c r="BYL128" s="4"/>
      <c r="BYM128" s="4"/>
      <c r="BYN128" s="4"/>
      <c r="BYO128" s="4"/>
      <c r="BYP128" s="4"/>
      <c r="BYQ128" s="4"/>
      <c r="BYR128" s="4"/>
      <c r="BYS128" s="4"/>
      <c r="BYT128" s="4"/>
      <c r="BYU128" s="4"/>
      <c r="BYV128" s="4"/>
      <c r="BYW128" s="4"/>
      <c r="BYX128" s="4"/>
      <c r="BYY128" s="4"/>
      <c r="BYZ128" s="4"/>
      <c r="BZA128" s="4"/>
      <c r="BZB128" s="4"/>
      <c r="BZC128" s="4"/>
      <c r="BZD128" s="4"/>
      <c r="BZE128" s="4"/>
      <c r="BZF128" s="4"/>
      <c r="BZG128" s="4"/>
      <c r="BZH128" s="4"/>
      <c r="BZI128" s="4"/>
      <c r="BZJ128" s="4"/>
      <c r="BZK128" s="4"/>
      <c r="BZL128" s="4"/>
      <c r="BZM128" s="4"/>
      <c r="BZN128" s="4"/>
      <c r="BZO128" s="4"/>
      <c r="BZP128" s="4"/>
      <c r="BZQ128" s="4"/>
      <c r="BZR128" s="4"/>
      <c r="BZS128" s="4"/>
      <c r="BZT128" s="4"/>
      <c r="BZU128" s="4"/>
      <c r="BZV128" s="4"/>
      <c r="BZW128" s="4"/>
      <c r="BZX128" s="4"/>
      <c r="BZY128" s="4"/>
      <c r="BZZ128" s="4"/>
      <c r="CAA128" s="4"/>
      <c r="CAB128" s="4"/>
      <c r="CAC128" s="4"/>
      <c r="CAD128" s="4"/>
      <c r="CAE128" s="4"/>
      <c r="CAF128" s="4"/>
      <c r="CAG128" s="4"/>
      <c r="CAH128" s="4"/>
      <c r="CAI128" s="4"/>
      <c r="CAJ128" s="4"/>
      <c r="CAK128" s="4"/>
      <c r="CAL128" s="4"/>
      <c r="CAM128" s="4"/>
      <c r="CAN128" s="4"/>
      <c r="CAO128" s="4"/>
      <c r="CAP128" s="4"/>
      <c r="CAQ128" s="4"/>
      <c r="CAR128" s="4"/>
      <c r="CAS128" s="4"/>
      <c r="CAT128" s="4"/>
      <c r="CAU128" s="4"/>
      <c r="CAV128" s="4"/>
      <c r="CAW128" s="4"/>
      <c r="CAX128" s="4"/>
      <c r="CAY128" s="4"/>
      <c r="CAZ128" s="4"/>
      <c r="CBA128" s="4"/>
      <c r="CBB128" s="4"/>
      <c r="CBC128" s="4"/>
      <c r="CBD128" s="4"/>
      <c r="CBE128" s="4"/>
      <c r="CBF128" s="4"/>
      <c r="CBG128" s="4"/>
      <c r="CBH128" s="4"/>
      <c r="CBI128" s="4"/>
      <c r="CBJ128" s="4"/>
      <c r="CBK128" s="4"/>
      <c r="CBL128" s="4"/>
      <c r="CBM128" s="4"/>
      <c r="CBN128" s="4"/>
      <c r="CBO128" s="4"/>
      <c r="CBP128" s="4"/>
      <c r="CBQ128" s="4"/>
      <c r="CBR128" s="4"/>
      <c r="CBS128" s="4"/>
      <c r="CBT128" s="4"/>
      <c r="CBU128" s="4"/>
      <c r="CBV128" s="4"/>
      <c r="CBW128" s="4"/>
      <c r="CBX128" s="4"/>
      <c r="CBY128" s="4"/>
      <c r="CBZ128" s="4"/>
      <c r="CCA128" s="4"/>
      <c r="CCB128" s="4"/>
      <c r="CCC128" s="4"/>
      <c r="CCD128" s="4"/>
      <c r="CCE128" s="4"/>
      <c r="CCF128" s="4"/>
      <c r="CCG128" s="4"/>
      <c r="CCH128" s="4"/>
      <c r="CCI128" s="4"/>
      <c r="CCJ128" s="4"/>
      <c r="CCK128" s="4"/>
      <c r="CCL128" s="4"/>
      <c r="CCM128" s="4"/>
      <c r="CCN128" s="4"/>
      <c r="CCO128" s="4"/>
      <c r="CCP128" s="4"/>
      <c r="CCQ128" s="4"/>
      <c r="CCR128" s="4"/>
      <c r="CCS128" s="4"/>
      <c r="CCT128" s="4"/>
      <c r="CCU128" s="4"/>
      <c r="CCV128" s="4"/>
      <c r="CCW128" s="4"/>
      <c r="CCX128" s="4"/>
      <c r="CCY128" s="4"/>
      <c r="CCZ128" s="4"/>
      <c r="CDA128" s="4"/>
      <c r="CDB128" s="4"/>
      <c r="CDC128" s="4"/>
      <c r="CDD128" s="4"/>
      <c r="CDE128" s="4"/>
      <c r="CDF128" s="4"/>
      <c r="CDG128" s="4"/>
      <c r="CDH128" s="4"/>
      <c r="CDI128" s="4"/>
      <c r="CDJ128" s="4"/>
      <c r="CDK128" s="4"/>
      <c r="CDL128" s="4"/>
      <c r="CDM128" s="4"/>
      <c r="CDN128" s="4"/>
      <c r="CDO128" s="4"/>
      <c r="CDP128" s="4"/>
      <c r="CDQ128" s="4"/>
      <c r="CDR128" s="4"/>
      <c r="CDS128" s="4"/>
      <c r="CDT128" s="4"/>
      <c r="CDU128" s="4"/>
      <c r="CDV128" s="4"/>
      <c r="CDW128" s="4"/>
      <c r="CDX128" s="4"/>
      <c r="CDY128" s="4"/>
      <c r="CDZ128" s="4"/>
      <c r="CEA128" s="4"/>
      <c r="CEB128" s="4"/>
      <c r="CEC128" s="4"/>
      <c r="CED128" s="4"/>
      <c r="CEE128" s="4"/>
      <c r="CEF128" s="4"/>
      <c r="CEG128" s="4"/>
      <c r="CEH128" s="4"/>
      <c r="CEI128" s="4"/>
      <c r="CEJ128" s="4"/>
      <c r="CEK128" s="4"/>
      <c r="CEL128" s="4"/>
      <c r="CEM128" s="4"/>
      <c r="CEN128" s="4"/>
      <c r="CEO128" s="4"/>
      <c r="CEP128" s="4"/>
      <c r="CEQ128" s="4"/>
      <c r="CER128" s="4"/>
      <c r="CES128" s="4"/>
      <c r="CET128" s="4"/>
      <c r="CEU128" s="4"/>
      <c r="CEV128" s="4"/>
      <c r="CEW128" s="4"/>
      <c r="CEX128" s="4"/>
      <c r="CEY128" s="4"/>
      <c r="CEZ128" s="4"/>
      <c r="CFA128" s="4"/>
      <c r="CFB128" s="4"/>
      <c r="CFC128" s="4"/>
      <c r="CFD128" s="4"/>
      <c r="CFE128" s="4"/>
      <c r="CFF128" s="4"/>
      <c r="CFG128" s="4"/>
      <c r="CFH128" s="4"/>
      <c r="CFI128" s="4"/>
      <c r="CFJ128" s="4"/>
      <c r="CFK128" s="4"/>
      <c r="CFL128" s="4"/>
      <c r="CFM128" s="4"/>
      <c r="CFN128" s="4"/>
      <c r="CFO128" s="4"/>
      <c r="CFP128" s="4"/>
      <c r="CFQ128" s="4"/>
      <c r="CFR128" s="4"/>
      <c r="CFS128" s="4"/>
      <c r="CFT128" s="4"/>
      <c r="CFU128" s="4"/>
      <c r="CFV128" s="4"/>
      <c r="CFW128" s="4"/>
      <c r="CFX128" s="4"/>
      <c r="CFY128" s="4"/>
      <c r="CFZ128" s="4"/>
      <c r="CGA128" s="4"/>
      <c r="CGB128" s="4"/>
      <c r="CGC128" s="4"/>
      <c r="CGD128" s="4"/>
      <c r="CGE128" s="4"/>
      <c r="CGF128" s="4"/>
      <c r="CGG128" s="4"/>
      <c r="CGH128" s="4"/>
      <c r="CGI128" s="4"/>
      <c r="CGJ128" s="4"/>
      <c r="CGK128" s="4"/>
      <c r="CGL128" s="4"/>
      <c r="CGM128" s="4"/>
      <c r="CGN128" s="4"/>
      <c r="CGO128" s="4"/>
      <c r="CGP128" s="4"/>
      <c r="CGQ128" s="4"/>
      <c r="CGR128" s="4"/>
      <c r="CGS128" s="4"/>
      <c r="CGT128" s="4"/>
      <c r="CGU128" s="4"/>
      <c r="CGV128" s="4"/>
      <c r="CGW128" s="4"/>
      <c r="CGX128" s="4"/>
      <c r="CGY128" s="4"/>
      <c r="CGZ128" s="4"/>
      <c r="CHA128" s="4"/>
      <c r="CHB128" s="4"/>
      <c r="CHC128" s="4"/>
      <c r="CHD128" s="4"/>
      <c r="CHE128" s="4"/>
      <c r="CHF128" s="4"/>
      <c r="CHG128" s="4"/>
      <c r="CHH128" s="4"/>
      <c r="CHI128" s="4"/>
      <c r="CHJ128" s="4"/>
      <c r="CHK128" s="4"/>
      <c r="CHL128" s="4"/>
      <c r="CHM128" s="4"/>
      <c r="CHN128" s="4"/>
      <c r="CHO128" s="4"/>
      <c r="CHP128" s="4"/>
      <c r="CHQ128" s="4"/>
      <c r="CHR128" s="4"/>
      <c r="CHS128" s="4"/>
      <c r="CHT128" s="4"/>
      <c r="CHU128" s="4"/>
      <c r="CHV128" s="4"/>
      <c r="CIC128" s="4"/>
      <c r="CID128" s="4"/>
      <c r="CIE128" s="4"/>
      <c r="CIF128" s="4"/>
      <c r="CIG128" s="4"/>
      <c r="CIH128" s="4"/>
      <c r="CII128" s="4"/>
      <c r="CIJ128" s="4"/>
      <c r="CIK128" s="4"/>
      <c r="CIL128" s="4"/>
      <c r="CIM128" s="4"/>
      <c r="CIN128" s="4"/>
      <c r="CIO128" s="4"/>
      <c r="CIP128" s="4"/>
      <c r="CIQ128" s="4"/>
      <c r="CIR128" s="4"/>
      <c r="CIS128" s="4"/>
      <c r="CIT128" s="4"/>
      <c r="CIU128" s="4"/>
      <c r="CIV128" s="4"/>
      <c r="CIW128" s="4"/>
      <c r="CIX128" s="4"/>
      <c r="CIY128" s="4"/>
      <c r="CIZ128" s="4"/>
      <c r="CJA128" s="4"/>
      <c r="CJB128" s="4"/>
      <c r="CJC128" s="4"/>
      <c r="CJD128" s="4"/>
      <c r="CJE128" s="4"/>
      <c r="CJF128" s="4"/>
      <c r="CJG128" s="4"/>
      <c r="CJH128" s="4"/>
      <c r="CJI128" s="4"/>
      <c r="CJJ128" s="4"/>
      <c r="CJK128" s="4"/>
      <c r="CJL128" s="4"/>
      <c r="CJM128" s="4"/>
      <c r="CJN128" s="4"/>
      <c r="CJO128" s="4"/>
      <c r="CJP128" s="4"/>
      <c r="CJQ128" s="4"/>
      <c r="CJR128" s="4"/>
      <c r="CJS128" s="4"/>
      <c r="CJT128" s="4"/>
      <c r="CJU128" s="4"/>
      <c r="CJV128" s="4"/>
      <c r="CJW128" s="4"/>
      <c r="CJX128" s="4"/>
      <c r="CJY128" s="4"/>
      <c r="CJZ128" s="4"/>
      <c r="CKA128" s="4"/>
      <c r="CKB128" s="4"/>
      <c r="CKC128" s="4"/>
      <c r="CKD128" s="4"/>
      <c r="CKE128" s="4"/>
      <c r="CKF128" s="4"/>
      <c r="CKG128" s="4"/>
      <c r="CKH128" s="4"/>
      <c r="CKI128" s="4"/>
      <c r="CKJ128" s="4"/>
      <c r="CKK128" s="4"/>
      <c r="CKL128" s="4"/>
      <c r="CKM128" s="4"/>
      <c r="CKN128" s="4"/>
      <c r="CKO128" s="4"/>
      <c r="CKP128" s="4"/>
      <c r="CKQ128" s="4"/>
      <c r="CKR128" s="4"/>
      <c r="CKS128" s="4"/>
      <c r="CKT128" s="4"/>
      <c r="CKU128" s="4"/>
      <c r="CKV128" s="4"/>
      <c r="CKW128" s="4"/>
      <c r="CKX128" s="4"/>
      <c r="CKY128" s="4"/>
      <c r="CKZ128" s="4"/>
      <c r="CLA128" s="4"/>
      <c r="CLB128" s="4"/>
      <c r="CLC128" s="4"/>
      <c r="CLD128" s="4"/>
      <c r="CLE128" s="4"/>
      <c r="CLF128" s="4"/>
      <c r="CLG128" s="4"/>
      <c r="CLH128" s="4"/>
      <c r="CLI128" s="4"/>
      <c r="CLJ128" s="4"/>
      <c r="CLK128" s="4"/>
      <c r="CLL128" s="4"/>
      <c r="CLM128" s="4"/>
      <c r="CLN128" s="4"/>
      <c r="CLO128" s="4"/>
      <c r="CLP128" s="4"/>
      <c r="CLQ128" s="4"/>
      <c r="CLR128" s="4"/>
      <c r="CLS128" s="4"/>
      <c r="CLT128" s="4"/>
      <c r="CLU128" s="4"/>
      <c r="CLV128" s="4"/>
      <c r="CLW128" s="4"/>
      <c r="CLX128" s="4"/>
      <c r="CLY128" s="4"/>
      <c r="CLZ128" s="4"/>
      <c r="CMA128" s="4"/>
      <c r="CMB128" s="4"/>
      <c r="CMC128" s="4"/>
      <c r="CMD128" s="4"/>
      <c r="CME128" s="4"/>
      <c r="CMF128" s="4"/>
      <c r="CMG128" s="4"/>
      <c r="CMH128" s="4"/>
      <c r="CMI128" s="4"/>
      <c r="CMJ128" s="4"/>
      <c r="CMK128" s="4"/>
      <c r="CML128" s="4"/>
      <c r="CMM128" s="4"/>
      <c r="CMN128" s="4"/>
      <c r="CMO128" s="4"/>
      <c r="CMP128" s="4"/>
      <c r="CMQ128" s="4"/>
      <c r="CMR128" s="4"/>
      <c r="CMS128" s="4"/>
      <c r="CMT128" s="4"/>
      <c r="CMU128" s="4"/>
      <c r="CMV128" s="4"/>
      <c r="CMW128" s="4"/>
      <c r="CMX128" s="4"/>
      <c r="CMY128" s="4"/>
      <c r="CMZ128" s="4"/>
      <c r="CNA128" s="4"/>
      <c r="CNB128" s="4"/>
      <c r="CNC128" s="4"/>
      <c r="CND128" s="4"/>
      <c r="CNE128" s="4"/>
      <c r="CNF128" s="4"/>
      <c r="CNG128" s="4"/>
      <c r="CNH128" s="4"/>
      <c r="CNI128" s="4"/>
      <c r="CNJ128" s="4"/>
      <c r="CNK128" s="4"/>
      <c r="CNL128" s="4"/>
      <c r="CNM128" s="4"/>
      <c r="CNN128" s="4"/>
      <c r="CNO128" s="4"/>
      <c r="CNP128" s="4"/>
      <c r="CNQ128" s="4"/>
      <c r="CNR128" s="4"/>
      <c r="CNS128" s="4"/>
      <c r="CNT128" s="4"/>
      <c r="CNU128" s="4"/>
      <c r="CNV128" s="4"/>
      <c r="CNW128" s="4"/>
      <c r="CNX128" s="4"/>
      <c r="CNY128" s="4"/>
      <c r="CNZ128" s="4"/>
      <c r="COA128" s="4"/>
      <c r="COB128" s="4"/>
      <c r="COC128" s="4"/>
      <c r="COD128" s="4"/>
      <c r="COE128" s="4"/>
      <c r="COF128" s="4"/>
      <c r="COG128" s="4"/>
      <c r="COH128" s="4"/>
      <c r="COI128" s="4"/>
      <c r="COJ128" s="4"/>
      <c r="COK128" s="4"/>
      <c r="COL128" s="4"/>
      <c r="COM128" s="4"/>
      <c r="CON128" s="4"/>
      <c r="COO128" s="4"/>
      <c r="COP128" s="4"/>
      <c r="COQ128" s="4"/>
      <c r="COR128" s="4"/>
      <c r="COS128" s="4"/>
      <c r="COT128" s="4"/>
      <c r="COU128" s="4"/>
      <c r="COV128" s="4"/>
      <c r="COW128" s="4"/>
      <c r="COX128" s="4"/>
      <c r="COY128" s="4"/>
      <c r="COZ128" s="4"/>
      <c r="CPA128" s="4"/>
      <c r="CPB128" s="4"/>
      <c r="CPC128" s="4"/>
      <c r="CPD128" s="4"/>
      <c r="CPE128" s="4"/>
      <c r="CPF128" s="4"/>
      <c r="CPG128" s="4"/>
      <c r="CPH128" s="4"/>
      <c r="CPI128" s="4"/>
      <c r="CPJ128" s="4"/>
      <c r="CPK128" s="4"/>
      <c r="CPL128" s="4"/>
      <c r="CPM128" s="4"/>
      <c r="CPN128" s="4"/>
      <c r="CPO128" s="4"/>
      <c r="CPP128" s="4"/>
      <c r="CPQ128" s="4"/>
      <c r="CPR128" s="4"/>
      <c r="CPS128" s="4"/>
      <c r="CPT128" s="4"/>
      <c r="CPU128" s="4"/>
      <c r="CPV128" s="4"/>
      <c r="CPW128" s="4"/>
      <c r="CPX128" s="4"/>
      <c r="CPY128" s="4"/>
      <c r="CPZ128" s="4"/>
      <c r="CQA128" s="4"/>
      <c r="CQB128" s="4"/>
      <c r="CQC128" s="4"/>
      <c r="CQD128" s="4"/>
      <c r="CQE128" s="4"/>
      <c r="CQF128" s="4"/>
      <c r="CQG128" s="4"/>
      <c r="CQH128" s="4"/>
      <c r="CQI128" s="4"/>
      <c r="CQJ128" s="4"/>
      <c r="CQK128" s="4"/>
      <c r="CQL128" s="4"/>
      <c r="CQM128" s="4"/>
      <c r="CQN128" s="4"/>
      <c r="CQO128" s="4"/>
      <c r="CQP128" s="4"/>
      <c r="CQQ128" s="4"/>
      <c r="CQR128" s="4"/>
      <c r="CQS128" s="4"/>
      <c r="CQT128" s="4"/>
      <c r="CQU128" s="4"/>
      <c r="CQV128" s="4"/>
      <c r="CQW128" s="4"/>
      <c r="CQX128" s="4"/>
      <c r="CQY128" s="4"/>
      <c r="CQZ128" s="4"/>
      <c r="CRA128" s="4"/>
      <c r="CRB128" s="4"/>
      <c r="CRC128" s="4"/>
      <c r="CRD128" s="4"/>
      <c r="CRE128" s="4"/>
      <c r="CRF128" s="4"/>
      <c r="CRG128" s="4"/>
      <c r="CRH128" s="4"/>
      <c r="CRI128" s="4"/>
      <c r="CRJ128" s="4"/>
      <c r="CRK128" s="4"/>
      <c r="CRL128" s="4"/>
      <c r="CRM128" s="4"/>
      <c r="CRN128" s="4"/>
      <c r="CRO128" s="4"/>
      <c r="CRP128" s="4"/>
      <c r="CRQ128" s="4"/>
      <c r="CRR128" s="4"/>
      <c r="CRY128" s="4"/>
      <c r="CRZ128" s="4"/>
      <c r="CSA128" s="4"/>
      <c r="CSB128" s="4"/>
      <c r="CSC128" s="4"/>
      <c r="CSD128" s="4"/>
      <c r="CSE128" s="4"/>
      <c r="CSF128" s="4"/>
      <c r="CSG128" s="4"/>
      <c r="CSH128" s="4"/>
      <c r="CSI128" s="4"/>
      <c r="CSJ128" s="4"/>
      <c r="CSK128" s="4"/>
      <c r="CSL128" s="4"/>
      <c r="CSM128" s="4"/>
      <c r="CSN128" s="4"/>
      <c r="CSO128" s="4"/>
      <c r="CSP128" s="4"/>
      <c r="CSQ128" s="4"/>
      <c r="CSR128" s="4"/>
      <c r="CSS128" s="4"/>
      <c r="CST128" s="4"/>
      <c r="CSU128" s="4"/>
      <c r="CSV128" s="4"/>
      <c r="CSW128" s="4"/>
      <c r="CSX128" s="4"/>
      <c r="CSY128" s="4"/>
      <c r="CSZ128" s="4"/>
      <c r="CTA128" s="4"/>
      <c r="CTB128" s="4"/>
      <c r="CTC128" s="4"/>
      <c r="CTD128" s="4"/>
      <c r="CTE128" s="4"/>
      <c r="CTF128" s="4"/>
      <c r="CTG128" s="4"/>
      <c r="CTH128" s="4"/>
      <c r="CTI128" s="4"/>
      <c r="CTJ128" s="4"/>
      <c r="CTK128" s="4"/>
      <c r="CTL128" s="4"/>
      <c r="CTM128" s="4"/>
      <c r="CTN128" s="4"/>
      <c r="CTO128" s="4"/>
      <c r="CTP128" s="4"/>
      <c r="CTQ128" s="4"/>
      <c r="CTR128" s="4"/>
      <c r="CTS128" s="4"/>
      <c r="CTT128" s="4"/>
      <c r="CTU128" s="4"/>
      <c r="CTV128" s="4"/>
      <c r="CTW128" s="4"/>
      <c r="CTX128" s="4"/>
      <c r="CTY128" s="4"/>
      <c r="CTZ128" s="4"/>
      <c r="CUA128" s="4"/>
      <c r="CUB128" s="4"/>
      <c r="CUC128" s="4"/>
      <c r="CUD128" s="4"/>
      <c r="CUE128" s="4"/>
      <c r="CUF128" s="4"/>
      <c r="CUG128" s="4"/>
      <c r="CUH128" s="4"/>
      <c r="CUI128" s="4"/>
      <c r="CUJ128" s="4"/>
      <c r="CUK128" s="4"/>
      <c r="CUL128" s="4"/>
      <c r="CUM128" s="4"/>
      <c r="CUN128" s="4"/>
      <c r="CUO128" s="4"/>
      <c r="CUP128" s="4"/>
      <c r="CUQ128" s="4"/>
      <c r="CUR128" s="4"/>
      <c r="CUS128" s="4"/>
      <c r="CUT128" s="4"/>
      <c r="CUU128" s="4"/>
      <c r="CUV128" s="4"/>
      <c r="CUW128" s="4"/>
      <c r="CUX128" s="4"/>
      <c r="CUY128" s="4"/>
      <c r="CUZ128" s="4"/>
      <c r="CVA128" s="4"/>
      <c r="CVB128" s="4"/>
      <c r="CVC128" s="4"/>
      <c r="CVD128" s="4"/>
      <c r="CVE128" s="4"/>
      <c r="CVF128" s="4"/>
      <c r="CVG128" s="4"/>
      <c r="CVH128" s="4"/>
      <c r="CVI128" s="4"/>
      <c r="CVJ128" s="4"/>
      <c r="CVK128" s="4"/>
      <c r="CVL128" s="4"/>
      <c r="CVM128" s="4"/>
      <c r="CVN128" s="4"/>
      <c r="CVO128" s="4"/>
      <c r="CVP128" s="4"/>
      <c r="CVQ128" s="4"/>
      <c r="CVR128" s="4"/>
      <c r="CVS128" s="4"/>
      <c r="CVT128" s="4"/>
      <c r="CVU128" s="4"/>
      <c r="CVV128" s="4"/>
      <c r="CVW128" s="4"/>
      <c r="CVX128" s="4"/>
      <c r="CVY128" s="4"/>
      <c r="CVZ128" s="4"/>
      <c r="CWA128" s="4"/>
      <c r="CWB128" s="4"/>
      <c r="CWC128" s="4"/>
      <c r="CWD128" s="4"/>
      <c r="CWE128" s="4"/>
      <c r="CWF128" s="4"/>
      <c r="CWG128" s="4"/>
      <c r="CWH128" s="4"/>
      <c r="CWI128" s="4"/>
      <c r="CWJ128" s="4"/>
      <c r="CWK128" s="4"/>
      <c r="CWL128" s="4"/>
      <c r="CWM128" s="4"/>
      <c r="CWN128" s="4"/>
      <c r="CWO128" s="4"/>
      <c r="CWP128" s="4"/>
      <c r="CWQ128" s="4"/>
      <c r="CWR128" s="4"/>
      <c r="CWS128" s="4"/>
      <c r="CWT128" s="4"/>
      <c r="CWU128" s="4"/>
      <c r="CWV128" s="4"/>
      <c r="CWW128" s="4"/>
      <c r="CWX128" s="4"/>
      <c r="CWY128" s="4"/>
      <c r="CWZ128" s="4"/>
      <c r="CXA128" s="4"/>
      <c r="CXB128" s="4"/>
      <c r="CXC128" s="4"/>
      <c r="CXD128" s="4"/>
      <c r="CXE128" s="4"/>
      <c r="CXF128" s="4"/>
      <c r="CXG128" s="4"/>
      <c r="CXH128" s="4"/>
      <c r="CXI128" s="4"/>
      <c r="CXJ128" s="4"/>
      <c r="CXK128" s="4"/>
      <c r="CXL128" s="4"/>
      <c r="CXM128" s="4"/>
      <c r="CXN128" s="4"/>
      <c r="CXO128" s="4"/>
      <c r="CXP128" s="4"/>
      <c r="CXQ128" s="4"/>
      <c r="CXR128" s="4"/>
      <c r="CXS128" s="4"/>
      <c r="CXT128" s="4"/>
      <c r="CXU128" s="4"/>
      <c r="CXV128" s="4"/>
      <c r="CXW128" s="4"/>
      <c r="CXX128" s="4"/>
      <c r="CXY128" s="4"/>
      <c r="CXZ128" s="4"/>
      <c r="CYA128" s="4"/>
      <c r="CYB128" s="4"/>
      <c r="CYC128" s="4"/>
      <c r="CYD128" s="4"/>
      <c r="CYE128" s="4"/>
      <c r="CYF128" s="4"/>
      <c r="CYG128" s="4"/>
      <c r="CYH128" s="4"/>
      <c r="CYI128" s="4"/>
      <c r="CYJ128" s="4"/>
      <c r="CYK128" s="4"/>
      <c r="CYL128" s="4"/>
      <c r="CYM128" s="4"/>
      <c r="CYN128" s="4"/>
      <c r="CYO128" s="4"/>
      <c r="CYP128" s="4"/>
      <c r="CYQ128" s="4"/>
      <c r="CYR128" s="4"/>
      <c r="CYS128" s="4"/>
      <c r="CYT128" s="4"/>
      <c r="CYU128" s="4"/>
      <c r="CYV128" s="4"/>
      <c r="CYW128" s="4"/>
      <c r="CYX128" s="4"/>
      <c r="CYY128" s="4"/>
      <c r="CYZ128" s="4"/>
      <c r="CZA128" s="4"/>
      <c r="CZB128" s="4"/>
      <c r="CZC128" s="4"/>
      <c r="CZD128" s="4"/>
      <c r="CZE128" s="4"/>
      <c r="CZF128" s="4"/>
      <c r="CZG128" s="4"/>
      <c r="CZH128" s="4"/>
      <c r="CZI128" s="4"/>
      <c r="CZJ128" s="4"/>
      <c r="CZK128" s="4"/>
      <c r="CZL128" s="4"/>
      <c r="CZM128" s="4"/>
      <c r="CZN128" s="4"/>
      <c r="CZO128" s="4"/>
      <c r="CZP128" s="4"/>
      <c r="CZQ128" s="4"/>
      <c r="CZR128" s="4"/>
      <c r="CZS128" s="4"/>
      <c r="CZT128" s="4"/>
      <c r="CZU128" s="4"/>
      <c r="CZV128" s="4"/>
      <c r="CZW128" s="4"/>
      <c r="CZX128" s="4"/>
      <c r="CZY128" s="4"/>
      <c r="CZZ128" s="4"/>
      <c r="DAA128" s="4"/>
      <c r="DAB128" s="4"/>
      <c r="DAC128" s="4"/>
      <c r="DAD128" s="4"/>
      <c r="DAE128" s="4"/>
      <c r="DAF128" s="4"/>
      <c r="DAG128" s="4"/>
      <c r="DAH128" s="4"/>
      <c r="DAI128" s="4"/>
      <c r="DAJ128" s="4"/>
      <c r="DAK128" s="4"/>
      <c r="DAL128" s="4"/>
      <c r="DAM128" s="4"/>
      <c r="DAN128" s="4"/>
      <c r="DAO128" s="4"/>
      <c r="DAP128" s="4"/>
      <c r="DAQ128" s="4"/>
      <c r="DAR128" s="4"/>
      <c r="DAS128" s="4"/>
      <c r="DAT128" s="4"/>
      <c r="DAU128" s="4"/>
      <c r="DAV128" s="4"/>
      <c r="DAW128" s="4"/>
      <c r="DAX128" s="4"/>
      <c r="DAY128" s="4"/>
      <c r="DAZ128" s="4"/>
      <c r="DBA128" s="4"/>
      <c r="DBB128" s="4"/>
      <c r="DBC128" s="4"/>
      <c r="DBD128" s="4"/>
      <c r="DBE128" s="4"/>
      <c r="DBF128" s="4"/>
      <c r="DBG128" s="4"/>
      <c r="DBH128" s="4"/>
      <c r="DBI128" s="4"/>
      <c r="DBJ128" s="4"/>
      <c r="DBK128" s="4"/>
      <c r="DBL128" s="4"/>
      <c r="DBM128" s="4"/>
      <c r="DBN128" s="4"/>
      <c r="DBU128" s="4"/>
      <c r="DBV128" s="4"/>
      <c r="DBW128" s="4"/>
      <c r="DBX128" s="4"/>
      <c r="DBY128" s="4"/>
      <c r="DBZ128" s="4"/>
      <c r="DCA128" s="4"/>
      <c r="DCB128" s="4"/>
      <c r="DCC128" s="4"/>
      <c r="DCD128" s="4"/>
      <c r="DCE128" s="4"/>
      <c r="DCF128" s="4"/>
      <c r="DCG128" s="4"/>
      <c r="DCH128" s="4"/>
      <c r="DCI128" s="4"/>
      <c r="DCJ128" s="4"/>
      <c r="DCK128" s="4"/>
      <c r="DCL128" s="4"/>
      <c r="DCM128" s="4"/>
      <c r="DCN128" s="4"/>
      <c r="DCO128" s="4"/>
      <c r="DCP128" s="4"/>
      <c r="DCQ128" s="4"/>
      <c r="DCR128" s="4"/>
      <c r="DCS128" s="4"/>
      <c r="DCT128" s="4"/>
      <c r="DCU128" s="4"/>
      <c r="DCV128" s="4"/>
      <c r="DCW128" s="4"/>
      <c r="DCX128" s="4"/>
      <c r="DCY128" s="4"/>
      <c r="DCZ128" s="4"/>
      <c r="DDA128" s="4"/>
      <c r="DDB128" s="4"/>
      <c r="DDC128" s="4"/>
      <c r="DDD128" s="4"/>
      <c r="DDE128" s="4"/>
      <c r="DDF128" s="4"/>
      <c r="DDG128" s="4"/>
      <c r="DDH128" s="4"/>
      <c r="DDI128" s="4"/>
      <c r="DDJ128" s="4"/>
      <c r="DDK128" s="4"/>
      <c r="DDL128" s="4"/>
      <c r="DDM128" s="4"/>
      <c r="DDN128" s="4"/>
      <c r="DDO128" s="4"/>
      <c r="DDP128" s="4"/>
      <c r="DDQ128" s="4"/>
      <c r="DDR128" s="4"/>
      <c r="DDS128" s="4"/>
      <c r="DDT128" s="4"/>
      <c r="DDU128" s="4"/>
      <c r="DDV128" s="4"/>
      <c r="DDW128" s="4"/>
      <c r="DDX128" s="4"/>
      <c r="DDY128" s="4"/>
      <c r="DDZ128" s="4"/>
      <c r="DEA128" s="4"/>
      <c r="DEB128" s="4"/>
      <c r="DEC128" s="4"/>
      <c r="DED128" s="4"/>
      <c r="DEE128" s="4"/>
      <c r="DEF128" s="4"/>
      <c r="DEG128" s="4"/>
      <c r="DEH128" s="4"/>
      <c r="DEI128" s="4"/>
      <c r="DEJ128" s="4"/>
      <c r="DEK128" s="4"/>
      <c r="DEL128" s="4"/>
      <c r="DEM128" s="4"/>
      <c r="DEN128" s="4"/>
      <c r="DEO128" s="4"/>
      <c r="DEP128" s="4"/>
      <c r="DEQ128" s="4"/>
      <c r="DER128" s="4"/>
      <c r="DES128" s="4"/>
      <c r="DET128" s="4"/>
      <c r="DEU128" s="4"/>
      <c r="DEV128" s="4"/>
      <c r="DEW128" s="4"/>
      <c r="DEX128" s="4"/>
      <c r="DEY128" s="4"/>
      <c r="DEZ128" s="4"/>
      <c r="DFA128" s="4"/>
      <c r="DFB128" s="4"/>
      <c r="DFC128" s="4"/>
      <c r="DFD128" s="4"/>
      <c r="DFE128" s="4"/>
      <c r="DFF128" s="4"/>
      <c r="DFG128" s="4"/>
      <c r="DFH128" s="4"/>
      <c r="DFI128" s="4"/>
      <c r="DFJ128" s="4"/>
      <c r="DFK128" s="4"/>
      <c r="DFL128" s="4"/>
      <c r="DFM128" s="4"/>
      <c r="DFN128" s="4"/>
      <c r="DFO128" s="4"/>
      <c r="DFP128" s="4"/>
      <c r="DFQ128" s="4"/>
      <c r="DFR128" s="4"/>
      <c r="DFS128" s="4"/>
      <c r="DFT128" s="4"/>
      <c r="DFU128" s="4"/>
      <c r="DFV128" s="4"/>
      <c r="DFW128" s="4"/>
      <c r="DFX128" s="4"/>
      <c r="DFY128" s="4"/>
      <c r="DFZ128" s="4"/>
      <c r="DGA128" s="4"/>
      <c r="DGB128" s="4"/>
      <c r="DGC128" s="4"/>
      <c r="DGD128" s="4"/>
      <c r="DGE128" s="4"/>
      <c r="DGF128" s="4"/>
      <c r="DGG128" s="4"/>
      <c r="DGH128" s="4"/>
      <c r="DGI128" s="4"/>
      <c r="DGJ128" s="4"/>
      <c r="DGK128" s="4"/>
      <c r="DGL128" s="4"/>
      <c r="DGM128" s="4"/>
      <c r="DGN128" s="4"/>
      <c r="DGO128" s="4"/>
      <c r="DGP128" s="4"/>
      <c r="DGQ128" s="4"/>
      <c r="DGR128" s="4"/>
      <c r="DGS128" s="4"/>
      <c r="DGT128" s="4"/>
      <c r="DGU128" s="4"/>
      <c r="DGV128" s="4"/>
      <c r="DGW128" s="4"/>
      <c r="DGX128" s="4"/>
      <c r="DGY128" s="4"/>
      <c r="DGZ128" s="4"/>
      <c r="DHA128" s="4"/>
      <c r="DHB128" s="4"/>
      <c r="DHC128" s="4"/>
      <c r="DHD128" s="4"/>
      <c r="DHE128" s="4"/>
      <c r="DHF128" s="4"/>
      <c r="DHG128" s="4"/>
      <c r="DHH128" s="4"/>
      <c r="DHI128" s="4"/>
      <c r="DHJ128" s="4"/>
      <c r="DHK128" s="4"/>
      <c r="DHL128" s="4"/>
      <c r="DHM128" s="4"/>
      <c r="DHN128" s="4"/>
      <c r="DHO128" s="4"/>
      <c r="DHP128" s="4"/>
      <c r="DHQ128" s="4"/>
      <c r="DHR128" s="4"/>
      <c r="DHS128" s="4"/>
      <c r="DHT128" s="4"/>
      <c r="DHU128" s="4"/>
      <c r="DHV128" s="4"/>
      <c r="DHW128" s="4"/>
      <c r="DHX128" s="4"/>
      <c r="DHY128" s="4"/>
      <c r="DHZ128" s="4"/>
      <c r="DIA128" s="4"/>
      <c r="DIB128" s="4"/>
      <c r="DIC128" s="4"/>
      <c r="DID128" s="4"/>
      <c r="DIE128" s="4"/>
      <c r="DIF128" s="4"/>
      <c r="DIG128" s="4"/>
      <c r="DIH128" s="4"/>
      <c r="DII128" s="4"/>
      <c r="DIJ128" s="4"/>
      <c r="DIK128" s="4"/>
      <c r="DIL128" s="4"/>
      <c r="DIM128" s="4"/>
      <c r="DIN128" s="4"/>
      <c r="DIO128" s="4"/>
      <c r="DIP128" s="4"/>
      <c r="DIQ128" s="4"/>
      <c r="DIR128" s="4"/>
      <c r="DIS128" s="4"/>
      <c r="DIT128" s="4"/>
      <c r="DIU128" s="4"/>
      <c r="DIV128" s="4"/>
      <c r="DIW128" s="4"/>
      <c r="DIX128" s="4"/>
      <c r="DIY128" s="4"/>
      <c r="DIZ128" s="4"/>
      <c r="DJA128" s="4"/>
      <c r="DJB128" s="4"/>
      <c r="DJC128" s="4"/>
      <c r="DJD128" s="4"/>
      <c r="DJE128" s="4"/>
      <c r="DJF128" s="4"/>
      <c r="DJG128" s="4"/>
      <c r="DJH128" s="4"/>
      <c r="DJI128" s="4"/>
      <c r="DJJ128" s="4"/>
      <c r="DJK128" s="4"/>
      <c r="DJL128" s="4"/>
      <c r="DJM128" s="4"/>
      <c r="DJN128" s="4"/>
      <c r="DJO128" s="4"/>
      <c r="DJP128" s="4"/>
      <c r="DJQ128" s="4"/>
      <c r="DJR128" s="4"/>
      <c r="DJS128" s="4"/>
      <c r="DJT128" s="4"/>
      <c r="DJU128" s="4"/>
      <c r="DJV128" s="4"/>
      <c r="DJW128" s="4"/>
      <c r="DJX128" s="4"/>
      <c r="DJY128" s="4"/>
      <c r="DJZ128" s="4"/>
      <c r="DKA128" s="4"/>
      <c r="DKB128" s="4"/>
      <c r="DKC128" s="4"/>
      <c r="DKD128" s="4"/>
      <c r="DKE128" s="4"/>
      <c r="DKF128" s="4"/>
      <c r="DKG128" s="4"/>
      <c r="DKH128" s="4"/>
      <c r="DKI128" s="4"/>
      <c r="DKJ128" s="4"/>
      <c r="DKK128" s="4"/>
      <c r="DKL128" s="4"/>
      <c r="DKM128" s="4"/>
      <c r="DKN128" s="4"/>
      <c r="DKO128" s="4"/>
      <c r="DKP128" s="4"/>
      <c r="DKQ128" s="4"/>
      <c r="DKR128" s="4"/>
      <c r="DKS128" s="4"/>
      <c r="DKT128" s="4"/>
      <c r="DKU128" s="4"/>
      <c r="DKV128" s="4"/>
      <c r="DKW128" s="4"/>
      <c r="DKX128" s="4"/>
      <c r="DKY128" s="4"/>
      <c r="DKZ128" s="4"/>
      <c r="DLA128" s="4"/>
      <c r="DLB128" s="4"/>
      <c r="DLC128" s="4"/>
      <c r="DLD128" s="4"/>
      <c r="DLE128" s="4"/>
      <c r="DLF128" s="4"/>
      <c r="DLG128" s="4"/>
      <c r="DLH128" s="4"/>
      <c r="DLI128" s="4"/>
      <c r="DLJ128" s="4"/>
      <c r="DLQ128" s="4"/>
      <c r="DLR128" s="4"/>
      <c r="DLS128" s="4"/>
      <c r="DLT128" s="4"/>
      <c r="DLU128" s="4"/>
      <c r="DLV128" s="4"/>
      <c r="DLW128" s="4"/>
      <c r="DLX128" s="4"/>
      <c r="DLY128" s="4"/>
      <c r="DLZ128" s="4"/>
      <c r="DMA128" s="4"/>
      <c r="DMB128" s="4"/>
      <c r="DMC128" s="4"/>
      <c r="DMD128" s="4"/>
      <c r="DME128" s="4"/>
      <c r="DMF128" s="4"/>
      <c r="DMG128" s="4"/>
      <c r="DMH128" s="4"/>
      <c r="DMI128" s="4"/>
      <c r="DMJ128" s="4"/>
      <c r="DMK128" s="4"/>
      <c r="DML128" s="4"/>
      <c r="DMM128" s="4"/>
      <c r="DMN128" s="4"/>
      <c r="DMO128" s="4"/>
      <c r="DMP128" s="4"/>
      <c r="DMQ128" s="4"/>
      <c r="DMR128" s="4"/>
      <c r="DMS128" s="4"/>
      <c r="DMT128" s="4"/>
      <c r="DMU128" s="4"/>
      <c r="DMV128" s="4"/>
      <c r="DMW128" s="4"/>
      <c r="DMX128" s="4"/>
      <c r="DMY128" s="4"/>
      <c r="DMZ128" s="4"/>
      <c r="DNA128" s="4"/>
      <c r="DNB128" s="4"/>
      <c r="DNC128" s="4"/>
      <c r="DND128" s="4"/>
      <c r="DNE128" s="4"/>
      <c r="DNF128" s="4"/>
      <c r="DNG128" s="4"/>
      <c r="DNH128" s="4"/>
      <c r="DNI128" s="4"/>
      <c r="DNJ128" s="4"/>
      <c r="DNK128" s="4"/>
      <c r="DNL128" s="4"/>
      <c r="DNM128" s="4"/>
      <c r="DNN128" s="4"/>
      <c r="DNO128" s="4"/>
      <c r="DNP128" s="4"/>
      <c r="DNQ128" s="4"/>
      <c r="DNR128" s="4"/>
      <c r="DNS128" s="4"/>
      <c r="DNT128" s="4"/>
      <c r="DNU128" s="4"/>
      <c r="DNV128" s="4"/>
      <c r="DNW128" s="4"/>
      <c r="DNX128" s="4"/>
      <c r="DNY128" s="4"/>
      <c r="DNZ128" s="4"/>
      <c r="DOA128" s="4"/>
      <c r="DOB128" s="4"/>
      <c r="DOC128" s="4"/>
      <c r="DOD128" s="4"/>
      <c r="DOE128" s="4"/>
      <c r="DOF128" s="4"/>
      <c r="DOG128" s="4"/>
      <c r="DOH128" s="4"/>
      <c r="DOI128" s="4"/>
      <c r="DOJ128" s="4"/>
      <c r="DOK128" s="4"/>
      <c r="DOL128" s="4"/>
      <c r="DOM128" s="4"/>
      <c r="DON128" s="4"/>
      <c r="DOO128" s="4"/>
      <c r="DOP128" s="4"/>
      <c r="DOQ128" s="4"/>
      <c r="DOR128" s="4"/>
      <c r="DOS128" s="4"/>
      <c r="DOT128" s="4"/>
      <c r="DOU128" s="4"/>
      <c r="DOV128" s="4"/>
      <c r="DOW128" s="4"/>
      <c r="DOX128" s="4"/>
      <c r="DOY128" s="4"/>
      <c r="DOZ128" s="4"/>
      <c r="DPA128" s="4"/>
      <c r="DPB128" s="4"/>
      <c r="DPC128" s="4"/>
      <c r="DPD128" s="4"/>
      <c r="DPE128" s="4"/>
      <c r="DPF128" s="4"/>
      <c r="DPG128" s="4"/>
      <c r="DPH128" s="4"/>
      <c r="DPI128" s="4"/>
      <c r="DPJ128" s="4"/>
      <c r="DPK128" s="4"/>
      <c r="DPL128" s="4"/>
      <c r="DPM128" s="4"/>
      <c r="DPN128" s="4"/>
      <c r="DPO128" s="4"/>
      <c r="DPP128" s="4"/>
      <c r="DPQ128" s="4"/>
      <c r="DPR128" s="4"/>
      <c r="DPS128" s="4"/>
      <c r="DPT128" s="4"/>
      <c r="DPU128" s="4"/>
      <c r="DPV128" s="4"/>
      <c r="DPW128" s="4"/>
      <c r="DPX128" s="4"/>
      <c r="DPY128" s="4"/>
      <c r="DPZ128" s="4"/>
      <c r="DQA128" s="4"/>
      <c r="DQB128" s="4"/>
      <c r="DQC128" s="4"/>
      <c r="DQD128" s="4"/>
      <c r="DQE128" s="4"/>
      <c r="DQF128" s="4"/>
      <c r="DQG128" s="4"/>
      <c r="DQH128" s="4"/>
      <c r="DQI128" s="4"/>
      <c r="DQJ128" s="4"/>
      <c r="DQK128" s="4"/>
      <c r="DQL128" s="4"/>
      <c r="DQM128" s="4"/>
      <c r="DQN128" s="4"/>
      <c r="DQO128" s="4"/>
      <c r="DQP128" s="4"/>
      <c r="DQQ128" s="4"/>
      <c r="DQR128" s="4"/>
      <c r="DQS128" s="4"/>
      <c r="DQT128" s="4"/>
      <c r="DQU128" s="4"/>
      <c r="DQV128" s="4"/>
      <c r="DQW128" s="4"/>
      <c r="DQX128" s="4"/>
      <c r="DQY128" s="4"/>
      <c r="DQZ128" s="4"/>
      <c r="DRA128" s="4"/>
      <c r="DRB128" s="4"/>
      <c r="DRC128" s="4"/>
      <c r="DRD128" s="4"/>
      <c r="DRE128" s="4"/>
      <c r="DRF128" s="4"/>
      <c r="DRG128" s="4"/>
      <c r="DRH128" s="4"/>
      <c r="DRI128" s="4"/>
      <c r="DRJ128" s="4"/>
      <c r="DRK128" s="4"/>
      <c r="DRL128" s="4"/>
      <c r="DRM128" s="4"/>
      <c r="DRN128" s="4"/>
      <c r="DRO128" s="4"/>
      <c r="DRP128" s="4"/>
      <c r="DRQ128" s="4"/>
      <c r="DRR128" s="4"/>
      <c r="DRS128" s="4"/>
      <c r="DRT128" s="4"/>
      <c r="DRU128" s="4"/>
      <c r="DRV128" s="4"/>
      <c r="DRW128" s="4"/>
      <c r="DRX128" s="4"/>
      <c r="DRY128" s="4"/>
      <c r="DRZ128" s="4"/>
      <c r="DSA128" s="4"/>
      <c r="DSB128" s="4"/>
      <c r="DSC128" s="4"/>
      <c r="DSD128" s="4"/>
      <c r="DSE128" s="4"/>
      <c r="DSF128" s="4"/>
      <c r="DSG128" s="4"/>
      <c r="DSH128" s="4"/>
      <c r="DSI128" s="4"/>
      <c r="DSJ128" s="4"/>
      <c r="DSK128" s="4"/>
      <c r="DSL128" s="4"/>
      <c r="DSM128" s="4"/>
      <c r="DSN128" s="4"/>
      <c r="DSO128" s="4"/>
      <c r="DSP128" s="4"/>
      <c r="DSQ128" s="4"/>
      <c r="DSR128" s="4"/>
      <c r="DSS128" s="4"/>
      <c r="DST128" s="4"/>
      <c r="DSU128" s="4"/>
      <c r="DSV128" s="4"/>
      <c r="DSW128" s="4"/>
      <c r="DSX128" s="4"/>
      <c r="DSY128" s="4"/>
      <c r="DSZ128" s="4"/>
      <c r="DTA128" s="4"/>
      <c r="DTB128" s="4"/>
      <c r="DTC128" s="4"/>
      <c r="DTD128" s="4"/>
      <c r="DTE128" s="4"/>
      <c r="DTF128" s="4"/>
      <c r="DTG128" s="4"/>
      <c r="DTH128" s="4"/>
      <c r="DTI128" s="4"/>
      <c r="DTJ128" s="4"/>
      <c r="DTK128" s="4"/>
      <c r="DTL128" s="4"/>
      <c r="DTM128" s="4"/>
      <c r="DTN128" s="4"/>
      <c r="DTO128" s="4"/>
      <c r="DTP128" s="4"/>
      <c r="DTQ128" s="4"/>
      <c r="DTR128" s="4"/>
      <c r="DTS128" s="4"/>
      <c r="DTT128" s="4"/>
      <c r="DTU128" s="4"/>
      <c r="DTV128" s="4"/>
      <c r="DTW128" s="4"/>
      <c r="DTX128" s="4"/>
      <c r="DTY128" s="4"/>
      <c r="DTZ128" s="4"/>
      <c r="DUA128" s="4"/>
      <c r="DUB128" s="4"/>
      <c r="DUC128" s="4"/>
      <c r="DUD128" s="4"/>
      <c r="DUE128" s="4"/>
      <c r="DUF128" s="4"/>
      <c r="DUG128" s="4"/>
      <c r="DUH128" s="4"/>
      <c r="DUI128" s="4"/>
      <c r="DUJ128" s="4"/>
      <c r="DUK128" s="4"/>
      <c r="DUL128" s="4"/>
      <c r="DUM128" s="4"/>
      <c r="DUN128" s="4"/>
      <c r="DUO128" s="4"/>
      <c r="DUP128" s="4"/>
      <c r="DUQ128" s="4"/>
      <c r="DUR128" s="4"/>
      <c r="DUS128" s="4"/>
      <c r="DUT128" s="4"/>
      <c r="DUU128" s="4"/>
      <c r="DUV128" s="4"/>
      <c r="DUW128" s="4"/>
      <c r="DUX128" s="4"/>
      <c r="DUY128" s="4"/>
      <c r="DUZ128" s="4"/>
      <c r="DVA128" s="4"/>
      <c r="DVB128" s="4"/>
      <c r="DVC128" s="4"/>
      <c r="DVD128" s="4"/>
      <c r="DVE128" s="4"/>
      <c r="DVF128" s="4"/>
      <c r="DVM128" s="4"/>
      <c r="DVN128" s="4"/>
      <c r="DVO128" s="4"/>
      <c r="DVP128" s="4"/>
      <c r="DVQ128" s="4"/>
      <c r="DVR128" s="4"/>
      <c r="DVS128" s="4"/>
      <c r="DVT128" s="4"/>
      <c r="DVU128" s="4"/>
      <c r="DVV128" s="4"/>
      <c r="DVW128" s="4"/>
      <c r="DVX128" s="4"/>
      <c r="DVY128" s="4"/>
      <c r="DVZ128" s="4"/>
      <c r="DWA128" s="4"/>
      <c r="DWB128" s="4"/>
      <c r="DWC128" s="4"/>
      <c r="DWD128" s="4"/>
      <c r="DWE128" s="4"/>
      <c r="DWF128" s="4"/>
      <c r="DWG128" s="4"/>
      <c r="DWH128" s="4"/>
      <c r="DWI128" s="4"/>
      <c r="DWJ128" s="4"/>
      <c r="DWK128" s="4"/>
      <c r="DWL128" s="4"/>
      <c r="DWM128" s="4"/>
      <c r="DWN128" s="4"/>
      <c r="DWO128" s="4"/>
      <c r="DWP128" s="4"/>
      <c r="DWQ128" s="4"/>
      <c r="DWR128" s="4"/>
      <c r="DWS128" s="4"/>
      <c r="DWT128" s="4"/>
      <c r="DWU128" s="4"/>
      <c r="DWV128" s="4"/>
      <c r="DWW128" s="4"/>
      <c r="DWX128" s="4"/>
      <c r="DWY128" s="4"/>
      <c r="DWZ128" s="4"/>
      <c r="DXA128" s="4"/>
      <c r="DXB128" s="4"/>
      <c r="DXC128" s="4"/>
      <c r="DXD128" s="4"/>
      <c r="DXE128" s="4"/>
      <c r="DXF128" s="4"/>
      <c r="DXG128" s="4"/>
      <c r="DXH128" s="4"/>
      <c r="DXI128" s="4"/>
      <c r="DXJ128" s="4"/>
      <c r="DXK128" s="4"/>
      <c r="DXL128" s="4"/>
      <c r="DXM128" s="4"/>
      <c r="DXN128" s="4"/>
      <c r="DXO128" s="4"/>
      <c r="DXP128" s="4"/>
      <c r="DXQ128" s="4"/>
      <c r="DXR128" s="4"/>
      <c r="DXS128" s="4"/>
      <c r="DXT128" s="4"/>
      <c r="DXU128" s="4"/>
      <c r="DXV128" s="4"/>
      <c r="DXW128" s="4"/>
      <c r="DXX128" s="4"/>
      <c r="DXY128" s="4"/>
      <c r="DXZ128" s="4"/>
      <c r="DYA128" s="4"/>
      <c r="DYB128" s="4"/>
      <c r="DYC128" s="4"/>
      <c r="DYD128" s="4"/>
      <c r="DYE128" s="4"/>
      <c r="DYF128" s="4"/>
      <c r="DYG128" s="4"/>
      <c r="DYH128" s="4"/>
      <c r="DYI128" s="4"/>
      <c r="DYJ128" s="4"/>
      <c r="DYK128" s="4"/>
      <c r="DYL128" s="4"/>
      <c r="DYM128" s="4"/>
      <c r="DYN128" s="4"/>
      <c r="DYO128" s="4"/>
      <c r="DYP128" s="4"/>
      <c r="DYQ128" s="4"/>
      <c r="DYR128" s="4"/>
      <c r="DYS128" s="4"/>
      <c r="DYT128" s="4"/>
      <c r="DYU128" s="4"/>
      <c r="DYV128" s="4"/>
      <c r="DYW128" s="4"/>
      <c r="DYX128" s="4"/>
      <c r="DYY128" s="4"/>
      <c r="DYZ128" s="4"/>
      <c r="DZA128" s="4"/>
      <c r="DZB128" s="4"/>
      <c r="DZC128" s="4"/>
      <c r="DZD128" s="4"/>
      <c r="DZE128" s="4"/>
      <c r="DZF128" s="4"/>
      <c r="DZG128" s="4"/>
      <c r="DZH128" s="4"/>
      <c r="DZI128" s="4"/>
      <c r="DZJ128" s="4"/>
      <c r="DZK128" s="4"/>
      <c r="DZL128" s="4"/>
      <c r="DZM128" s="4"/>
      <c r="DZN128" s="4"/>
      <c r="DZO128" s="4"/>
      <c r="DZP128" s="4"/>
      <c r="DZQ128" s="4"/>
      <c r="DZR128" s="4"/>
      <c r="DZS128" s="4"/>
      <c r="DZT128" s="4"/>
      <c r="DZU128" s="4"/>
      <c r="DZV128" s="4"/>
      <c r="DZW128" s="4"/>
      <c r="DZX128" s="4"/>
      <c r="DZY128" s="4"/>
      <c r="DZZ128" s="4"/>
      <c r="EAA128" s="4"/>
      <c r="EAB128" s="4"/>
      <c r="EAC128" s="4"/>
      <c r="EAD128" s="4"/>
      <c r="EAE128" s="4"/>
      <c r="EAF128" s="4"/>
      <c r="EAG128" s="4"/>
      <c r="EAH128" s="4"/>
      <c r="EAI128" s="4"/>
      <c r="EAJ128" s="4"/>
      <c r="EAK128" s="4"/>
      <c r="EAL128" s="4"/>
      <c r="EAM128" s="4"/>
      <c r="EAN128" s="4"/>
      <c r="EAO128" s="4"/>
      <c r="EAP128" s="4"/>
      <c r="EAQ128" s="4"/>
      <c r="EAR128" s="4"/>
      <c r="EAS128" s="4"/>
      <c r="EAT128" s="4"/>
      <c r="EAU128" s="4"/>
      <c r="EAV128" s="4"/>
      <c r="EAW128" s="4"/>
      <c r="EAX128" s="4"/>
      <c r="EAY128" s="4"/>
      <c r="EAZ128" s="4"/>
      <c r="EBA128" s="4"/>
      <c r="EBB128" s="4"/>
      <c r="EBC128" s="4"/>
      <c r="EBD128" s="4"/>
      <c r="EBE128" s="4"/>
      <c r="EBF128" s="4"/>
      <c r="EBG128" s="4"/>
      <c r="EBH128" s="4"/>
      <c r="EBI128" s="4"/>
      <c r="EBJ128" s="4"/>
      <c r="EBK128" s="4"/>
      <c r="EBL128" s="4"/>
      <c r="EBM128" s="4"/>
      <c r="EBN128" s="4"/>
      <c r="EBO128" s="4"/>
      <c r="EBP128" s="4"/>
      <c r="EBQ128" s="4"/>
      <c r="EBR128" s="4"/>
      <c r="EBS128" s="4"/>
      <c r="EBT128" s="4"/>
      <c r="EBU128" s="4"/>
      <c r="EBV128" s="4"/>
      <c r="EBW128" s="4"/>
      <c r="EBX128" s="4"/>
      <c r="EBY128" s="4"/>
      <c r="EBZ128" s="4"/>
      <c r="ECA128" s="4"/>
      <c r="ECB128" s="4"/>
      <c r="ECC128" s="4"/>
      <c r="ECD128" s="4"/>
      <c r="ECE128" s="4"/>
      <c r="ECF128" s="4"/>
      <c r="ECG128" s="4"/>
      <c r="ECH128" s="4"/>
      <c r="ECI128" s="4"/>
      <c r="ECJ128" s="4"/>
      <c r="ECK128" s="4"/>
      <c r="ECL128" s="4"/>
      <c r="ECM128" s="4"/>
      <c r="ECN128" s="4"/>
      <c r="ECO128" s="4"/>
      <c r="ECP128" s="4"/>
      <c r="ECQ128" s="4"/>
      <c r="ECR128" s="4"/>
      <c r="ECS128" s="4"/>
      <c r="ECT128" s="4"/>
      <c r="ECU128" s="4"/>
      <c r="ECV128" s="4"/>
      <c r="ECW128" s="4"/>
      <c r="ECX128" s="4"/>
      <c r="ECY128" s="4"/>
      <c r="ECZ128" s="4"/>
      <c r="EDA128" s="4"/>
      <c r="EDB128" s="4"/>
      <c r="EDC128" s="4"/>
      <c r="EDD128" s="4"/>
      <c r="EDE128" s="4"/>
      <c r="EDF128" s="4"/>
      <c r="EDG128" s="4"/>
      <c r="EDH128" s="4"/>
      <c r="EDI128" s="4"/>
      <c r="EDJ128" s="4"/>
      <c r="EDK128" s="4"/>
      <c r="EDL128" s="4"/>
      <c r="EDM128" s="4"/>
      <c r="EDN128" s="4"/>
      <c r="EDO128" s="4"/>
      <c r="EDP128" s="4"/>
      <c r="EDQ128" s="4"/>
      <c r="EDR128" s="4"/>
      <c r="EDS128" s="4"/>
      <c r="EDT128" s="4"/>
      <c r="EDU128" s="4"/>
      <c r="EDV128" s="4"/>
      <c r="EDW128" s="4"/>
      <c r="EDX128" s="4"/>
      <c r="EDY128" s="4"/>
      <c r="EDZ128" s="4"/>
      <c r="EEA128" s="4"/>
      <c r="EEB128" s="4"/>
      <c r="EEC128" s="4"/>
      <c r="EED128" s="4"/>
      <c r="EEE128" s="4"/>
      <c r="EEF128" s="4"/>
      <c r="EEG128" s="4"/>
      <c r="EEH128" s="4"/>
      <c r="EEI128" s="4"/>
      <c r="EEJ128" s="4"/>
      <c r="EEK128" s="4"/>
      <c r="EEL128" s="4"/>
      <c r="EEM128" s="4"/>
      <c r="EEN128" s="4"/>
      <c r="EEO128" s="4"/>
      <c r="EEP128" s="4"/>
      <c r="EEQ128" s="4"/>
      <c r="EER128" s="4"/>
      <c r="EES128" s="4"/>
      <c r="EET128" s="4"/>
      <c r="EEU128" s="4"/>
      <c r="EEV128" s="4"/>
      <c r="EEW128" s="4"/>
      <c r="EEX128" s="4"/>
      <c r="EEY128" s="4"/>
      <c r="EEZ128" s="4"/>
      <c r="EFA128" s="4"/>
      <c r="EFB128" s="4"/>
      <c r="EFI128" s="4"/>
      <c r="EFJ128" s="4"/>
      <c r="EFK128" s="4"/>
      <c r="EFL128" s="4"/>
      <c r="EFM128" s="4"/>
      <c r="EFN128" s="4"/>
      <c r="EFO128" s="4"/>
      <c r="EFP128" s="4"/>
      <c r="EFQ128" s="4"/>
      <c r="EFR128" s="4"/>
      <c r="EFS128" s="4"/>
      <c r="EFT128" s="4"/>
      <c r="EFU128" s="4"/>
      <c r="EFV128" s="4"/>
      <c r="EFW128" s="4"/>
      <c r="EFX128" s="4"/>
      <c r="EFY128" s="4"/>
      <c r="EFZ128" s="4"/>
      <c r="EGA128" s="4"/>
      <c r="EGB128" s="4"/>
      <c r="EGC128" s="4"/>
      <c r="EGD128" s="4"/>
      <c r="EGE128" s="4"/>
      <c r="EGF128" s="4"/>
      <c r="EGG128" s="4"/>
      <c r="EGH128" s="4"/>
      <c r="EGI128" s="4"/>
      <c r="EGJ128" s="4"/>
      <c r="EGK128" s="4"/>
      <c r="EGL128" s="4"/>
      <c r="EGM128" s="4"/>
      <c r="EGN128" s="4"/>
      <c r="EGO128" s="4"/>
      <c r="EGP128" s="4"/>
      <c r="EGQ128" s="4"/>
      <c r="EGR128" s="4"/>
      <c r="EGS128" s="4"/>
      <c r="EGT128" s="4"/>
      <c r="EGU128" s="4"/>
      <c r="EGV128" s="4"/>
      <c r="EGW128" s="4"/>
      <c r="EGX128" s="4"/>
      <c r="EGY128" s="4"/>
      <c r="EGZ128" s="4"/>
      <c r="EHA128" s="4"/>
      <c r="EHB128" s="4"/>
      <c r="EHC128" s="4"/>
      <c r="EHD128" s="4"/>
      <c r="EHE128" s="4"/>
      <c r="EHF128" s="4"/>
      <c r="EHG128" s="4"/>
      <c r="EHH128" s="4"/>
      <c r="EHI128" s="4"/>
      <c r="EHJ128" s="4"/>
      <c r="EHK128" s="4"/>
      <c r="EHL128" s="4"/>
      <c r="EHM128" s="4"/>
      <c r="EHN128" s="4"/>
      <c r="EHO128" s="4"/>
      <c r="EHP128" s="4"/>
      <c r="EHQ128" s="4"/>
      <c r="EHR128" s="4"/>
      <c r="EHS128" s="4"/>
      <c r="EHT128" s="4"/>
      <c r="EHU128" s="4"/>
      <c r="EHV128" s="4"/>
      <c r="EHW128" s="4"/>
      <c r="EHX128" s="4"/>
      <c r="EHY128" s="4"/>
      <c r="EHZ128" s="4"/>
      <c r="EIA128" s="4"/>
      <c r="EIB128" s="4"/>
      <c r="EIC128" s="4"/>
      <c r="EID128" s="4"/>
      <c r="EIE128" s="4"/>
      <c r="EIF128" s="4"/>
      <c r="EIG128" s="4"/>
      <c r="EIH128" s="4"/>
      <c r="EII128" s="4"/>
      <c r="EIJ128" s="4"/>
      <c r="EIK128" s="4"/>
      <c r="EIL128" s="4"/>
      <c r="EIM128" s="4"/>
      <c r="EIN128" s="4"/>
      <c r="EIO128" s="4"/>
      <c r="EIP128" s="4"/>
      <c r="EIQ128" s="4"/>
      <c r="EIR128" s="4"/>
      <c r="EIS128" s="4"/>
      <c r="EIT128" s="4"/>
      <c r="EIU128" s="4"/>
      <c r="EIV128" s="4"/>
      <c r="EIW128" s="4"/>
      <c r="EIX128" s="4"/>
      <c r="EIY128" s="4"/>
      <c r="EIZ128" s="4"/>
      <c r="EJA128" s="4"/>
      <c r="EJB128" s="4"/>
      <c r="EJC128" s="4"/>
      <c r="EJD128" s="4"/>
      <c r="EJE128" s="4"/>
      <c r="EJF128" s="4"/>
      <c r="EJG128" s="4"/>
      <c r="EJH128" s="4"/>
      <c r="EJI128" s="4"/>
      <c r="EJJ128" s="4"/>
      <c r="EJK128" s="4"/>
      <c r="EJL128" s="4"/>
      <c r="EJM128" s="4"/>
      <c r="EJN128" s="4"/>
      <c r="EJO128" s="4"/>
      <c r="EJP128" s="4"/>
      <c r="EJQ128" s="4"/>
      <c r="EJR128" s="4"/>
      <c r="EJS128" s="4"/>
      <c r="EJT128" s="4"/>
      <c r="EJU128" s="4"/>
      <c r="EJV128" s="4"/>
      <c r="EJW128" s="4"/>
      <c r="EJX128" s="4"/>
      <c r="EJY128" s="4"/>
      <c r="EJZ128" s="4"/>
      <c r="EKA128" s="4"/>
      <c r="EKB128" s="4"/>
      <c r="EKC128" s="4"/>
      <c r="EKD128" s="4"/>
      <c r="EKE128" s="4"/>
      <c r="EKF128" s="4"/>
      <c r="EKG128" s="4"/>
      <c r="EKH128" s="4"/>
      <c r="EKI128" s="4"/>
      <c r="EKJ128" s="4"/>
      <c r="EKK128" s="4"/>
      <c r="EKL128" s="4"/>
      <c r="EKM128" s="4"/>
      <c r="EKN128" s="4"/>
      <c r="EKO128" s="4"/>
      <c r="EKP128" s="4"/>
      <c r="EKQ128" s="4"/>
      <c r="EKR128" s="4"/>
      <c r="EKS128" s="4"/>
      <c r="EKT128" s="4"/>
      <c r="EKU128" s="4"/>
      <c r="EKV128" s="4"/>
      <c r="EKW128" s="4"/>
      <c r="EKX128" s="4"/>
      <c r="EKY128" s="4"/>
      <c r="EKZ128" s="4"/>
      <c r="ELA128" s="4"/>
      <c r="ELB128" s="4"/>
      <c r="ELC128" s="4"/>
      <c r="ELD128" s="4"/>
      <c r="ELE128" s="4"/>
      <c r="ELF128" s="4"/>
      <c r="ELG128" s="4"/>
      <c r="ELH128" s="4"/>
      <c r="ELI128" s="4"/>
      <c r="ELJ128" s="4"/>
      <c r="ELK128" s="4"/>
      <c r="ELL128" s="4"/>
      <c r="ELM128" s="4"/>
      <c r="ELN128" s="4"/>
      <c r="ELO128" s="4"/>
      <c r="ELP128" s="4"/>
      <c r="ELQ128" s="4"/>
      <c r="ELR128" s="4"/>
      <c r="ELS128" s="4"/>
      <c r="ELT128" s="4"/>
      <c r="ELU128" s="4"/>
      <c r="ELV128" s="4"/>
      <c r="ELW128" s="4"/>
      <c r="ELX128" s="4"/>
      <c r="ELY128" s="4"/>
      <c r="ELZ128" s="4"/>
      <c r="EMA128" s="4"/>
      <c r="EMB128" s="4"/>
      <c r="EMC128" s="4"/>
      <c r="EMD128" s="4"/>
      <c r="EME128" s="4"/>
      <c r="EMF128" s="4"/>
      <c r="EMG128" s="4"/>
      <c r="EMH128" s="4"/>
      <c r="EMI128" s="4"/>
      <c r="EMJ128" s="4"/>
      <c r="EMK128" s="4"/>
      <c r="EML128" s="4"/>
      <c r="EMM128" s="4"/>
      <c r="EMN128" s="4"/>
      <c r="EMO128" s="4"/>
      <c r="EMP128" s="4"/>
      <c r="EMQ128" s="4"/>
      <c r="EMR128" s="4"/>
      <c r="EMS128" s="4"/>
      <c r="EMT128" s="4"/>
      <c r="EMU128" s="4"/>
      <c r="EMV128" s="4"/>
      <c r="EMW128" s="4"/>
      <c r="EMX128" s="4"/>
      <c r="EMY128" s="4"/>
      <c r="EMZ128" s="4"/>
      <c r="ENA128" s="4"/>
      <c r="ENB128" s="4"/>
      <c r="ENC128" s="4"/>
      <c r="END128" s="4"/>
      <c r="ENE128" s="4"/>
      <c r="ENF128" s="4"/>
      <c r="ENG128" s="4"/>
      <c r="ENH128" s="4"/>
      <c r="ENI128" s="4"/>
      <c r="ENJ128" s="4"/>
      <c r="ENK128" s="4"/>
      <c r="ENL128" s="4"/>
      <c r="ENM128" s="4"/>
      <c r="ENN128" s="4"/>
      <c r="ENO128" s="4"/>
      <c r="ENP128" s="4"/>
      <c r="ENQ128" s="4"/>
      <c r="ENR128" s="4"/>
      <c r="ENS128" s="4"/>
      <c r="ENT128" s="4"/>
      <c r="ENU128" s="4"/>
      <c r="ENV128" s="4"/>
      <c r="ENW128" s="4"/>
      <c r="ENX128" s="4"/>
      <c r="ENY128" s="4"/>
      <c r="ENZ128" s="4"/>
      <c r="EOA128" s="4"/>
      <c r="EOB128" s="4"/>
      <c r="EOC128" s="4"/>
      <c r="EOD128" s="4"/>
      <c r="EOE128" s="4"/>
      <c r="EOF128" s="4"/>
      <c r="EOG128" s="4"/>
      <c r="EOH128" s="4"/>
      <c r="EOI128" s="4"/>
      <c r="EOJ128" s="4"/>
      <c r="EOK128" s="4"/>
      <c r="EOL128" s="4"/>
      <c r="EOM128" s="4"/>
      <c r="EON128" s="4"/>
      <c r="EOO128" s="4"/>
      <c r="EOP128" s="4"/>
      <c r="EOQ128" s="4"/>
      <c r="EOR128" s="4"/>
      <c r="EOS128" s="4"/>
      <c r="EOT128" s="4"/>
      <c r="EOU128" s="4"/>
      <c r="EOV128" s="4"/>
      <c r="EOW128" s="4"/>
      <c r="EOX128" s="4"/>
      <c r="EPE128" s="4"/>
      <c r="EPF128" s="4"/>
      <c r="EPG128" s="4"/>
      <c r="EPH128" s="4"/>
      <c r="EPI128" s="4"/>
      <c r="EPJ128" s="4"/>
      <c r="EPK128" s="4"/>
      <c r="EPL128" s="4"/>
      <c r="EPM128" s="4"/>
      <c r="EPN128" s="4"/>
      <c r="EPO128" s="4"/>
      <c r="EPP128" s="4"/>
      <c r="EPQ128" s="4"/>
      <c r="EPR128" s="4"/>
      <c r="EPS128" s="4"/>
      <c r="EPT128" s="4"/>
      <c r="EPU128" s="4"/>
      <c r="EPV128" s="4"/>
      <c r="EPW128" s="4"/>
      <c r="EPX128" s="4"/>
      <c r="EPY128" s="4"/>
      <c r="EPZ128" s="4"/>
      <c r="EQA128" s="4"/>
      <c r="EQB128" s="4"/>
      <c r="EQC128" s="4"/>
      <c r="EQD128" s="4"/>
      <c r="EQE128" s="4"/>
      <c r="EQF128" s="4"/>
      <c r="EQG128" s="4"/>
      <c r="EQH128" s="4"/>
      <c r="EQI128" s="4"/>
      <c r="EQJ128" s="4"/>
      <c r="EQK128" s="4"/>
      <c r="EQL128" s="4"/>
      <c r="EQM128" s="4"/>
      <c r="EQN128" s="4"/>
      <c r="EQO128" s="4"/>
      <c r="EQP128" s="4"/>
      <c r="EQQ128" s="4"/>
      <c r="EQR128" s="4"/>
      <c r="EQS128" s="4"/>
      <c r="EQT128" s="4"/>
      <c r="EQU128" s="4"/>
      <c r="EQV128" s="4"/>
      <c r="EQW128" s="4"/>
      <c r="EQX128" s="4"/>
      <c r="EQY128" s="4"/>
      <c r="EQZ128" s="4"/>
      <c r="ERA128" s="4"/>
      <c r="ERB128" s="4"/>
      <c r="ERC128" s="4"/>
      <c r="ERD128" s="4"/>
      <c r="ERE128" s="4"/>
      <c r="ERF128" s="4"/>
      <c r="ERG128" s="4"/>
      <c r="ERH128" s="4"/>
      <c r="ERI128" s="4"/>
      <c r="ERJ128" s="4"/>
      <c r="ERK128" s="4"/>
      <c r="ERL128" s="4"/>
      <c r="ERM128" s="4"/>
      <c r="ERN128" s="4"/>
      <c r="ERO128" s="4"/>
      <c r="ERP128" s="4"/>
      <c r="ERQ128" s="4"/>
      <c r="ERR128" s="4"/>
      <c r="ERS128" s="4"/>
      <c r="ERT128" s="4"/>
      <c r="ERU128" s="4"/>
      <c r="ERV128" s="4"/>
      <c r="ERW128" s="4"/>
      <c r="ERX128" s="4"/>
      <c r="ERY128" s="4"/>
      <c r="ERZ128" s="4"/>
      <c r="ESA128" s="4"/>
      <c r="ESB128" s="4"/>
      <c r="ESC128" s="4"/>
      <c r="ESD128" s="4"/>
      <c r="ESE128" s="4"/>
      <c r="ESF128" s="4"/>
      <c r="ESG128" s="4"/>
      <c r="ESH128" s="4"/>
      <c r="ESI128" s="4"/>
      <c r="ESJ128" s="4"/>
      <c r="ESK128" s="4"/>
      <c r="ESL128" s="4"/>
      <c r="ESM128" s="4"/>
      <c r="ESN128" s="4"/>
      <c r="ESO128" s="4"/>
      <c r="ESP128" s="4"/>
      <c r="ESQ128" s="4"/>
      <c r="ESR128" s="4"/>
      <c r="ESS128" s="4"/>
      <c r="EST128" s="4"/>
      <c r="ESU128" s="4"/>
      <c r="ESV128" s="4"/>
      <c r="ESW128" s="4"/>
      <c r="ESX128" s="4"/>
      <c r="ESY128" s="4"/>
      <c r="ESZ128" s="4"/>
      <c r="ETA128" s="4"/>
      <c r="ETB128" s="4"/>
      <c r="ETC128" s="4"/>
      <c r="ETD128" s="4"/>
      <c r="ETE128" s="4"/>
      <c r="ETF128" s="4"/>
      <c r="ETG128" s="4"/>
      <c r="ETH128" s="4"/>
      <c r="ETI128" s="4"/>
      <c r="ETJ128" s="4"/>
      <c r="ETK128" s="4"/>
      <c r="ETL128" s="4"/>
      <c r="ETM128" s="4"/>
      <c r="ETN128" s="4"/>
      <c r="ETO128" s="4"/>
      <c r="ETP128" s="4"/>
      <c r="ETQ128" s="4"/>
      <c r="ETR128" s="4"/>
      <c r="ETS128" s="4"/>
      <c r="ETT128" s="4"/>
      <c r="ETU128" s="4"/>
      <c r="ETV128" s="4"/>
      <c r="ETW128" s="4"/>
      <c r="ETX128" s="4"/>
      <c r="ETY128" s="4"/>
      <c r="ETZ128" s="4"/>
      <c r="EUA128" s="4"/>
      <c r="EUB128" s="4"/>
      <c r="EUC128" s="4"/>
      <c r="EUD128" s="4"/>
      <c r="EUE128" s="4"/>
      <c r="EUF128" s="4"/>
      <c r="EUG128" s="4"/>
      <c r="EUH128" s="4"/>
      <c r="EUI128" s="4"/>
      <c r="EUJ128" s="4"/>
      <c r="EUK128" s="4"/>
      <c r="EUL128" s="4"/>
      <c r="EUM128" s="4"/>
      <c r="EUN128" s="4"/>
      <c r="EUO128" s="4"/>
      <c r="EUP128" s="4"/>
      <c r="EUQ128" s="4"/>
      <c r="EUR128" s="4"/>
      <c r="EUS128" s="4"/>
      <c r="EUT128" s="4"/>
      <c r="EUU128" s="4"/>
      <c r="EUV128" s="4"/>
      <c r="EUW128" s="4"/>
      <c r="EUX128" s="4"/>
      <c r="EUY128" s="4"/>
      <c r="EUZ128" s="4"/>
      <c r="EVA128" s="4"/>
      <c r="EVB128" s="4"/>
      <c r="EVC128" s="4"/>
      <c r="EVD128" s="4"/>
      <c r="EVE128" s="4"/>
      <c r="EVF128" s="4"/>
      <c r="EVG128" s="4"/>
      <c r="EVH128" s="4"/>
      <c r="EVI128" s="4"/>
      <c r="EVJ128" s="4"/>
      <c r="EVK128" s="4"/>
      <c r="EVL128" s="4"/>
      <c r="EVM128" s="4"/>
      <c r="EVN128" s="4"/>
      <c r="EVO128" s="4"/>
      <c r="EVP128" s="4"/>
      <c r="EVQ128" s="4"/>
      <c r="EVR128" s="4"/>
      <c r="EVS128" s="4"/>
      <c r="EVT128" s="4"/>
      <c r="EVU128" s="4"/>
      <c r="EVV128" s="4"/>
      <c r="EVW128" s="4"/>
      <c r="EVX128" s="4"/>
      <c r="EVY128" s="4"/>
      <c r="EVZ128" s="4"/>
      <c r="EWA128" s="4"/>
      <c r="EWB128" s="4"/>
      <c r="EWC128" s="4"/>
      <c r="EWD128" s="4"/>
      <c r="EWE128" s="4"/>
      <c r="EWF128" s="4"/>
      <c r="EWG128" s="4"/>
      <c r="EWH128" s="4"/>
      <c r="EWI128" s="4"/>
      <c r="EWJ128" s="4"/>
      <c r="EWK128" s="4"/>
      <c r="EWL128" s="4"/>
      <c r="EWM128" s="4"/>
      <c r="EWN128" s="4"/>
      <c r="EWO128" s="4"/>
      <c r="EWP128" s="4"/>
      <c r="EWQ128" s="4"/>
      <c r="EWR128" s="4"/>
      <c r="EWS128" s="4"/>
      <c r="EWT128" s="4"/>
      <c r="EWU128" s="4"/>
      <c r="EWV128" s="4"/>
      <c r="EWW128" s="4"/>
      <c r="EWX128" s="4"/>
      <c r="EWY128" s="4"/>
      <c r="EWZ128" s="4"/>
      <c r="EXA128" s="4"/>
      <c r="EXB128" s="4"/>
      <c r="EXC128" s="4"/>
      <c r="EXD128" s="4"/>
      <c r="EXE128" s="4"/>
      <c r="EXF128" s="4"/>
      <c r="EXG128" s="4"/>
      <c r="EXH128" s="4"/>
      <c r="EXI128" s="4"/>
      <c r="EXJ128" s="4"/>
      <c r="EXK128" s="4"/>
      <c r="EXL128" s="4"/>
      <c r="EXM128" s="4"/>
      <c r="EXN128" s="4"/>
      <c r="EXO128" s="4"/>
      <c r="EXP128" s="4"/>
      <c r="EXQ128" s="4"/>
      <c r="EXR128" s="4"/>
      <c r="EXS128" s="4"/>
      <c r="EXT128" s="4"/>
      <c r="EXU128" s="4"/>
      <c r="EXV128" s="4"/>
      <c r="EXW128" s="4"/>
      <c r="EXX128" s="4"/>
      <c r="EXY128" s="4"/>
      <c r="EXZ128" s="4"/>
      <c r="EYA128" s="4"/>
      <c r="EYB128" s="4"/>
      <c r="EYC128" s="4"/>
      <c r="EYD128" s="4"/>
      <c r="EYE128" s="4"/>
      <c r="EYF128" s="4"/>
      <c r="EYG128" s="4"/>
      <c r="EYH128" s="4"/>
      <c r="EYI128" s="4"/>
      <c r="EYJ128" s="4"/>
      <c r="EYK128" s="4"/>
      <c r="EYL128" s="4"/>
      <c r="EYM128" s="4"/>
      <c r="EYN128" s="4"/>
      <c r="EYO128" s="4"/>
      <c r="EYP128" s="4"/>
      <c r="EYQ128" s="4"/>
      <c r="EYR128" s="4"/>
      <c r="EYS128" s="4"/>
      <c r="EYT128" s="4"/>
      <c r="EZA128" s="4"/>
      <c r="EZB128" s="4"/>
      <c r="EZC128" s="4"/>
      <c r="EZD128" s="4"/>
      <c r="EZE128" s="4"/>
      <c r="EZF128" s="4"/>
      <c r="EZG128" s="4"/>
      <c r="EZH128" s="4"/>
      <c r="EZI128" s="4"/>
      <c r="EZJ128" s="4"/>
      <c r="EZK128" s="4"/>
      <c r="EZL128" s="4"/>
      <c r="EZM128" s="4"/>
      <c r="EZN128" s="4"/>
      <c r="EZO128" s="4"/>
      <c r="EZP128" s="4"/>
      <c r="EZQ128" s="4"/>
      <c r="EZR128" s="4"/>
      <c r="EZS128" s="4"/>
      <c r="EZT128" s="4"/>
      <c r="EZU128" s="4"/>
      <c r="EZV128" s="4"/>
      <c r="EZW128" s="4"/>
      <c r="EZX128" s="4"/>
      <c r="EZY128" s="4"/>
      <c r="EZZ128" s="4"/>
      <c r="FAA128" s="4"/>
      <c r="FAB128" s="4"/>
      <c r="FAC128" s="4"/>
      <c r="FAD128" s="4"/>
      <c r="FAE128" s="4"/>
      <c r="FAF128" s="4"/>
      <c r="FAG128" s="4"/>
      <c r="FAH128" s="4"/>
      <c r="FAI128" s="4"/>
      <c r="FAJ128" s="4"/>
      <c r="FAK128" s="4"/>
      <c r="FAL128" s="4"/>
      <c r="FAM128" s="4"/>
      <c r="FAN128" s="4"/>
      <c r="FAO128" s="4"/>
      <c r="FAP128" s="4"/>
      <c r="FAQ128" s="4"/>
      <c r="FAR128" s="4"/>
      <c r="FAS128" s="4"/>
      <c r="FAT128" s="4"/>
      <c r="FAU128" s="4"/>
      <c r="FAV128" s="4"/>
      <c r="FAW128" s="4"/>
      <c r="FAX128" s="4"/>
      <c r="FAY128" s="4"/>
      <c r="FAZ128" s="4"/>
      <c r="FBA128" s="4"/>
      <c r="FBB128" s="4"/>
      <c r="FBC128" s="4"/>
      <c r="FBD128" s="4"/>
      <c r="FBE128" s="4"/>
      <c r="FBF128" s="4"/>
      <c r="FBG128" s="4"/>
      <c r="FBH128" s="4"/>
      <c r="FBI128" s="4"/>
      <c r="FBJ128" s="4"/>
      <c r="FBK128" s="4"/>
      <c r="FBL128" s="4"/>
      <c r="FBM128" s="4"/>
      <c r="FBN128" s="4"/>
      <c r="FBO128" s="4"/>
      <c r="FBP128" s="4"/>
      <c r="FBQ128" s="4"/>
      <c r="FBR128" s="4"/>
      <c r="FBS128" s="4"/>
      <c r="FBT128" s="4"/>
      <c r="FBU128" s="4"/>
      <c r="FBV128" s="4"/>
      <c r="FBW128" s="4"/>
      <c r="FBX128" s="4"/>
      <c r="FBY128" s="4"/>
      <c r="FBZ128" s="4"/>
      <c r="FCA128" s="4"/>
      <c r="FCB128" s="4"/>
      <c r="FCC128" s="4"/>
      <c r="FCD128" s="4"/>
      <c r="FCE128" s="4"/>
      <c r="FCF128" s="4"/>
      <c r="FCG128" s="4"/>
      <c r="FCH128" s="4"/>
      <c r="FCI128" s="4"/>
      <c r="FCJ128" s="4"/>
      <c r="FCK128" s="4"/>
      <c r="FCL128" s="4"/>
      <c r="FCM128" s="4"/>
      <c r="FCN128" s="4"/>
      <c r="FCO128" s="4"/>
      <c r="FCP128" s="4"/>
      <c r="FCQ128" s="4"/>
      <c r="FCR128" s="4"/>
      <c r="FCS128" s="4"/>
      <c r="FCT128" s="4"/>
      <c r="FCU128" s="4"/>
      <c r="FCV128" s="4"/>
      <c r="FCW128" s="4"/>
      <c r="FCX128" s="4"/>
      <c r="FCY128" s="4"/>
      <c r="FCZ128" s="4"/>
      <c r="FDA128" s="4"/>
      <c r="FDB128" s="4"/>
      <c r="FDC128" s="4"/>
      <c r="FDD128" s="4"/>
      <c r="FDE128" s="4"/>
      <c r="FDF128" s="4"/>
      <c r="FDG128" s="4"/>
      <c r="FDH128" s="4"/>
      <c r="FDI128" s="4"/>
      <c r="FDJ128" s="4"/>
      <c r="FDK128" s="4"/>
      <c r="FDL128" s="4"/>
      <c r="FDM128" s="4"/>
      <c r="FDN128" s="4"/>
      <c r="FDO128" s="4"/>
      <c r="FDP128" s="4"/>
      <c r="FDQ128" s="4"/>
      <c r="FDR128" s="4"/>
      <c r="FDS128" s="4"/>
      <c r="FDT128" s="4"/>
      <c r="FDU128" s="4"/>
      <c r="FDV128" s="4"/>
      <c r="FDW128" s="4"/>
      <c r="FDX128" s="4"/>
      <c r="FDY128" s="4"/>
      <c r="FDZ128" s="4"/>
      <c r="FEA128" s="4"/>
      <c r="FEB128" s="4"/>
      <c r="FEC128" s="4"/>
      <c r="FED128" s="4"/>
      <c r="FEE128" s="4"/>
      <c r="FEF128" s="4"/>
      <c r="FEG128" s="4"/>
      <c r="FEH128" s="4"/>
      <c r="FEI128" s="4"/>
      <c r="FEJ128" s="4"/>
      <c r="FEK128" s="4"/>
      <c r="FEL128" s="4"/>
      <c r="FEM128" s="4"/>
      <c r="FEN128" s="4"/>
      <c r="FEO128" s="4"/>
      <c r="FEP128" s="4"/>
      <c r="FEQ128" s="4"/>
      <c r="FER128" s="4"/>
      <c r="FES128" s="4"/>
      <c r="FET128" s="4"/>
      <c r="FEU128" s="4"/>
      <c r="FEV128" s="4"/>
      <c r="FEW128" s="4"/>
      <c r="FEX128" s="4"/>
      <c r="FEY128" s="4"/>
      <c r="FEZ128" s="4"/>
      <c r="FFA128" s="4"/>
      <c r="FFB128" s="4"/>
      <c r="FFC128" s="4"/>
      <c r="FFD128" s="4"/>
      <c r="FFE128" s="4"/>
      <c r="FFF128" s="4"/>
      <c r="FFG128" s="4"/>
      <c r="FFH128" s="4"/>
      <c r="FFI128" s="4"/>
      <c r="FFJ128" s="4"/>
      <c r="FFK128" s="4"/>
      <c r="FFL128" s="4"/>
      <c r="FFM128" s="4"/>
      <c r="FFN128" s="4"/>
      <c r="FFO128" s="4"/>
      <c r="FFP128" s="4"/>
      <c r="FFQ128" s="4"/>
      <c r="FFR128" s="4"/>
      <c r="FFS128" s="4"/>
      <c r="FFT128" s="4"/>
      <c r="FFU128" s="4"/>
      <c r="FFV128" s="4"/>
      <c r="FFW128" s="4"/>
      <c r="FFX128" s="4"/>
      <c r="FFY128" s="4"/>
      <c r="FFZ128" s="4"/>
      <c r="FGA128" s="4"/>
      <c r="FGB128" s="4"/>
      <c r="FGC128" s="4"/>
      <c r="FGD128" s="4"/>
      <c r="FGE128" s="4"/>
      <c r="FGF128" s="4"/>
      <c r="FGG128" s="4"/>
      <c r="FGH128" s="4"/>
      <c r="FGI128" s="4"/>
      <c r="FGJ128" s="4"/>
      <c r="FGK128" s="4"/>
      <c r="FGL128" s="4"/>
      <c r="FGM128" s="4"/>
      <c r="FGN128" s="4"/>
      <c r="FGO128" s="4"/>
      <c r="FGP128" s="4"/>
      <c r="FGQ128" s="4"/>
      <c r="FGR128" s="4"/>
      <c r="FGS128" s="4"/>
      <c r="FGT128" s="4"/>
      <c r="FGU128" s="4"/>
      <c r="FGV128" s="4"/>
      <c r="FGW128" s="4"/>
      <c r="FGX128" s="4"/>
      <c r="FGY128" s="4"/>
      <c r="FGZ128" s="4"/>
      <c r="FHA128" s="4"/>
      <c r="FHB128" s="4"/>
      <c r="FHC128" s="4"/>
      <c r="FHD128" s="4"/>
      <c r="FHE128" s="4"/>
      <c r="FHF128" s="4"/>
      <c r="FHG128" s="4"/>
      <c r="FHH128" s="4"/>
      <c r="FHI128" s="4"/>
      <c r="FHJ128" s="4"/>
      <c r="FHK128" s="4"/>
      <c r="FHL128" s="4"/>
      <c r="FHM128" s="4"/>
      <c r="FHN128" s="4"/>
      <c r="FHO128" s="4"/>
      <c r="FHP128" s="4"/>
      <c r="FHQ128" s="4"/>
      <c r="FHR128" s="4"/>
      <c r="FHS128" s="4"/>
      <c r="FHT128" s="4"/>
      <c r="FHU128" s="4"/>
      <c r="FHV128" s="4"/>
      <c r="FHW128" s="4"/>
      <c r="FHX128" s="4"/>
      <c r="FHY128" s="4"/>
      <c r="FHZ128" s="4"/>
      <c r="FIA128" s="4"/>
      <c r="FIB128" s="4"/>
      <c r="FIC128" s="4"/>
      <c r="FID128" s="4"/>
      <c r="FIE128" s="4"/>
      <c r="FIF128" s="4"/>
      <c r="FIG128" s="4"/>
      <c r="FIH128" s="4"/>
      <c r="FII128" s="4"/>
      <c r="FIJ128" s="4"/>
      <c r="FIK128" s="4"/>
      <c r="FIL128" s="4"/>
      <c r="FIM128" s="4"/>
      <c r="FIN128" s="4"/>
      <c r="FIO128" s="4"/>
      <c r="FIP128" s="4"/>
      <c r="FIW128" s="4"/>
      <c r="FIX128" s="4"/>
      <c r="FIY128" s="4"/>
      <c r="FIZ128" s="4"/>
      <c r="FJA128" s="4"/>
      <c r="FJB128" s="4"/>
      <c r="FJC128" s="4"/>
      <c r="FJD128" s="4"/>
      <c r="FJE128" s="4"/>
      <c r="FJF128" s="4"/>
      <c r="FJG128" s="4"/>
      <c r="FJH128" s="4"/>
      <c r="FJI128" s="4"/>
      <c r="FJJ128" s="4"/>
      <c r="FJK128" s="4"/>
      <c r="FJL128" s="4"/>
      <c r="FJM128" s="4"/>
      <c r="FJN128" s="4"/>
      <c r="FJO128" s="4"/>
      <c r="FJP128" s="4"/>
      <c r="FJQ128" s="4"/>
      <c r="FJR128" s="4"/>
      <c r="FJS128" s="4"/>
      <c r="FJT128" s="4"/>
      <c r="FJU128" s="4"/>
      <c r="FJV128" s="4"/>
      <c r="FJW128" s="4"/>
      <c r="FJX128" s="4"/>
      <c r="FJY128" s="4"/>
      <c r="FJZ128" s="4"/>
      <c r="FKA128" s="4"/>
      <c r="FKB128" s="4"/>
      <c r="FKC128" s="4"/>
      <c r="FKD128" s="4"/>
      <c r="FKE128" s="4"/>
      <c r="FKF128" s="4"/>
      <c r="FKG128" s="4"/>
      <c r="FKH128" s="4"/>
      <c r="FKI128" s="4"/>
      <c r="FKJ128" s="4"/>
      <c r="FKK128" s="4"/>
      <c r="FKL128" s="4"/>
      <c r="FKM128" s="4"/>
      <c r="FKN128" s="4"/>
      <c r="FKO128" s="4"/>
      <c r="FKP128" s="4"/>
      <c r="FKQ128" s="4"/>
      <c r="FKR128" s="4"/>
      <c r="FKS128" s="4"/>
      <c r="FKT128" s="4"/>
      <c r="FKU128" s="4"/>
      <c r="FKV128" s="4"/>
      <c r="FKW128" s="4"/>
      <c r="FKX128" s="4"/>
      <c r="FKY128" s="4"/>
      <c r="FKZ128" s="4"/>
      <c r="FLA128" s="4"/>
      <c r="FLB128" s="4"/>
      <c r="FLC128" s="4"/>
      <c r="FLD128" s="4"/>
      <c r="FLE128" s="4"/>
      <c r="FLF128" s="4"/>
      <c r="FLG128" s="4"/>
      <c r="FLH128" s="4"/>
      <c r="FLI128" s="4"/>
      <c r="FLJ128" s="4"/>
      <c r="FLK128" s="4"/>
      <c r="FLL128" s="4"/>
      <c r="FLM128" s="4"/>
      <c r="FLN128" s="4"/>
      <c r="FLO128" s="4"/>
      <c r="FLP128" s="4"/>
      <c r="FLQ128" s="4"/>
      <c r="FLR128" s="4"/>
      <c r="FLS128" s="4"/>
      <c r="FLT128" s="4"/>
      <c r="FLU128" s="4"/>
      <c r="FLV128" s="4"/>
      <c r="FLW128" s="4"/>
      <c r="FLX128" s="4"/>
      <c r="FLY128" s="4"/>
      <c r="FLZ128" s="4"/>
      <c r="FMA128" s="4"/>
      <c r="FMB128" s="4"/>
      <c r="FMC128" s="4"/>
      <c r="FMD128" s="4"/>
      <c r="FME128" s="4"/>
      <c r="FMF128" s="4"/>
      <c r="FMG128" s="4"/>
      <c r="FMH128" s="4"/>
      <c r="FMI128" s="4"/>
      <c r="FMJ128" s="4"/>
      <c r="FMK128" s="4"/>
      <c r="FML128" s="4"/>
      <c r="FMM128" s="4"/>
      <c r="FMN128" s="4"/>
      <c r="FMO128" s="4"/>
      <c r="FMP128" s="4"/>
      <c r="FMQ128" s="4"/>
      <c r="FMR128" s="4"/>
      <c r="FMS128" s="4"/>
      <c r="FMT128" s="4"/>
      <c r="FMU128" s="4"/>
      <c r="FMV128" s="4"/>
      <c r="FMW128" s="4"/>
      <c r="FMX128" s="4"/>
      <c r="FMY128" s="4"/>
      <c r="FMZ128" s="4"/>
      <c r="FNA128" s="4"/>
      <c r="FNB128" s="4"/>
      <c r="FNC128" s="4"/>
      <c r="FND128" s="4"/>
      <c r="FNE128" s="4"/>
      <c r="FNF128" s="4"/>
      <c r="FNG128" s="4"/>
      <c r="FNH128" s="4"/>
      <c r="FNI128" s="4"/>
      <c r="FNJ128" s="4"/>
      <c r="FNK128" s="4"/>
      <c r="FNL128" s="4"/>
      <c r="FNM128" s="4"/>
      <c r="FNN128" s="4"/>
      <c r="FNO128" s="4"/>
      <c r="FNP128" s="4"/>
      <c r="FNQ128" s="4"/>
      <c r="FNR128" s="4"/>
      <c r="FNS128" s="4"/>
      <c r="FNT128" s="4"/>
      <c r="FNU128" s="4"/>
      <c r="FNV128" s="4"/>
      <c r="FNW128" s="4"/>
      <c r="FNX128" s="4"/>
      <c r="FNY128" s="4"/>
      <c r="FNZ128" s="4"/>
      <c r="FOA128" s="4"/>
      <c r="FOB128" s="4"/>
      <c r="FOC128" s="4"/>
      <c r="FOD128" s="4"/>
      <c r="FOE128" s="4"/>
      <c r="FOF128" s="4"/>
      <c r="FOG128" s="4"/>
      <c r="FOH128" s="4"/>
      <c r="FOI128" s="4"/>
      <c r="FOJ128" s="4"/>
      <c r="FOK128" s="4"/>
      <c r="FOL128" s="4"/>
      <c r="FOM128" s="4"/>
      <c r="FON128" s="4"/>
      <c r="FOO128" s="4"/>
      <c r="FOP128" s="4"/>
      <c r="FOQ128" s="4"/>
      <c r="FOR128" s="4"/>
      <c r="FOS128" s="4"/>
      <c r="FOT128" s="4"/>
      <c r="FOU128" s="4"/>
      <c r="FOV128" s="4"/>
      <c r="FOW128" s="4"/>
      <c r="FOX128" s="4"/>
      <c r="FOY128" s="4"/>
      <c r="FOZ128" s="4"/>
      <c r="FPA128" s="4"/>
      <c r="FPB128" s="4"/>
      <c r="FPC128" s="4"/>
      <c r="FPD128" s="4"/>
      <c r="FPE128" s="4"/>
      <c r="FPF128" s="4"/>
      <c r="FPG128" s="4"/>
      <c r="FPH128" s="4"/>
      <c r="FPI128" s="4"/>
      <c r="FPJ128" s="4"/>
      <c r="FPK128" s="4"/>
      <c r="FPL128" s="4"/>
      <c r="FPM128" s="4"/>
      <c r="FPN128" s="4"/>
      <c r="FPO128" s="4"/>
      <c r="FPP128" s="4"/>
      <c r="FPQ128" s="4"/>
      <c r="FPR128" s="4"/>
      <c r="FPS128" s="4"/>
      <c r="FPT128" s="4"/>
      <c r="FPU128" s="4"/>
      <c r="FPV128" s="4"/>
      <c r="FPW128" s="4"/>
      <c r="FPX128" s="4"/>
      <c r="FPY128" s="4"/>
      <c r="FPZ128" s="4"/>
      <c r="FQA128" s="4"/>
      <c r="FQB128" s="4"/>
      <c r="FQC128" s="4"/>
      <c r="FQD128" s="4"/>
      <c r="FQE128" s="4"/>
      <c r="FQF128" s="4"/>
      <c r="FQG128" s="4"/>
      <c r="FQH128" s="4"/>
      <c r="FQI128" s="4"/>
      <c r="FQJ128" s="4"/>
      <c r="FQK128" s="4"/>
      <c r="FQL128" s="4"/>
      <c r="FQM128" s="4"/>
      <c r="FQN128" s="4"/>
      <c r="FQO128" s="4"/>
      <c r="FQP128" s="4"/>
      <c r="FQQ128" s="4"/>
      <c r="FQR128" s="4"/>
      <c r="FQS128" s="4"/>
      <c r="FQT128" s="4"/>
      <c r="FQU128" s="4"/>
      <c r="FQV128" s="4"/>
      <c r="FQW128" s="4"/>
      <c r="FQX128" s="4"/>
      <c r="FQY128" s="4"/>
      <c r="FQZ128" s="4"/>
      <c r="FRA128" s="4"/>
      <c r="FRB128" s="4"/>
      <c r="FRC128" s="4"/>
      <c r="FRD128" s="4"/>
      <c r="FRE128" s="4"/>
      <c r="FRF128" s="4"/>
      <c r="FRG128" s="4"/>
      <c r="FRH128" s="4"/>
      <c r="FRI128" s="4"/>
      <c r="FRJ128" s="4"/>
      <c r="FRK128" s="4"/>
      <c r="FRL128" s="4"/>
      <c r="FRM128" s="4"/>
      <c r="FRN128" s="4"/>
      <c r="FRO128" s="4"/>
      <c r="FRP128" s="4"/>
      <c r="FRQ128" s="4"/>
      <c r="FRR128" s="4"/>
      <c r="FRS128" s="4"/>
      <c r="FRT128" s="4"/>
      <c r="FRU128" s="4"/>
      <c r="FRV128" s="4"/>
      <c r="FRW128" s="4"/>
      <c r="FRX128" s="4"/>
      <c r="FRY128" s="4"/>
      <c r="FRZ128" s="4"/>
      <c r="FSA128" s="4"/>
      <c r="FSB128" s="4"/>
      <c r="FSC128" s="4"/>
      <c r="FSD128" s="4"/>
      <c r="FSE128" s="4"/>
      <c r="FSF128" s="4"/>
      <c r="FSG128" s="4"/>
      <c r="FSH128" s="4"/>
      <c r="FSI128" s="4"/>
      <c r="FSJ128" s="4"/>
      <c r="FSK128" s="4"/>
      <c r="FSL128" s="4"/>
      <c r="FSS128" s="4"/>
      <c r="FST128" s="4"/>
      <c r="FSU128" s="4"/>
      <c r="FSV128" s="4"/>
      <c r="FSW128" s="4"/>
      <c r="FSX128" s="4"/>
      <c r="FSY128" s="4"/>
      <c r="FSZ128" s="4"/>
      <c r="FTA128" s="4"/>
      <c r="FTB128" s="4"/>
      <c r="FTC128" s="4"/>
      <c r="FTD128" s="4"/>
      <c r="FTE128" s="4"/>
      <c r="FTF128" s="4"/>
      <c r="FTG128" s="4"/>
      <c r="FTH128" s="4"/>
      <c r="FTI128" s="4"/>
      <c r="FTJ128" s="4"/>
      <c r="FTK128" s="4"/>
      <c r="FTL128" s="4"/>
      <c r="FTM128" s="4"/>
      <c r="FTN128" s="4"/>
      <c r="FTO128" s="4"/>
      <c r="FTP128" s="4"/>
      <c r="FTQ128" s="4"/>
      <c r="FTR128" s="4"/>
      <c r="FTS128" s="4"/>
      <c r="FTT128" s="4"/>
      <c r="FTU128" s="4"/>
      <c r="FTV128" s="4"/>
      <c r="FTW128" s="4"/>
      <c r="FTX128" s="4"/>
      <c r="FTY128" s="4"/>
      <c r="FTZ128" s="4"/>
      <c r="FUA128" s="4"/>
      <c r="FUB128" s="4"/>
      <c r="FUC128" s="4"/>
      <c r="FUD128" s="4"/>
      <c r="FUE128" s="4"/>
      <c r="FUF128" s="4"/>
      <c r="FUG128" s="4"/>
      <c r="FUH128" s="4"/>
      <c r="FUI128" s="4"/>
      <c r="FUJ128" s="4"/>
      <c r="FUK128" s="4"/>
      <c r="FUL128" s="4"/>
      <c r="FUM128" s="4"/>
      <c r="FUN128" s="4"/>
      <c r="FUO128" s="4"/>
      <c r="FUP128" s="4"/>
      <c r="FUQ128" s="4"/>
      <c r="FUR128" s="4"/>
      <c r="FUS128" s="4"/>
      <c r="FUT128" s="4"/>
      <c r="FUU128" s="4"/>
      <c r="FUV128" s="4"/>
      <c r="FUW128" s="4"/>
      <c r="FUX128" s="4"/>
      <c r="FUY128" s="4"/>
      <c r="FUZ128" s="4"/>
      <c r="FVA128" s="4"/>
      <c r="FVB128" s="4"/>
      <c r="FVC128" s="4"/>
      <c r="FVD128" s="4"/>
      <c r="FVE128" s="4"/>
      <c r="FVF128" s="4"/>
      <c r="FVG128" s="4"/>
      <c r="FVH128" s="4"/>
      <c r="FVI128" s="4"/>
      <c r="FVJ128" s="4"/>
      <c r="FVK128" s="4"/>
      <c r="FVL128" s="4"/>
      <c r="FVM128" s="4"/>
      <c r="FVN128" s="4"/>
      <c r="FVO128" s="4"/>
      <c r="FVP128" s="4"/>
      <c r="FVQ128" s="4"/>
      <c r="FVR128" s="4"/>
      <c r="FVS128" s="4"/>
      <c r="FVT128" s="4"/>
      <c r="FVU128" s="4"/>
      <c r="FVV128" s="4"/>
      <c r="FVW128" s="4"/>
      <c r="FVX128" s="4"/>
      <c r="FVY128" s="4"/>
      <c r="FVZ128" s="4"/>
      <c r="FWA128" s="4"/>
      <c r="FWB128" s="4"/>
      <c r="FWC128" s="4"/>
      <c r="FWD128" s="4"/>
      <c r="FWE128" s="4"/>
      <c r="FWF128" s="4"/>
      <c r="FWG128" s="4"/>
      <c r="FWH128" s="4"/>
      <c r="FWI128" s="4"/>
      <c r="FWJ128" s="4"/>
      <c r="FWK128" s="4"/>
      <c r="FWL128" s="4"/>
      <c r="FWM128" s="4"/>
      <c r="FWN128" s="4"/>
      <c r="FWO128" s="4"/>
      <c r="FWP128" s="4"/>
      <c r="FWQ128" s="4"/>
      <c r="FWR128" s="4"/>
      <c r="FWS128" s="4"/>
      <c r="FWT128" s="4"/>
      <c r="FWU128" s="4"/>
      <c r="FWV128" s="4"/>
      <c r="FWW128" s="4"/>
      <c r="FWX128" s="4"/>
      <c r="FWY128" s="4"/>
      <c r="FWZ128" s="4"/>
      <c r="FXA128" s="4"/>
      <c r="FXB128" s="4"/>
      <c r="FXC128" s="4"/>
      <c r="FXD128" s="4"/>
      <c r="FXE128" s="4"/>
      <c r="FXF128" s="4"/>
      <c r="FXG128" s="4"/>
      <c r="FXH128" s="4"/>
      <c r="FXI128" s="4"/>
      <c r="FXJ128" s="4"/>
      <c r="FXK128" s="4"/>
      <c r="FXL128" s="4"/>
      <c r="FXM128" s="4"/>
      <c r="FXN128" s="4"/>
      <c r="FXO128" s="4"/>
      <c r="FXP128" s="4"/>
      <c r="FXQ128" s="4"/>
      <c r="FXR128" s="4"/>
      <c r="FXS128" s="4"/>
      <c r="FXT128" s="4"/>
      <c r="FXU128" s="4"/>
      <c r="FXV128" s="4"/>
      <c r="FXW128" s="4"/>
      <c r="FXX128" s="4"/>
      <c r="FXY128" s="4"/>
      <c r="FXZ128" s="4"/>
      <c r="FYA128" s="4"/>
      <c r="FYB128" s="4"/>
      <c r="FYC128" s="4"/>
      <c r="FYD128" s="4"/>
      <c r="FYE128" s="4"/>
      <c r="FYF128" s="4"/>
      <c r="FYG128" s="4"/>
      <c r="FYH128" s="4"/>
      <c r="FYI128" s="4"/>
      <c r="FYJ128" s="4"/>
      <c r="FYK128" s="4"/>
      <c r="FYL128" s="4"/>
      <c r="FYM128" s="4"/>
      <c r="FYN128" s="4"/>
      <c r="FYO128" s="4"/>
      <c r="FYP128" s="4"/>
      <c r="FYQ128" s="4"/>
      <c r="FYR128" s="4"/>
      <c r="FYS128" s="4"/>
      <c r="FYT128" s="4"/>
      <c r="FYU128" s="4"/>
      <c r="FYV128" s="4"/>
      <c r="FYW128" s="4"/>
      <c r="FYX128" s="4"/>
      <c r="FYY128" s="4"/>
      <c r="FYZ128" s="4"/>
      <c r="FZA128" s="4"/>
      <c r="FZB128" s="4"/>
      <c r="FZC128" s="4"/>
      <c r="FZD128" s="4"/>
      <c r="FZE128" s="4"/>
      <c r="FZF128" s="4"/>
      <c r="FZG128" s="4"/>
      <c r="FZH128" s="4"/>
      <c r="FZI128" s="4"/>
      <c r="FZJ128" s="4"/>
      <c r="FZK128" s="4"/>
      <c r="FZL128" s="4"/>
      <c r="FZM128" s="4"/>
      <c r="FZN128" s="4"/>
      <c r="FZO128" s="4"/>
      <c r="FZP128" s="4"/>
      <c r="FZQ128" s="4"/>
      <c r="FZR128" s="4"/>
      <c r="FZS128" s="4"/>
      <c r="FZT128" s="4"/>
      <c r="FZU128" s="4"/>
      <c r="FZV128" s="4"/>
      <c r="FZW128" s="4"/>
      <c r="FZX128" s="4"/>
      <c r="FZY128" s="4"/>
      <c r="FZZ128" s="4"/>
      <c r="GAA128" s="4"/>
      <c r="GAB128" s="4"/>
      <c r="GAC128" s="4"/>
      <c r="GAD128" s="4"/>
      <c r="GAE128" s="4"/>
      <c r="GAF128" s="4"/>
      <c r="GAG128" s="4"/>
      <c r="GAH128" s="4"/>
      <c r="GAI128" s="4"/>
      <c r="GAJ128" s="4"/>
      <c r="GAK128" s="4"/>
      <c r="GAL128" s="4"/>
      <c r="GAM128" s="4"/>
      <c r="GAN128" s="4"/>
      <c r="GAO128" s="4"/>
      <c r="GAP128" s="4"/>
      <c r="GAQ128" s="4"/>
      <c r="GAR128" s="4"/>
      <c r="GAS128" s="4"/>
      <c r="GAT128" s="4"/>
      <c r="GAU128" s="4"/>
      <c r="GAV128" s="4"/>
      <c r="GAW128" s="4"/>
      <c r="GAX128" s="4"/>
      <c r="GAY128" s="4"/>
      <c r="GAZ128" s="4"/>
      <c r="GBA128" s="4"/>
      <c r="GBB128" s="4"/>
      <c r="GBC128" s="4"/>
      <c r="GBD128" s="4"/>
      <c r="GBE128" s="4"/>
      <c r="GBF128" s="4"/>
      <c r="GBG128" s="4"/>
      <c r="GBH128" s="4"/>
      <c r="GBI128" s="4"/>
      <c r="GBJ128" s="4"/>
      <c r="GBK128" s="4"/>
      <c r="GBL128" s="4"/>
      <c r="GBM128" s="4"/>
      <c r="GBN128" s="4"/>
      <c r="GBO128" s="4"/>
      <c r="GBP128" s="4"/>
      <c r="GBQ128" s="4"/>
      <c r="GBR128" s="4"/>
      <c r="GBS128" s="4"/>
      <c r="GBT128" s="4"/>
      <c r="GBU128" s="4"/>
      <c r="GBV128" s="4"/>
      <c r="GBW128" s="4"/>
      <c r="GBX128" s="4"/>
      <c r="GBY128" s="4"/>
      <c r="GBZ128" s="4"/>
      <c r="GCA128" s="4"/>
      <c r="GCB128" s="4"/>
      <c r="GCC128" s="4"/>
      <c r="GCD128" s="4"/>
      <c r="GCE128" s="4"/>
      <c r="GCF128" s="4"/>
      <c r="GCG128" s="4"/>
      <c r="GCH128" s="4"/>
      <c r="GCO128" s="4"/>
      <c r="GCP128" s="4"/>
      <c r="GCQ128" s="4"/>
      <c r="GCR128" s="4"/>
      <c r="GCS128" s="4"/>
      <c r="GCT128" s="4"/>
      <c r="GCU128" s="4"/>
      <c r="GCV128" s="4"/>
      <c r="GCW128" s="4"/>
      <c r="GCX128" s="4"/>
      <c r="GCY128" s="4"/>
      <c r="GCZ128" s="4"/>
      <c r="GDA128" s="4"/>
      <c r="GDB128" s="4"/>
      <c r="GDC128" s="4"/>
      <c r="GDD128" s="4"/>
      <c r="GDE128" s="4"/>
      <c r="GDF128" s="4"/>
      <c r="GDG128" s="4"/>
      <c r="GDH128" s="4"/>
      <c r="GDI128" s="4"/>
      <c r="GDJ128" s="4"/>
      <c r="GDK128" s="4"/>
      <c r="GDL128" s="4"/>
      <c r="GDM128" s="4"/>
      <c r="GDN128" s="4"/>
      <c r="GDO128" s="4"/>
      <c r="GDP128" s="4"/>
      <c r="GDQ128" s="4"/>
      <c r="GDR128" s="4"/>
      <c r="GDS128" s="4"/>
      <c r="GDT128" s="4"/>
      <c r="GDU128" s="4"/>
      <c r="GDV128" s="4"/>
      <c r="GDW128" s="4"/>
      <c r="GDX128" s="4"/>
      <c r="GDY128" s="4"/>
      <c r="GDZ128" s="4"/>
      <c r="GEA128" s="4"/>
      <c r="GEB128" s="4"/>
      <c r="GEC128" s="4"/>
      <c r="GED128" s="4"/>
      <c r="GEE128" s="4"/>
      <c r="GEF128" s="4"/>
      <c r="GEG128" s="4"/>
      <c r="GEH128" s="4"/>
      <c r="GEI128" s="4"/>
      <c r="GEJ128" s="4"/>
      <c r="GEK128" s="4"/>
      <c r="GEL128" s="4"/>
      <c r="GEM128" s="4"/>
      <c r="GEN128" s="4"/>
      <c r="GEO128" s="4"/>
      <c r="GEP128" s="4"/>
      <c r="GEQ128" s="4"/>
      <c r="GER128" s="4"/>
      <c r="GES128" s="4"/>
      <c r="GET128" s="4"/>
      <c r="GEU128" s="4"/>
      <c r="GEV128" s="4"/>
      <c r="GEW128" s="4"/>
      <c r="GEX128" s="4"/>
      <c r="GEY128" s="4"/>
      <c r="GEZ128" s="4"/>
      <c r="GFA128" s="4"/>
      <c r="GFB128" s="4"/>
      <c r="GFC128" s="4"/>
      <c r="GFD128" s="4"/>
      <c r="GFE128" s="4"/>
      <c r="GFF128" s="4"/>
      <c r="GFG128" s="4"/>
      <c r="GFH128" s="4"/>
      <c r="GFI128" s="4"/>
      <c r="GFJ128" s="4"/>
      <c r="GFK128" s="4"/>
      <c r="GFL128" s="4"/>
      <c r="GFM128" s="4"/>
      <c r="GFN128" s="4"/>
      <c r="GFO128" s="4"/>
      <c r="GFP128" s="4"/>
      <c r="GFQ128" s="4"/>
      <c r="GFR128" s="4"/>
      <c r="GFS128" s="4"/>
      <c r="GFT128" s="4"/>
      <c r="GFU128" s="4"/>
      <c r="GFV128" s="4"/>
      <c r="GFW128" s="4"/>
      <c r="GFX128" s="4"/>
      <c r="GFY128" s="4"/>
      <c r="GFZ128" s="4"/>
      <c r="GGA128" s="4"/>
      <c r="GGB128" s="4"/>
      <c r="GGC128" s="4"/>
      <c r="GGD128" s="4"/>
      <c r="GGE128" s="4"/>
      <c r="GGF128" s="4"/>
      <c r="GGG128" s="4"/>
      <c r="GGH128" s="4"/>
      <c r="GGI128" s="4"/>
      <c r="GGJ128" s="4"/>
      <c r="GGK128" s="4"/>
      <c r="GGL128" s="4"/>
      <c r="GGM128" s="4"/>
      <c r="GGN128" s="4"/>
      <c r="GGO128" s="4"/>
      <c r="GGP128" s="4"/>
      <c r="GGQ128" s="4"/>
      <c r="GGR128" s="4"/>
      <c r="GGS128" s="4"/>
      <c r="GGT128" s="4"/>
      <c r="GGU128" s="4"/>
      <c r="GGV128" s="4"/>
      <c r="GGW128" s="4"/>
      <c r="GGX128" s="4"/>
      <c r="GGY128" s="4"/>
      <c r="GGZ128" s="4"/>
      <c r="GHA128" s="4"/>
      <c r="GHB128" s="4"/>
      <c r="GHC128" s="4"/>
      <c r="GHD128" s="4"/>
      <c r="GHE128" s="4"/>
      <c r="GHF128" s="4"/>
      <c r="GHG128" s="4"/>
      <c r="GHH128" s="4"/>
      <c r="GHI128" s="4"/>
      <c r="GHJ128" s="4"/>
      <c r="GHK128" s="4"/>
      <c r="GHL128" s="4"/>
      <c r="GHM128" s="4"/>
      <c r="GHN128" s="4"/>
      <c r="GHO128" s="4"/>
      <c r="GHP128" s="4"/>
      <c r="GHQ128" s="4"/>
      <c r="GHR128" s="4"/>
      <c r="GHS128" s="4"/>
      <c r="GHT128" s="4"/>
      <c r="GHU128" s="4"/>
      <c r="GHV128" s="4"/>
      <c r="GHW128" s="4"/>
      <c r="GHX128" s="4"/>
      <c r="GHY128" s="4"/>
      <c r="GHZ128" s="4"/>
      <c r="GIA128" s="4"/>
      <c r="GIB128" s="4"/>
      <c r="GIC128" s="4"/>
      <c r="GID128" s="4"/>
      <c r="GIE128" s="4"/>
      <c r="GIF128" s="4"/>
      <c r="GIG128" s="4"/>
      <c r="GIH128" s="4"/>
      <c r="GII128" s="4"/>
      <c r="GIJ128" s="4"/>
      <c r="GIK128" s="4"/>
      <c r="GIL128" s="4"/>
      <c r="GIM128" s="4"/>
      <c r="GIN128" s="4"/>
      <c r="GIO128" s="4"/>
      <c r="GIP128" s="4"/>
      <c r="GIQ128" s="4"/>
      <c r="GIR128" s="4"/>
      <c r="GIS128" s="4"/>
      <c r="GIT128" s="4"/>
      <c r="GIU128" s="4"/>
      <c r="GIV128" s="4"/>
      <c r="GIW128" s="4"/>
      <c r="GIX128" s="4"/>
      <c r="GIY128" s="4"/>
      <c r="GIZ128" s="4"/>
      <c r="GJA128" s="4"/>
      <c r="GJB128" s="4"/>
      <c r="GJC128" s="4"/>
      <c r="GJD128" s="4"/>
      <c r="GJE128" s="4"/>
      <c r="GJF128" s="4"/>
      <c r="GJG128" s="4"/>
      <c r="GJH128" s="4"/>
      <c r="GJI128" s="4"/>
      <c r="GJJ128" s="4"/>
      <c r="GJK128" s="4"/>
      <c r="GJL128" s="4"/>
      <c r="GJM128" s="4"/>
      <c r="GJN128" s="4"/>
      <c r="GJO128" s="4"/>
      <c r="GJP128" s="4"/>
      <c r="GJQ128" s="4"/>
      <c r="GJR128" s="4"/>
      <c r="GJS128" s="4"/>
      <c r="GJT128" s="4"/>
      <c r="GJU128" s="4"/>
      <c r="GJV128" s="4"/>
      <c r="GJW128" s="4"/>
      <c r="GJX128" s="4"/>
      <c r="GJY128" s="4"/>
      <c r="GJZ128" s="4"/>
      <c r="GKA128" s="4"/>
      <c r="GKB128" s="4"/>
      <c r="GKC128" s="4"/>
      <c r="GKD128" s="4"/>
      <c r="GKE128" s="4"/>
      <c r="GKF128" s="4"/>
      <c r="GKG128" s="4"/>
      <c r="GKH128" s="4"/>
      <c r="GKI128" s="4"/>
      <c r="GKJ128" s="4"/>
      <c r="GKK128" s="4"/>
      <c r="GKL128" s="4"/>
      <c r="GKM128" s="4"/>
      <c r="GKN128" s="4"/>
      <c r="GKO128" s="4"/>
      <c r="GKP128" s="4"/>
      <c r="GKQ128" s="4"/>
      <c r="GKR128" s="4"/>
      <c r="GKS128" s="4"/>
      <c r="GKT128" s="4"/>
      <c r="GKU128" s="4"/>
      <c r="GKV128" s="4"/>
      <c r="GKW128" s="4"/>
      <c r="GKX128" s="4"/>
      <c r="GKY128" s="4"/>
      <c r="GKZ128" s="4"/>
      <c r="GLA128" s="4"/>
      <c r="GLB128" s="4"/>
      <c r="GLC128" s="4"/>
      <c r="GLD128" s="4"/>
      <c r="GLE128" s="4"/>
      <c r="GLF128" s="4"/>
      <c r="GLG128" s="4"/>
      <c r="GLH128" s="4"/>
      <c r="GLI128" s="4"/>
      <c r="GLJ128" s="4"/>
      <c r="GLK128" s="4"/>
      <c r="GLL128" s="4"/>
      <c r="GLM128" s="4"/>
      <c r="GLN128" s="4"/>
      <c r="GLO128" s="4"/>
      <c r="GLP128" s="4"/>
      <c r="GLQ128" s="4"/>
      <c r="GLR128" s="4"/>
      <c r="GLS128" s="4"/>
      <c r="GLT128" s="4"/>
      <c r="GLU128" s="4"/>
      <c r="GLV128" s="4"/>
      <c r="GLW128" s="4"/>
      <c r="GLX128" s="4"/>
      <c r="GLY128" s="4"/>
      <c r="GLZ128" s="4"/>
      <c r="GMA128" s="4"/>
      <c r="GMB128" s="4"/>
      <c r="GMC128" s="4"/>
      <c r="GMD128" s="4"/>
      <c r="GMK128" s="4"/>
      <c r="GML128" s="4"/>
      <c r="GMM128" s="4"/>
      <c r="GMN128" s="4"/>
      <c r="GMO128" s="4"/>
      <c r="GMP128" s="4"/>
      <c r="GMQ128" s="4"/>
      <c r="GMR128" s="4"/>
      <c r="GMS128" s="4"/>
      <c r="GMT128" s="4"/>
      <c r="GMU128" s="4"/>
      <c r="GMV128" s="4"/>
      <c r="GMW128" s="4"/>
      <c r="GMX128" s="4"/>
      <c r="GMY128" s="4"/>
      <c r="GMZ128" s="4"/>
      <c r="GNA128" s="4"/>
      <c r="GNB128" s="4"/>
      <c r="GNC128" s="4"/>
      <c r="GND128" s="4"/>
      <c r="GNE128" s="4"/>
      <c r="GNF128" s="4"/>
      <c r="GNG128" s="4"/>
      <c r="GNH128" s="4"/>
      <c r="GNI128" s="4"/>
      <c r="GNJ128" s="4"/>
      <c r="GNK128" s="4"/>
      <c r="GNL128" s="4"/>
      <c r="GNM128" s="4"/>
      <c r="GNN128" s="4"/>
      <c r="GNO128" s="4"/>
      <c r="GNP128" s="4"/>
      <c r="GNQ128" s="4"/>
      <c r="GNR128" s="4"/>
      <c r="GNS128" s="4"/>
      <c r="GNT128" s="4"/>
      <c r="GNU128" s="4"/>
      <c r="GNV128" s="4"/>
      <c r="GNW128" s="4"/>
      <c r="GNX128" s="4"/>
      <c r="GNY128" s="4"/>
      <c r="GNZ128" s="4"/>
      <c r="GOA128" s="4"/>
      <c r="GOB128" s="4"/>
      <c r="GOC128" s="4"/>
      <c r="GOD128" s="4"/>
      <c r="GOE128" s="4"/>
      <c r="GOF128" s="4"/>
      <c r="GOG128" s="4"/>
      <c r="GOH128" s="4"/>
      <c r="GOI128" s="4"/>
      <c r="GOJ128" s="4"/>
      <c r="GOK128" s="4"/>
      <c r="GOL128" s="4"/>
      <c r="GOM128" s="4"/>
      <c r="GON128" s="4"/>
      <c r="GOO128" s="4"/>
      <c r="GOP128" s="4"/>
      <c r="GOQ128" s="4"/>
      <c r="GOR128" s="4"/>
      <c r="GOS128" s="4"/>
      <c r="GOT128" s="4"/>
      <c r="GOU128" s="4"/>
      <c r="GOV128" s="4"/>
      <c r="GOW128" s="4"/>
      <c r="GOX128" s="4"/>
      <c r="GOY128" s="4"/>
      <c r="GOZ128" s="4"/>
      <c r="GPA128" s="4"/>
      <c r="GPB128" s="4"/>
      <c r="GPC128" s="4"/>
      <c r="GPD128" s="4"/>
      <c r="GPE128" s="4"/>
      <c r="GPF128" s="4"/>
      <c r="GPG128" s="4"/>
      <c r="GPH128" s="4"/>
      <c r="GPI128" s="4"/>
      <c r="GPJ128" s="4"/>
      <c r="GPK128" s="4"/>
      <c r="GPL128" s="4"/>
      <c r="GPM128" s="4"/>
      <c r="GPN128" s="4"/>
      <c r="GPO128" s="4"/>
      <c r="GPP128" s="4"/>
      <c r="GPQ128" s="4"/>
      <c r="GPR128" s="4"/>
      <c r="GPS128" s="4"/>
      <c r="GPT128" s="4"/>
      <c r="GPU128" s="4"/>
      <c r="GPV128" s="4"/>
      <c r="GPW128" s="4"/>
      <c r="GPX128" s="4"/>
      <c r="GPY128" s="4"/>
      <c r="GPZ128" s="4"/>
      <c r="GQA128" s="4"/>
      <c r="GQB128" s="4"/>
      <c r="GQC128" s="4"/>
      <c r="GQD128" s="4"/>
      <c r="GQE128" s="4"/>
      <c r="GQF128" s="4"/>
      <c r="GQG128" s="4"/>
      <c r="GQH128" s="4"/>
      <c r="GQI128" s="4"/>
      <c r="GQJ128" s="4"/>
      <c r="GQK128" s="4"/>
      <c r="GQL128" s="4"/>
      <c r="GQM128" s="4"/>
      <c r="GQN128" s="4"/>
      <c r="GQO128" s="4"/>
      <c r="GQP128" s="4"/>
      <c r="GQQ128" s="4"/>
      <c r="GQR128" s="4"/>
      <c r="GQS128" s="4"/>
      <c r="GQT128" s="4"/>
      <c r="GQU128" s="4"/>
      <c r="GQV128" s="4"/>
      <c r="GQW128" s="4"/>
      <c r="GQX128" s="4"/>
      <c r="GQY128" s="4"/>
      <c r="GQZ128" s="4"/>
      <c r="GRA128" s="4"/>
      <c r="GRB128" s="4"/>
      <c r="GRC128" s="4"/>
      <c r="GRD128" s="4"/>
      <c r="GRE128" s="4"/>
      <c r="GRF128" s="4"/>
      <c r="GRG128" s="4"/>
      <c r="GRH128" s="4"/>
      <c r="GRI128" s="4"/>
      <c r="GRJ128" s="4"/>
      <c r="GRK128" s="4"/>
      <c r="GRL128" s="4"/>
      <c r="GRM128" s="4"/>
      <c r="GRN128" s="4"/>
      <c r="GRO128" s="4"/>
      <c r="GRP128" s="4"/>
      <c r="GRQ128" s="4"/>
      <c r="GRR128" s="4"/>
      <c r="GRS128" s="4"/>
      <c r="GRT128" s="4"/>
      <c r="GRU128" s="4"/>
      <c r="GRV128" s="4"/>
      <c r="GRW128" s="4"/>
      <c r="GRX128" s="4"/>
      <c r="GRY128" s="4"/>
      <c r="GRZ128" s="4"/>
      <c r="GSA128" s="4"/>
      <c r="GSB128" s="4"/>
      <c r="GSC128" s="4"/>
      <c r="GSD128" s="4"/>
      <c r="GSE128" s="4"/>
      <c r="GSF128" s="4"/>
      <c r="GSG128" s="4"/>
      <c r="GSH128" s="4"/>
      <c r="GSI128" s="4"/>
      <c r="GSJ128" s="4"/>
      <c r="GSK128" s="4"/>
      <c r="GSL128" s="4"/>
      <c r="GSM128" s="4"/>
      <c r="GSN128" s="4"/>
      <c r="GSO128" s="4"/>
      <c r="GSP128" s="4"/>
      <c r="GSQ128" s="4"/>
      <c r="GSR128" s="4"/>
      <c r="GSS128" s="4"/>
      <c r="GST128" s="4"/>
      <c r="GSU128" s="4"/>
      <c r="GSV128" s="4"/>
      <c r="GSW128" s="4"/>
      <c r="GSX128" s="4"/>
      <c r="GSY128" s="4"/>
      <c r="GSZ128" s="4"/>
      <c r="GTA128" s="4"/>
      <c r="GTB128" s="4"/>
      <c r="GTC128" s="4"/>
      <c r="GTD128" s="4"/>
      <c r="GTE128" s="4"/>
      <c r="GTF128" s="4"/>
      <c r="GTG128" s="4"/>
      <c r="GTH128" s="4"/>
      <c r="GTI128" s="4"/>
      <c r="GTJ128" s="4"/>
      <c r="GTK128" s="4"/>
      <c r="GTL128" s="4"/>
      <c r="GTM128" s="4"/>
      <c r="GTN128" s="4"/>
      <c r="GTO128" s="4"/>
      <c r="GTP128" s="4"/>
      <c r="GTQ128" s="4"/>
      <c r="GTR128" s="4"/>
      <c r="GTS128" s="4"/>
      <c r="GTT128" s="4"/>
      <c r="GTU128" s="4"/>
      <c r="GTV128" s="4"/>
      <c r="GTW128" s="4"/>
      <c r="GTX128" s="4"/>
      <c r="GTY128" s="4"/>
      <c r="GTZ128" s="4"/>
      <c r="GUA128" s="4"/>
      <c r="GUB128" s="4"/>
      <c r="GUC128" s="4"/>
      <c r="GUD128" s="4"/>
      <c r="GUE128" s="4"/>
      <c r="GUF128" s="4"/>
      <c r="GUG128" s="4"/>
      <c r="GUH128" s="4"/>
      <c r="GUI128" s="4"/>
      <c r="GUJ128" s="4"/>
      <c r="GUK128" s="4"/>
      <c r="GUL128" s="4"/>
      <c r="GUM128" s="4"/>
      <c r="GUN128" s="4"/>
      <c r="GUO128" s="4"/>
      <c r="GUP128" s="4"/>
      <c r="GUQ128" s="4"/>
      <c r="GUR128" s="4"/>
      <c r="GUS128" s="4"/>
      <c r="GUT128" s="4"/>
      <c r="GUU128" s="4"/>
      <c r="GUV128" s="4"/>
      <c r="GUW128" s="4"/>
      <c r="GUX128" s="4"/>
      <c r="GUY128" s="4"/>
      <c r="GUZ128" s="4"/>
      <c r="GVA128" s="4"/>
      <c r="GVB128" s="4"/>
      <c r="GVC128" s="4"/>
      <c r="GVD128" s="4"/>
      <c r="GVE128" s="4"/>
      <c r="GVF128" s="4"/>
      <c r="GVG128" s="4"/>
      <c r="GVH128" s="4"/>
      <c r="GVI128" s="4"/>
      <c r="GVJ128" s="4"/>
      <c r="GVK128" s="4"/>
      <c r="GVL128" s="4"/>
      <c r="GVM128" s="4"/>
      <c r="GVN128" s="4"/>
      <c r="GVO128" s="4"/>
      <c r="GVP128" s="4"/>
      <c r="GVQ128" s="4"/>
      <c r="GVR128" s="4"/>
      <c r="GVS128" s="4"/>
      <c r="GVT128" s="4"/>
      <c r="GVU128" s="4"/>
      <c r="GVV128" s="4"/>
      <c r="GVW128" s="4"/>
      <c r="GVX128" s="4"/>
      <c r="GVY128" s="4"/>
      <c r="GVZ128" s="4"/>
      <c r="GWG128" s="4"/>
      <c r="GWH128" s="4"/>
      <c r="GWI128" s="4"/>
      <c r="GWJ128" s="4"/>
      <c r="GWK128" s="4"/>
      <c r="GWL128" s="4"/>
      <c r="GWM128" s="4"/>
      <c r="GWN128" s="4"/>
      <c r="GWO128" s="4"/>
      <c r="GWP128" s="4"/>
      <c r="GWQ128" s="4"/>
      <c r="GWR128" s="4"/>
      <c r="GWS128" s="4"/>
      <c r="GWT128" s="4"/>
      <c r="GWU128" s="4"/>
      <c r="GWV128" s="4"/>
      <c r="GWW128" s="4"/>
      <c r="GWX128" s="4"/>
      <c r="GWY128" s="4"/>
      <c r="GWZ128" s="4"/>
      <c r="GXA128" s="4"/>
      <c r="GXB128" s="4"/>
      <c r="GXC128" s="4"/>
      <c r="GXD128" s="4"/>
      <c r="GXE128" s="4"/>
      <c r="GXF128" s="4"/>
      <c r="GXG128" s="4"/>
      <c r="GXH128" s="4"/>
      <c r="GXI128" s="4"/>
      <c r="GXJ128" s="4"/>
      <c r="GXK128" s="4"/>
      <c r="GXL128" s="4"/>
      <c r="GXM128" s="4"/>
      <c r="GXN128" s="4"/>
      <c r="GXO128" s="4"/>
      <c r="GXP128" s="4"/>
      <c r="GXQ128" s="4"/>
      <c r="GXR128" s="4"/>
      <c r="GXS128" s="4"/>
      <c r="GXT128" s="4"/>
      <c r="GXU128" s="4"/>
      <c r="GXV128" s="4"/>
      <c r="GXW128" s="4"/>
      <c r="GXX128" s="4"/>
      <c r="GXY128" s="4"/>
      <c r="GXZ128" s="4"/>
      <c r="GYA128" s="4"/>
      <c r="GYB128" s="4"/>
      <c r="GYC128" s="4"/>
      <c r="GYD128" s="4"/>
      <c r="GYE128" s="4"/>
      <c r="GYF128" s="4"/>
      <c r="GYG128" s="4"/>
      <c r="GYH128" s="4"/>
      <c r="GYI128" s="4"/>
      <c r="GYJ128" s="4"/>
      <c r="GYK128" s="4"/>
      <c r="GYL128" s="4"/>
      <c r="GYM128" s="4"/>
      <c r="GYN128" s="4"/>
      <c r="GYO128" s="4"/>
      <c r="GYP128" s="4"/>
      <c r="GYQ128" s="4"/>
      <c r="GYR128" s="4"/>
      <c r="GYS128" s="4"/>
      <c r="GYT128" s="4"/>
      <c r="GYU128" s="4"/>
      <c r="GYV128" s="4"/>
      <c r="GYW128" s="4"/>
      <c r="GYX128" s="4"/>
      <c r="GYY128" s="4"/>
      <c r="GYZ128" s="4"/>
      <c r="GZA128" s="4"/>
      <c r="GZB128" s="4"/>
      <c r="GZC128" s="4"/>
      <c r="GZD128" s="4"/>
      <c r="GZE128" s="4"/>
      <c r="GZF128" s="4"/>
      <c r="GZG128" s="4"/>
      <c r="GZH128" s="4"/>
      <c r="GZI128" s="4"/>
      <c r="GZJ128" s="4"/>
      <c r="GZK128" s="4"/>
      <c r="GZL128" s="4"/>
      <c r="GZM128" s="4"/>
      <c r="GZN128" s="4"/>
      <c r="GZO128" s="4"/>
      <c r="GZP128" s="4"/>
      <c r="GZQ128" s="4"/>
      <c r="GZR128" s="4"/>
      <c r="GZS128" s="4"/>
      <c r="GZT128" s="4"/>
      <c r="GZU128" s="4"/>
      <c r="GZV128" s="4"/>
      <c r="GZW128" s="4"/>
      <c r="GZX128" s="4"/>
      <c r="GZY128" s="4"/>
      <c r="GZZ128" s="4"/>
      <c r="HAA128" s="4"/>
      <c r="HAB128" s="4"/>
      <c r="HAC128" s="4"/>
      <c r="HAD128" s="4"/>
      <c r="HAE128" s="4"/>
      <c r="HAF128" s="4"/>
      <c r="HAG128" s="4"/>
      <c r="HAH128" s="4"/>
      <c r="HAI128" s="4"/>
      <c r="HAJ128" s="4"/>
      <c r="HAK128" s="4"/>
      <c r="HAL128" s="4"/>
      <c r="HAM128" s="4"/>
      <c r="HAN128" s="4"/>
      <c r="HAO128" s="4"/>
      <c r="HAP128" s="4"/>
      <c r="HAQ128" s="4"/>
      <c r="HAR128" s="4"/>
      <c r="HAS128" s="4"/>
      <c r="HAT128" s="4"/>
      <c r="HAU128" s="4"/>
      <c r="HAV128" s="4"/>
      <c r="HAW128" s="4"/>
      <c r="HAX128" s="4"/>
      <c r="HAY128" s="4"/>
      <c r="HAZ128" s="4"/>
      <c r="HBA128" s="4"/>
      <c r="HBB128" s="4"/>
      <c r="HBC128" s="4"/>
      <c r="HBD128" s="4"/>
      <c r="HBE128" s="4"/>
      <c r="HBF128" s="4"/>
      <c r="HBG128" s="4"/>
      <c r="HBH128" s="4"/>
      <c r="HBI128" s="4"/>
      <c r="HBJ128" s="4"/>
      <c r="HBK128" s="4"/>
      <c r="HBL128" s="4"/>
      <c r="HBM128" s="4"/>
      <c r="HBN128" s="4"/>
      <c r="HBO128" s="4"/>
      <c r="HBP128" s="4"/>
      <c r="HBQ128" s="4"/>
      <c r="HBR128" s="4"/>
      <c r="HBS128" s="4"/>
      <c r="HBT128" s="4"/>
      <c r="HBU128" s="4"/>
      <c r="HBV128" s="4"/>
      <c r="HBW128" s="4"/>
      <c r="HBX128" s="4"/>
      <c r="HBY128" s="4"/>
      <c r="HBZ128" s="4"/>
      <c r="HCA128" s="4"/>
      <c r="HCB128" s="4"/>
      <c r="HCC128" s="4"/>
      <c r="HCD128" s="4"/>
      <c r="HCE128" s="4"/>
      <c r="HCF128" s="4"/>
      <c r="HCG128" s="4"/>
      <c r="HCH128" s="4"/>
      <c r="HCI128" s="4"/>
      <c r="HCJ128" s="4"/>
      <c r="HCK128" s="4"/>
      <c r="HCL128" s="4"/>
      <c r="HCM128" s="4"/>
      <c r="HCN128" s="4"/>
      <c r="HCO128" s="4"/>
      <c r="HCP128" s="4"/>
      <c r="HCQ128" s="4"/>
      <c r="HCR128" s="4"/>
      <c r="HCS128" s="4"/>
      <c r="HCT128" s="4"/>
      <c r="HCU128" s="4"/>
      <c r="HCV128" s="4"/>
      <c r="HCW128" s="4"/>
      <c r="HCX128" s="4"/>
      <c r="HCY128" s="4"/>
      <c r="HCZ128" s="4"/>
      <c r="HDA128" s="4"/>
      <c r="HDB128" s="4"/>
      <c r="HDC128" s="4"/>
      <c r="HDD128" s="4"/>
      <c r="HDE128" s="4"/>
      <c r="HDF128" s="4"/>
      <c r="HDG128" s="4"/>
      <c r="HDH128" s="4"/>
      <c r="HDI128" s="4"/>
      <c r="HDJ128" s="4"/>
      <c r="HDK128" s="4"/>
      <c r="HDL128" s="4"/>
      <c r="HDM128" s="4"/>
      <c r="HDN128" s="4"/>
      <c r="HDO128" s="4"/>
      <c r="HDP128" s="4"/>
      <c r="HDQ128" s="4"/>
      <c r="HDR128" s="4"/>
      <c r="HDS128" s="4"/>
      <c r="HDT128" s="4"/>
      <c r="HDU128" s="4"/>
      <c r="HDV128" s="4"/>
      <c r="HDW128" s="4"/>
      <c r="HDX128" s="4"/>
      <c r="HDY128" s="4"/>
      <c r="HDZ128" s="4"/>
      <c r="HEA128" s="4"/>
      <c r="HEB128" s="4"/>
      <c r="HEC128" s="4"/>
      <c r="HED128" s="4"/>
      <c r="HEE128" s="4"/>
      <c r="HEF128" s="4"/>
      <c r="HEG128" s="4"/>
      <c r="HEH128" s="4"/>
      <c r="HEI128" s="4"/>
      <c r="HEJ128" s="4"/>
      <c r="HEK128" s="4"/>
      <c r="HEL128" s="4"/>
      <c r="HEM128" s="4"/>
      <c r="HEN128" s="4"/>
      <c r="HEO128" s="4"/>
      <c r="HEP128" s="4"/>
      <c r="HEQ128" s="4"/>
      <c r="HER128" s="4"/>
      <c r="HES128" s="4"/>
      <c r="HET128" s="4"/>
      <c r="HEU128" s="4"/>
      <c r="HEV128" s="4"/>
      <c r="HEW128" s="4"/>
      <c r="HEX128" s="4"/>
      <c r="HEY128" s="4"/>
      <c r="HEZ128" s="4"/>
      <c r="HFA128" s="4"/>
      <c r="HFB128" s="4"/>
      <c r="HFC128" s="4"/>
      <c r="HFD128" s="4"/>
      <c r="HFE128" s="4"/>
      <c r="HFF128" s="4"/>
      <c r="HFG128" s="4"/>
      <c r="HFH128" s="4"/>
      <c r="HFI128" s="4"/>
      <c r="HFJ128" s="4"/>
      <c r="HFK128" s="4"/>
      <c r="HFL128" s="4"/>
      <c r="HFM128" s="4"/>
      <c r="HFN128" s="4"/>
      <c r="HFO128" s="4"/>
      <c r="HFP128" s="4"/>
      <c r="HFQ128" s="4"/>
      <c r="HFR128" s="4"/>
      <c r="HFS128" s="4"/>
      <c r="HFT128" s="4"/>
      <c r="HFU128" s="4"/>
      <c r="HFV128" s="4"/>
      <c r="HGC128" s="4"/>
      <c r="HGD128" s="4"/>
      <c r="HGE128" s="4"/>
      <c r="HGF128" s="4"/>
      <c r="HGG128" s="4"/>
      <c r="HGH128" s="4"/>
      <c r="HGI128" s="4"/>
      <c r="HGJ128" s="4"/>
      <c r="HGK128" s="4"/>
      <c r="HGL128" s="4"/>
      <c r="HGM128" s="4"/>
      <c r="HGN128" s="4"/>
      <c r="HGO128" s="4"/>
      <c r="HGP128" s="4"/>
      <c r="HGQ128" s="4"/>
      <c r="HGR128" s="4"/>
      <c r="HGS128" s="4"/>
      <c r="HGT128" s="4"/>
      <c r="HGU128" s="4"/>
      <c r="HGV128" s="4"/>
      <c r="HGW128" s="4"/>
      <c r="HGX128" s="4"/>
      <c r="HGY128" s="4"/>
      <c r="HGZ128" s="4"/>
      <c r="HHA128" s="4"/>
      <c r="HHB128" s="4"/>
      <c r="HHC128" s="4"/>
      <c r="HHD128" s="4"/>
      <c r="HHE128" s="4"/>
      <c r="HHF128" s="4"/>
      <c r="HHG128" s="4"/>
      <c r="HHH128" s="4"/>
      <c r="HHI128" s="4"/>
      <c r="HHJ128" s="4"/>
      <c r="HHK128" s="4"/>
      <c r="HHL128" s="4"/>
      <c r="HHM128" s="4"/>
      <c r="HHN128" s="4"/>
      <c r="HHO128" s="4"/>
      <c r="HHP128" s="4"/>
      <c r="HHQ128" s="4"/>
      <c r="HHR128" s="4"/>
      <c r="HHS128" s="4"/>
      <c r="HHT128" s="4"/>
      <c r="HHU128" s="4"/>
      <c r="HHV128" s="4"/>
      <c r="HHW128" s="4"/>
      <c r="HHX128" s="4"/>
      <c r="HHY128" s="4"/>
      <c r="HHZ128" s="4"/>
      <c r="HIA128" s="4"/>
      <c r="HIB128" s="4"/>
      <c r="HIC128" s="4"/>
      <c r="HID128" s="4"/>
      <c r="HIE128" s="4"/>
      <c r="HIF128" s="4"/>
      <c r="HIG128" s="4"/>
      <c r="HIH128" s="4"/>
      <c r="HII128" s="4"/>
      <c r="HIJ128" s="4"/>
      <c r="HIK128" s="4"/>
      <c r="HIL128" s="4"/>
      <c r="HIM128" s="4"/>
      <c r="HIN128" s="4"/>
      <c r="HIO128" s="4"/>
      <c r="HIP128" s="4"/>
      <c r="HIQ128" s="4"/>
      <c r="HIR128" s="4"/>
      <c r="HIS128" s="4"/>
      <c r="HIT128" s="4"/>
      <c r="HIU128" s="4"/>
      <c r="HIV128" s="4"/>
      <c r="HIW128" s="4"/>
      <c r="HIX128" s="4"/>
      <c r="HIY128" s="4"/>
      <c r="HIZ128" s="4"/>
      <c r="HJA128" s="4"/>
      <c r="HJB128" s="4"/>
      <c r="HJC128" s="4"/>
      <c r="HJD128" s="4"/>
      <c r="HJE128" s="4"/>
      <c r="HJF128" s="4"/>
      <c r="HJG128" s="4"/>
      <c r="HJH128" s="4"/>
      <c r="HJI128" s="4"/>
      <c r="HJJ128" s="4"/>
      <c r="HJK128" s="4"/>
      <c r="HJL128" s="4"/>
      <c r="HJM128" s="4"/>
      <c r="HJN128" s="4"/>
      <c r="HJO128" s="4"/>
      <c r="HJP128" s="4"/>
      <c r="HJQ128" s="4"/>
      <c r="HJR128" s="4"/>
      <c r="HJS128" s="4"/>
      <c r="HJT128" s="4"/>
      <c r="HJU128" s="4"/>
      <c r="HJV128" s="4"/>
      <c r="HJW128" s="4"/>
      <c r="HJX128" s="4"/>
      <c r="HJY128" s="4"/>
      <c r="HJZ128" s="4"/>
      <c r="HKA128" s="4"/>
      <c r="HKB128" s="4"/>
      <c r="HKC128" s="4"/>
      <c r="HKD128" s="4"/>
      <c r="HKE128" s="4"/>
      <c r="HKF128" s="4"/>
      <c r="HKG128" s="4"/>
      <c r="HKH128" s="4"/>
      <c r="HKI128" s="4"/>
      <c r="HKJ128" s="4"/>
      <c r="HKK128" s="4"/>
      <c r="HKL128" s="4"/>
      <c r="HKM128" s="4"/>
      <c r="HKN128" s="4"/>
      <c r="HKO128" s="4"/>
      <c r="HKP128" s="4"/>
      <c r="HKQ128" s="4"/>
      <c r="HKR128" s="4"/>
      <c r="HKS128" s="4"/>
      <c r="HKT128" s="4"/>
      <c r="HKU128" s="4"/>
      <c r="HKV128" s="4"/>
      <c r="HKW128" s="4"/>
      <c r="HKX128" s="4"/>
      <c r="HKY128" s="4"/>
      <c r="HKZ128" s="4"/>
      <c r="HLA128" s="4"/>
      <c r="HLB128" s="4"/>
      <c r="HLC128" s="4"/>
      <c r="HLD128" s="4"/>
      <c r="HLE128" s="4"/>
      <c r="HLF128" s="4"/>
      <c r="HLG128" s="4"/>
      <c r="HLH128" s="4"/>
      <c r="HLI128" s="4"/>
      <c r="HLJ128" s="4"/>
      <c r="HLK128" s="4"/>
      <c r="HLL128" s="4"/>
      <c r="HLM128" s="4"/>
      <c r="HLN128" s="4"/>
      <c r="HLO128" s="4"/>
      <c r="HLP128" s="4"/>
      <c r="HLQ128" s="4"/>
      <c r="HLR128" s="4"/>
      <c r="HLS128" s="4"/>
      <c r="HLT128" s="4"/>
      <c r="HLU128" s="4"/>
      <c r="HLV128" s="4"/>
      <c r="HLW128" s="4"/>
      <c r="HLX128" s="4"/>
      <c r="HLY128" s="4"/>
      <c r="HLZ128" s="4"/>
      <c r="HMA128" s="4"/>
      <c r="HMB128" s="4"/>
      <c r="HMC128" s="4"/>
      <c r="HMD128" s="4"/>
      <c r="HME128" s="4"/>
      <c r="HMF128" s="4"/>
      <c r="HMG128" s="4"/>
      <c r="HMH128" s="4"/>
      <c r="HMI128" s="4"/>
      <c r="HMJ128" s="4"/>
      <c r="HMK128" s="4"/>
      <c r="HML128" s="4"/>
      <c r="HMM128" s="4"/>
      <c r="HMN128" s="4"/>
      <c r="HMO128" s="4"/>
      <c r="HMP128" s="4"/>
      <c r="HMQ128" s="4"/>
      <c r="HMR128" s="4"/>
      <c r="HMS128" s="4"/>
      <c r="HMT128" s="4"/>
      <c r="HMU128" s="4"/>
      <c r="HMV128" s="4"/>
      <c r="HMW128" s="4"/>
      <c r="HMX128" s="4"/>
      <c r="HMY128" s="4"/>
      <c r="HMZ128" s="4"/>
      <c r="HNA128" s="4"/>
      <c r="HNB128" s="4"/>
      <c r="HNC128" s="4"/>
      <c r="HND128" s="4"/>
      <c r="HNE128" s="4"/>
      <c r="HNF128" s="4"/>
      <c r="HNG128" s="4"/>
      <c r="HNH128" s="4"/>
      <c r="HNI128" s="4"/>
      <c r="HNJ128" s="4"/>
      <c r="HNK128" s="4"/>
      <c r="HNL128" s="4"/>
      <c r="HNM128" s="4"/>
      <c r="HNN128" s="4"/>
      <c r="HNO128" s="4"/>
      <c r="HNP128" s="4"/>
      <c r="HNQ128" s="4"/>
      <c r="HNR128" s="4"/>
      <c r="HNS128" s="4"/>
      <c r="HNT128" s="4"/>
      <c r="HNU128" s="4"/>
      <c r="HNV128" s="4"/>
      <c r="HNW128" s="4"/>
      <c r="HNX128" s="4"/>
      <c r="HNY128" s="4"/>
      <c r="HNZ128" s="4"/>
      <c r="HOA128" s="4"/>
      <c r="HOB128" s="4"/>
      <c r="HOC128" s="4"/>
      <c r="HOD128" s="4"/>
      <c r="HOE128" s="4"/>
      <c r="HOF128" s="4"/>
      <c r="HOG128" s="4"/>
      <c r="HOH128" s="4"/>
      <c r="HOI128" s="4"/>
      <c r="HOJ128" s="4"/>
      <c r="HOK128" s="4"/>
      <c r="HOL128" s="4"/>
      <c r="HOM128" s="4"/>
      <c r="HON128" s="4"/>
      <c r="HOO128" s="4"/>
      <c r="HOP128" s="4"/>
      <c r="HOQ128" s="4"/>
      <c r="HOR128" s="4"/>
      <c r="HOS128" s="4"/>
      <c r="HOT128" s="4"/>
      <c r="HOU128" s="4"/>
      <c r="HOV128" s="4"/>
      <c r="HOW128" s="4"/>
      <c r="HOX128" s="4"/>
      <c r="HOY128" s="4"/>
      <c r="HOZ128" s="4"/>
      <c r="HPA128" s="4"/>
      <c r="HPB128" s="4"/>
      <c r="HPC128" s="4"/>
      <c r="HPD128" s="4"/>
      <c r="HPE128" s="4"/>
      <c r="HPF128" s="4"/>
      <c r="HPG128" s="4"/>
      <c r="HPH128" s="4"/>
      <c r="HPI128" s="4"/>
      <c r="HPJ128" s="4"/>
      <c r="HPK128" s="4"/>
      <c r="HPL128" s="4"/>
      <c r="HPM128" s="4"/>
      <c r="HPN128" s="4"/>
      <c r="HPO128" s="4"/>
      <c r="HPP128" s="4"/>
      <c r="HPQ128" s="4"/>
      <c r="HPR128" s="4"/>
      <c r="HPY128" s="4"/>
      <c r="HPZ128" s="4"/>
      <c r="HQA128" s="4"/>
      <c r="HQB128" s="4"/>
      <c r="HQC128" s="4"/>
      <c r="HQD128" s="4"/>
      <c r="HQE128" s="4"/>
      <c r="HQF128" s="4"/>
      <c r="HQG128" s="4"/>
      <c r="HQH128" s="4"/>
      <c r="HQI128" s="4"/>
      <c r="HQJ128" s="4"/>
      <c r="HQK128" s="4"/>
      <c r="HQL128" s="4"/>
      <c r="HQM128" s="4"/>
      <c r="HQN128" s="4"/>
      <c r="HQO128" s="4"/>
      <c r="HQP128" s="4"/>
      <c r="HQQ128" s="4"/>
      <c r="HQR128" s="4"/>
      <c r="HQS128" s="4"/>
      <c r="HQT128" s="4"/>
      <c r="HQU128" s="4"/>
      <c r="HQV128" s="4"/>
      <c r="HQW128" s="4"/>
      <c r="HQX128" s="4"/>
      <c r="HQY128" s="4"/>
      <c r="HQZ128" s="4"/>
      <c r="HRA128" s="4"/>
      <c r="HRB128" s="4"/>
      <c r="HRC128" s="4"/>
      <c r="HRD128" s="4"/>
      <c r="HRE128" s="4"/>
      <c r="HRF128" s="4"/>
      <c r="HRG128" s="4"/>
      <c r="HRH128" s="4"/>
      <c r="HRI128" s="4"/>
      <c r="HRJ128" s="4"/>
      <c r="HRK128" s="4"/>
      <c r="HRL128" s="4"/>
      <c r="HRM128" s="4"/>
      <c r="HRN128" s="4"/>
      <c r="HRO128" s="4"/>
      <c r="HRP128" s="4"/>
      <c r="HRQ128" s="4"/>
      <c r="HRR128" s="4"/>
      <c r="HRS128" s="4"/>
      <c r="HRT128" s="4"/>
      <c r="HRU128" s="4"/>
      <c r="HRV128" s="4"/>
      <c r="HRW128" s="4"/>
      <c r="HRX128" s="4"/>
      <c r="HRY128" s="4"/>
      <c r="HRZ128" s="4"/>
      <c r="HSA128" s="4"/>
      <c r="HSB128" s="4"/>
      <c r="HSC128" s="4"/>
      <c r="HSD128" s="4"/>
      <c r="HSE128" s="4"/>
      <c r="HSF128" s="4"/>
      <c r="HSG128" s="4"/>
      <c r="HSH128" s="4"/>
      <c r="HSI128" s="4"/>
      <c r="HSJ128" s="4"/>
      <c r="HSK128" s="4"/>
      <c r="HSL128" s="4"/>
      <c r="HSM128" s="4"/>
      <c r="HSN128" s="4"/>
      <c r="HSO128" s="4"/>
      <c r="HSP128" s="4"/>
      <c r="HSQ128" s="4"/>
      <c r="HSR128" s="4"/>
      <c r="HSS128" s="4"/>
      <c r="HST128" s="4"/>
      <c r="HSU128" s="4"/>
      <c r="HSV128" s="4"/>
      <c r="HSW128" s="4"/>
      <c r="HSX128" s="4"/>
      <c r="HSY128" s="4"/>
      <c r="HSZ128" s="4"/>
      <c r="HTA128" s="4"/>
      <c r="HTB128" s="4"/>
      <c r="HTC128" s="4"/>
      <c r="HTD128" s="4"/>
      <c r="HTE128" s="4"/>
      <c r="HTF128" s="4"/>
      <c r="HTG128" s="4"/>
      <c r="HTH128" s="4"/>
      <c r="HTI128" s="4"/>
      <c r="HTJ128" s="4"/>
      <c r="HTK128" s="4"/>
      <c r="HTL128" s="4"/>
      <c r="HTM128" s="4"/>
      <c r="HTN128" s="4"/>
      <c r="HTO128" s="4"/>
      <c r="HTP128" s="4"/>
      <c r="HTQ128" s="4"/>
      <c r="HTR128" s="4"/>
      <c r="HTS128" s="4"/>
      <c r="HTT128" s="4"/>
      <c r="HTU128" s="4"/>
      <c r="HTV128" s="4"/>
      <c r="HTW128" s="4"/>
      <c r="HTX128" s="4"/>
      <c r="HTY128" s="4"/>
      <c r="HTZ128" s="4"/>
      <c r="HUA128" s="4"/>
      <c r="HUB128" s="4"/>
      <c r="HUC128" s="4"/>
      <c r="HUD128" s="4"/>
      <c r="HUE128" s="4"/>
      <c r="HUF128" s="4"/>
      <c r="HUG128" s="4"/>
      <c r="HUH128" s="4"/>
      <c r="HUI128" s="4"/>
      <c r="HUJ128" s="4"/>
      <c r="HUK128" s="4"/>
      <c r="HUL128" s="4"/>
      <c r="HUM128" s="4"/>
      <c r="HUN128" s="4"/>
      <c r="HUO128" s="4"/>
      <c r="HUP128" s="4"/>
      <c r="HUQ128" s="4"/>
      <c r="HUR128" s="4"/>
      <c r="HUS128" s="4"/>
      <c r="HUT128" s="4"/>
      <c r="HUU128" s="4"/>
      <c r="HUV128" s="4"/>
      <c r="HUW128" s="4"/>
      <c r="HUX128" s="4"/>
      <c r="HUY128" s="4"/>
      <c r="HUZ128" s="4"/>
      <c r="HVA128" s="4"/>
      <c r="HVB128" s="4"/>
      <c r="HVC128" s="4"/>
      <c r="HVD128" s="4"/>
      <c r="HVE128" s="4"/>
      <c r="HVF128" s="4"/>
      <c r="HVG128" s="4"/>
      <c r="HVH128" s="4"/>
      <c r="HVI128" s="4"/>
      <c r="HVJ128" s="4"/>
      <c r="HVK128" s="4"/>
      <c r="HVL128" s="4"/>
      <c r="HVM128" s="4"/>
      <c r="HVN128" s="4"/>
      <c r="HVO128" s="4"/>
      <c r="HVP128" s="4"/>
      <c r="HVQ128" s="4"/>
      <c r="HVR128" s="4"/>
      <c r="HVS128" s="4"/>
      <c r="HVT128" s="4"/>
      <c r="HVU128" s="4"/>
      <c r="HVV128" s="4"/>
      <c r="HVW128" s="4"/>
      <c r="HVX128" s="4"/>
      <c r="HVY128" s="4"/>
      <c r="HVZ128" s="4"/>
      <c r="HWA128" s="4"/>
      <c r="HWB128" s="4"/>
      <c r="HWC128" s="4"/>
      <c r="HWD128" s="4"/>
      <c r="HWE128" s="4"/>
      <c r="HWF128" s="4"/>
      <c r="HWG128" s="4"/>
      <c r="HWH128" s="4"/>
      <c r="HWI128" s="4"/>
      <c r="HWJ128" s="4"/>
      <c r="HWK128" s="4"/>
      <c r="HWL128" s="4"/>
      <c r="HWM128" s="4"/>
      <c r="HWN128" s="4"/>
      <c r="HWO128" s="4"/>
      <c r="HWP128" s="4"/>
      <c r="HWQ128" s="4"/>
      <c r="HWR128" s="4"/>
      <c r="HWS128" s="4"/>
      <c r="HWT128" s="4"/>
      <c r="HWU128" s="4"/>
      <c r="HWV128" s="4"/>
      <c r="HWW128" s="4"/>
      <c r="HWX128" s="4"/>
      <c r="HWY128" s="4"/>
      <c r="HWZ128" s="4"/>
      <c r="HXA128" s="4"/>
      <c r="HXB128" s="4"/>
      <c r="HXC128" s="4"/>
      <c r="HXD128" s="4"/>
      <c r="HXE128" s="4"/>
      <c r="HXF128" s="4"/>
      <c r="HXG128" s="4"/>
      <c r="HXH128" s="4"/>
      <c r="HXI128" s="4"/>
      <c r="HXJ128" s="4"/>
      <c r="HXK128" s="4"/>
      <c r="HXL128" s="4"/>
      <c r="HXM128" s="4"/>
      <c r="HXN128" s="4"/>
      <c r="HXO128" s="4"/>
      <c r="HXP128" s="4"/>
      <c r="HXQ128" s="4"/>
      <c r="HXR128" s="4"/>
      <c r="HXS128" s="4"/>
      <c r="HXT128" s="4"/>
      <c r="HXU128" s="4"/>
      <c r="HXV128" s="4"/>
      <c r="HXW128" s="4"/>
      <c r="HXX128" s="4"/>
      <c r="HXY128" s="4"/>
      <c r="HXZ128" s="4"/>
      <c r="HYA128" s="4"/>
      <c r="HYB128" s="4"/>
      <c r="HYC128" s="4"/>
      <c r="HYD128" s="4"/>
      <c r="HYE128" s="4"/>
      <c r="HYF128" s="4"/>
      <c r="HYG128" s="4"/>
      <c r="HYH128" s="4"/>
      <c r="HYI128" s="4"/>
      <c r="HYJ128" s="4"/>
      <c r="HYK128" s="4"/>
      <c r="HYL128" s="4"/>
      <c r="HYM128" s="4"/>
      <c r="HYN128" s="4"/>
      <c r="HYO128" s="4"/>
      <c r="HYP128" s="4"/>
      <c r="HYQ128" s="4"/>
      <c r="HYR128" s="4"/>
      <c r="HYS128" s="4"/>
      <c r="HYT128" s="4"/>
      <c r="HYU128" s="4"/>
      <c r="HYV128" s="4"/>
      <c r="HYW128" s="4"/>
      <c r="HYX128" s="4"/>
      <c r="HYY128" s="4"/>
      <c r="HYZ128" s="4"/>
      <c r="HZA128" s="4"/>
      <c r="HZB128" s="4"/>
      <c r="HZC128" s="4"/>
      <c r="HZD128" s="4"/>
      <c r="HZE128" s="4"/>
      <c r="HZF128" s="4"/>
      <c r="HZG128" s="4"/>
      <c r="HZH128" s="4"/>
      <c r="HZI128" s="4"/>
      <c r="HZJ128" s="4"/>
      <c r="HZK128" s="4"/>
      <c r="HZL128" s="4"/>
      <c r="HZM128" s="4"/>
      <c r="HZN128" s="4"/>
      <c r="HZU128" s="4"/>
      <c r="HZV128" s="4"/>
      <c r="HZW128" s="4"/>
      <c r="HZX128" s="4"/>
      <c r="HZY128" s="4"/>
      <c r="HZZ128" s="4"/>
      <c r="IAA128" s="4"/>
      <c r="IAB128" s="4"/>
      <c r="IAC128" s="4"/>
      <c r="IAD128" s="4"/>
      <c r="IAE128" s="4"/>
      <c r="IAF128" s="4"/>
      <c r="IAG128" s="4"/>
      <c r="IAH128" s="4"/>
      <c r="IAI128" s="4"/>
      <c r="IAJ128" s="4"/>
      <c r="IAK128" s="4"/>
      <c r="IAL128" s="4"/>
      <c r="IAM128" s="4"/>
      <c r="IAN128" s="4"/>
      <c r="IAO128" s="4"/>
      <c r="IAP128" s="4"/>
      <c r="IAQ128" s="4"/>
      <c r="IAR128" s="4"/>
      <c r="IAS128" s="4"/>
      <c r="IAT128" s="4"/>
      <c r="IAU128" s="4"/>
      <c r="IAV128" s="4"/>
      <c r="IAW128" s="4"/>
      <c r="IAX128" s="4"/>
      <c r="IAY128" s="4"/>
      <c r="IAZ128" s="4"/>
      <c r="IBA128" s="4"/>
      <c r="IBB128" s="4"/>
      <c r="IBC128" s="4"/>
      <c r="IBD128" s="4"/>
      <c r="IBE128" s="4"/>
      <c r="IBF128" s="4"/>
      <c r="IBG128" s="4"/>
      <c r="IBH128" s="4"/>
      <c r="IBI128" s="4"/>
      <c r="IBJ128" s="4"/>
      <c r="IBK128" s="4"/>
      <c r="IBL128" s="4"/>
      <c r="IBM128" s="4"/>
      <c r="IBN128" s="4"/>
      <c r="IBO128" s="4"/>
      <c r="IBP128" s="4"/>
      <c r="IBQ128" s="4"/>
      <c r="IBR128" s="4"/>
      <c r="IBS128" s="4"/>
      <c r="IBT128" s="4"/>
      <c r="IBU128" s="4"/>
      <c r="IBV128" s="4"/>
      <c r="IBW128" s="4"/>
      <c r="IBX128" s="4"/>
      <c r="IBY128" s="4"/>
      <c r="IBZ128" s="4"/>
      <c r="ICA128" s="4"/>
      <c r="ICB128" s="4"/>
      <c r="ICC128" s="4"/>
      <c r="ICD128" s="4"/>
      <c r="ICE128" s="4"/>
      <c r="ICF128" s="4"/>
      <c r="ICG128" s="4"/>
      <c r="ICH128" s="4"/>
      <c r="ICI128" s="4"/>
      <c r="ICJ128" s="4"/>
      <c r="ICK128" s="4"/>
      <c r="ICL128" s="4"/>
      <c r="ICM128" s="4"/>
      <c r="ICN128" s="4"/>
      <c r="ICO128" s="4"/>
      <c r="ICP128" s="4"/>
      <c r="ICQ128" s="4"/>
      <c r="ICR128" s="4"/>
      <c r="ICS128" s="4"/>
      <c r="ICT128" s="4"/>
      <c r="ICU128" s="4"/>
      <c r="ICV128" s="4"/>
      <c r="ICW128" s="4"/>
      <c r="ICX128" s="4"/>
      <c r="ICY128" s="4"/>
      <c r="ICZ128" s="4"/>
      <c r="IDA128" s="4"/>
      <c r="IDB128" s="4"/>
      <c r="IDC128" s="4"/>
      <c r="IDD128" s="4"/>
      <c r="IDE128" s="4"/>
      <c r="IDF128" s="4"/>
      <c r="IDG128" s="4"/>
      <c r="IDH128" s="4"/>
      <c r="IDI128" s="4"/>
      <c r="IDJ128" s="4"/>
      <c r="IDK128" s="4"/>
      <c r="IDL128" s="4"/>
      <c r="IDM128" s="4"/>
      <c r="IDN128" s="4"/>
      <c r="IDO128" s="4"/>
      <c r="IDP128" s="4"/>
      <c r="IDQ128" s="4"/>
      <c r="IDR128" s="4"/>
      <c r="IDS128" s="4"/>
      <c r="IDT128" s="4"/>
      <c r="IDU128" s="4"/>
      <c r="IDV128" s="4"/>
      <c r="IDW128" s="4"/>
      <c r="IDX128" s="4"/>
      <c r="IDY128" s="4"/>
      <c r="IDZ128" s="4"/>
      <c r="IEA128" s="4"/>
      <c r="IEB128" s="4"/>
      <c r="IEC128" s="4"/>
      <c r="IED128" s="4"/>
      <c r="IEE128" s="4"/>
      <c r="IEF128" s="4"/>
      <c r="IEG128" s="4"/>
      <c r="IEH128" s="4"/>
      <c r="IEI128" s="4"/>
      <c r="IEJ128" s="4"/>
      <c r="IEK128" s="4"/>
      <c r="IEL128" s="4"/>
      <c r="IEM128" s="4"/>
      <c r="IEN128" s="4"/>
      <c r="IEO128" s="4"/>
      <c r="IEP128" s="4"/>
      <c r="IEQ128" s="4"/>
      <c r="IER128" s="4"/>
      <c r="IES128" s="4"/>
      <c r="IET128" s="4"/>
      <c r="IEU128" s="4"/>
      <c r="IEV128" s="4"/>
      <c r="IEW128" s="4"/>
      <c r="IEX128" s="4"/>
      <c r="IEY128" s="4"/>
      <c r="IEZ128" s="4"/>
      <c r="IFA128" s="4"/>
      <c r="IFB128" s="4"/>
      <c r="IFC128" s="4"/>
      <c r="IFD128" s="4"/>
      <c r="IFE128" s="4"/>
      <c r="IFF128" s="4"/>
      <c r="IFG128" s="4"/>
      <c r="IFH128" s="4"/>
      <c r="IFI128" s="4"/>
      <c r="IFJ128" s="4"/>
      <c r="IFK128" s="4"/>
      <c r="IFL128" s="4"/>
      <c r="IFM128" s="4"/>
      <c r="IFN128" s="4"/>
      <c r="IFO128" s="4"/>
      <c r="IFP128" s="4"/>
      <c r="IFQ128" s="4"/>
      <c r="IFR128" s="4"/>
      <c r="IFS128" s="4"/>
      <c r="IFT128" s="4"/>
      <c r="IFU128" s="4"/>
      <c r="IFV128" s="4"/>
      <c r="IFW128" s="4"/>
      <c r="IFX128" s="4"/>
      <c r="IFY128" s="4"/>
      <c r="IFZ128" s="4"/>
      <c r="IGA128" s="4"/>
      <c r="IGB128" s="4"/>
      <c r="IGC128" s="4"/>
      <c r="IGD128" s="4"/>
      <c r="IGE128" s="4"/>
      <c r="IGF128" s="4"/>
      <c r="IGG128" s="4"/>
      <c r="IGH128" s="4"/>
      <c r="IGI128" s="4"/>
      <c r="IGJ128" s="4"/>
      <c r="IGK128" s="4"/>
      <c r="IGL128" s="4"/>
      <c r="IGM128" s="4"/>
      <c r="IGN128" s="4"/>
      <c r="IGO128" s="4"/>
      <c r="IGP128" s="4"/>
      <c r="IGQ128" s="4"/>
      <c r="IGR128" s="4"/>
      <c r="IGS128" s="4"/>
      <c r="IGT128" s="4"/>
      <c r="IGU128" s="4"/>
      <c r="IGV128" s="4"/>
      <c r="IGW128" s="4"/>
      <c r="IGX128" s="4"/>
      <c r="IGY128" s="4"/>
      <c r="IGZ128" s="4"/>
      <c r="IHA128" s="4"/>
      <c r="IHB128" s="4"/>
      <c r="IHC128" s="4"/>
      <c r="IHD128" s="4"/>
      <c r="IHE128" s="4"/>
      <c r="IHF128" s="4"/>
      <c r="IHG128" s="4"/>
      <c r="IHH128" s="4"/>
      <c r="IHI128" s="4"/>
      <c r="IHJ128" s="4"/>
      <c r="IHK128" s="4"/>
      <c r="IHL128" s="4"/>
      <c r="IHM128" s="4"/>
      <c r="IHN128" s="4"/>
      <c r="IHO128" s="4"/>
      <c r="IHP128" s="4"/>
      <c r="IHQ128" s="4"/>
      <c r="IHR128" s="4"/>
      <c r="IHS128" s="4"/>
      <c r="IHT128" s="4"/>
      <c r="IHU128" s="4"/>
      <c r="IHV128" s="4"/>
      <c r="IHW128" s="4"/>
      <c r="IHX128" s="4"/>
      <c r="IHY128" s="4"/>
      <c r="IHZ128" s="4"/>
      <c r="IIA128" s="4"/>
      <c r="IIB128" s="4"/>
      <c r="IIC128" s="4"/>
      <c r="IID128" s="4"/>
      <c r="IIE128" s="4"/>
      <c r="IIF128" s="4"/>
      <c r="IIG128" s="4"/>
      <c r="IIH128" s="4"/>
      <c r="III128" s="4"/>
      <c r="IIJ128" s="4"/>
      <c r="IIK128" s="4"/>
      <c r="IIL128" s="4"/>
      <c r="IIM128" s="4"/>
      <c r="IIN128" s="4"/>
      <c r="IIO128" s="4"/>
      <c r="IIP128" s="4"/>
      <c r="IIQ128" s="4"/>
      <c r="IIR128" s="4"/>
      <c r="IIS128" s="4"/>
      <c r="IIT128" s="4"/>
      <c r="IIU128" s="4"/>
      <c r="IIV128" s="4"/>
      <c r="IIW128" s="4"/>
      <c r="IIX128" s="4"/>
      <c r="IIY128" s="4"/>
      <c r="IIZ128" s="4"/>
      <c r="IJA128" s="4"/>
      <c r="IJB128" s="4"/>
      <c r="IJC128" s="4"/>
      <c r="IJD128" s="4"/>
      <c r="IJE128" s="4"/>
      <c r="IJF128" s="4"/>
      <c r="IJG128" s="4"/>
      <c r="IJH128" s="4"/>
      <c r="IJI128" s="4"/>
      <c r="IJJ128" s="4"/>
      <c r="IJQ128" s="4"/>
      <c r="IJR128" s="4"/>
      <c r="IJS128" s="4"/>
      <c r="IJT128" s="4"/>
      <c r="IJU128" s="4"/>
      <c r="IJV128" s="4"/>
      <c r="IJW128" s="4"/>
      <c r="IJX128" s="4"/>
      <c r="IJY128" s="4"/>
      <c r="IJZ128" s="4"/>
      <c r="IKA128" s="4"/>
      <c r="IKB128" s="4"/>
      <c r="IKC128" s="4"/>
      <c r="IKD128" s="4"/>
      <c r="IKE128" s="4"/>
      <c r="IKF128" s="4"/>
      <c r="IKG128" s="4"/>
      <c r="IKH128" s="4"/>
      <c r="IKI128" s="4"/>
      <c r="IKJ128" s="4"/>
      <c r="IKK128" s="4"/>
      <c r="IKL128" s="4"/>
      <c r="IKM128" s="4"/>
      <c r="IKN128" s="4"/>
      <c r="IKO128" s="4"/>
      <c r="IKP128" s="4"/>
      <c r="IKQ128" s="4"/>
      <c r="IKR128" s="4"/>
      <c r="IKS128" s="4"/>
      <c r="IKT128" s="4"/>
      <c r="IKU128" s="4"/>
      <c r="IKV128" s="4"/>
      <c r="IKW128" s="4"/>
      <c r="IKX128" s="4"/>
      <c r="IKY128" s="4"/>
      <c r="IKZ128" s="4"/>
      <c r="ILA128" s="4"/>
      <c r="ILB128" s="4"/>
      <c r="ILC128" s="4"/>
      <c r="ILD128" s="4"/>
      <c r="ILE128" s="4"/>
      <c r="ILF128" s="4"/>
      <c r="ILG128" s="4"/>
      <c r="ILH128" s="4"/>
      <c r="ILI128" s="4"/>
      <c r="ILJ128" s="4"/>
      <c r="ILK128" s="4"/>
      <c r="ILL128" s="4"/>
      <c r="ILM128" s="4"/>
      <c r="ILN128" s="4"/>
      <c r="ILO128" s="4"/>
      <c r="ILP128" s="4"/>
      <c r="ILQ128" s="4"/>
      <c r="ILR128" s="4"/>
      <c r="ILS128" s="4"/>
      <c r="ILT128" s="4"/>
      <c r="ILU128" s="4"/>
      <c r="ILV128" s="4"/>
      <c r="ILW128" s="4"/>
      <c r="ILX128" s="4"/>
      <c r="ILY128" s="4"/>
      <c r="ILZ128" s="4"/>
      <c r="IMA128" s="4"/>
      <c r="IMB128" s="4"/>
      <c r="IMC128" s="4"/>
      <c r="IMD128" s="4"/>
      <c r="IME128" s="4"/>
      <c r="IMF128" s="4"/>
      <c r="IMG128" s="4"/>
      <c r="IMH128" s="4"/>
      <c r="IMI128" s="4"/>
      <c r="IMJ128" s="4"/>
      <c r="IMK128" s="4"/>
      <c r="IML128" s="4"/>
      <c r="IMM128" s="4"/>
      <c r="IMN128" s="4"/>
      <c r="IMO128" s="4"/>
      <c r="IMP128" s="4"/>
      <c r="IMQ128" s="4"/>
      <c r="IMR128" s="4"/>
      <c r="IMS128" s="4"/>
      <c r="IMT128" s="4"/>
      <c r="IMU128" s="4"/>
      <c r="IMV128" s="4"/>
      <c r="IMW128" s="4"/>
      <c r="IMX128" s="4"/>
      <c r="IMY128" s="4"/>
      <c r="IMZ128" s="4"/>
      <c r="INA128" s="4"/>
      <c r="INB128" s="4"/>
      <c r="INC128" s="4"/>
      <c r="IND128" s="4"/>
      <c r="INE128" s="4"/>
      <c r="INF128" s="4"/>
      <c r="ING128" s="4"/>
      <c r="INH128" s="4"/>
      <c r="INI128" s="4"/>
      <c r="INJ128" s="4"/>
      <c r="INK128" s="4"/>
      <c r="INL128" s="4"/>
      <c r="INM128" s="4"/>
      <c r="INN128" s="4"/>
      <c r="INO128" s="4"/>
      <c r="INP128" s="4"/>
      <c r="INQ128" s="4"/>
      <c r="INR128" s="4"/>
      <c r="INS128" s="4"/>
      <c r="INT128" s="4"/>
      <c r="INU128" s="4"/>
      <c r="INV128" s="4"/>
      <c r="INW128" s="4"/>
      <c r="INX128" s="4"/>
      <c r="INY128" s="4"/>
      <c r="INZ128" s="4"/>
      <c r="IOA128" s="4"/>
      <c r="IOB128" s="4"/>
      <c r="IOC128" s="4"/>
      <c r="IOD128" s="4"/>
      <c r="IOE128" s="4"/>
      <c r="IOF128" s="4"/>
      <c r="IOG128" s="4"/>
      <c r="IOH128" s="4"/>
      <c r="IOI128" s="4"/>
      <c r="IOJ128" s="4"/>
      <c r="IOK128" s="4"/>
      <c r="IOL128" s="4"/>
      <c r="IOM128" s="4"/>
      <c r="ION128" s="4"/>
      <c r="IOO128" s="4"/>
      <c r="IOP128" s="4"/>
      <c r="IOQ128" s="4"/>
      <c r="IOR128" s="4"/>
      <c r="IOS128" s="4"/>
      <c r="IOT128" s="4"/>
      <c r="IOU128" s="4"/>
      <c r="IOV128" s="4"/>
      <c r="IOW128" s="4"/>
      <c r="IOX128" s="4"/>
      <c r="IOY128" s="4"/>
      <c r="IOZ128" s="4"/>
      <c r="IPA128" s="4"/>
      <c r="IPB128" s="4"/>
      <c r="IPC128" s="4"/>
      <c r="IPD128" s="4"/>
      <c r="IPE128" s="4"/>
      <c r="IPF128" s="4"/>
      <c r="IPG128" s="4"/>
      <c r="IPH128" s="4"/>
      <c r="IPI128" s="4"/>
      <c r="IPJ128" s="4"/>
      <c r="IPK128" s="4"/>
      <c r="IPL128" s="4"/>
      <c r="IPM128" s="4"/>
      <c r="IPN128" s="4"/>
      <c r="IPO128" s="4"/>
      <c r="IPP128" s="4"/>
      <c r="IPQ128" s="4"/>
      <c r="IPR128" s="4"/>
      <c r="IPS128" s="4"/>
      <c r="IPT128" s="4"/>
      <c r="IPU128" s="4"/>
      <c r="IPV128" s="4"/>
      <c r="IPW128" s="4"/>
      <c r="IPX128" s="4"/>
      <c r="IPY128" s="4"/>
      <c r="IPZ128" s="4"/>
      <c r="IQA128" s="4"/>
      <c r="IQB128" s="4"/>
      <c r="IQC128" s="4"/>
      <c r="IQD128" s="4"/>
      <c r="IQE128" s="4"/>
      <c r="IQF128" s="4"/>
      <c r="IQG128" s="4"/>
      <c r="IQH128" s="4"/>
      <c r="IQI128" s="4"/>
      <c r="IQJ128" s="4"/>
      <c r="IQK128" s="4"/>
      <c r="IQL128" s="4"/>
      <c r="IQM128" s="4"/>
      <c r="IQN128" s="4"/>
      <c r="IQO128" s="4"/>
      <c r="IQP128" s="4"/>
      <c r="IQQ128" s="4"/>
      <c r="IQR128" s="4"/>
      <c r="IQS128" s="4"/>
      <c r="IQT128" s="4"/>
      <c r="IQU128" s="4"/>
      <c r="IQV128" s="4"/>
      <c r="IQW128" s="4"/>
      <c r="IQX128" s="4"/>
      <c r="IQY128" s="4"/>
      <c r="IQZ128" s="4"/>
      <c r="IRA128" s="4"/>
      <c r="IRB128" s="4"/>
      <c r="IRC128" s="4"/>
      <c r="IRD128" s="4"/>
      <c r="IRE128" s="4"/>
      <c r="IRF128" s="4"/>
      <c r="IRG128" s="4"/>
      <c r="IRH128" s="4"/>
      <c r="IRI128" s="4"/>
      <c r="IRJ128" s="4"/>
      <c r="IRK128" s="4"/>
      <c r="IRL128" s="4"/>
      <c r="IRM128" s="4"/>
      <c r="IRN128" s="4"/>
      <c r="IRO128" s="4"/>
      <c r="IRP128" s="4"/>
      <c r="IRQ128" s="4"/>
      <c r="IRR128" s="4"/>
      <c r="IRS128" s="4"/>
      <c r="IRT128" s="4"/>
      <c r="IRU128" s="4"/>
      <c r="IRV128" s="4"/>
      <c r="IRW128" s="4"/>
      <c r="IRX128" s="4"/>
      <c r="IRY128" s="4"/>
      <c r="IRZ128" s="4"/>
      <c r="ISA128" s="4"/>
      <c r="ISB128" s="4"/>
      <c r="ISC128" s="4"/>
      <c r="ISD128" s="4"/>
      <c r="ISE128" s="4"/>
      <c r="ISF128" s="4"/>
      <c r="ISG128" s="4"/>
      <c r="ISH128" s="4"/>
      <c r="ISI128" s="4"/>
      <c r="ISJ128" s="4"/>
      <c r="ISK128" s="4"/>
      <c r="ISL128" s="4"/>
      <c r="ISM128" s="4"/>
      <c r="ISN128" s="4"/>
      <c r="ISO128" s="4"/>
      <c r="ISP128" s="4"/>
      <c r="ISQ128" s="4"/>
      <c r="ISR128" s="4"/>
      <c r="ISS128" s="4"/>
      <c r="IST128" s="4"/>
      <c r="ISU128" s="4"/>
      <c r="ISV128" s="4"/>
      <c r="ISW128" s="4"/>
      <c r="ISX128" s="4"/>
      <c r="ISY128" s="4"/>
      <c r="ISZ128" s="4"/>
      <c r="ITA128" s="4"/>
      <c r="ITB128" s="4"/>
      <c r="ITC128" s="4"/>
      <c r="ITD128" s="4"/>
      <c r="ITE128" s="4"/>
      <c r="ITF128" s="4"/>
      <c r="ITM128" s="4"/>
      <c r="ITN128" s="4"/>
      <c r="ITO128" s="4"/>
      <c r="ITP128" s="4"/>
      <c r="ITQ128" s="4"/>
      <c r="ITR128" s="4"/>
      <c r="ITS128" s="4"/>
      <c r="ITT128" s="4"/>
      <c r="ITU128" s="4"/>
      <c r="ITV128" s="4"/>
      <c r="ITW128" s="4"/>
      <c r="ITX128" s="4"/>
      <c r="ITY128" s="4"/>
      <c r="ITZ128" s="4"/>
      <c r="IUA128" s="4"/>
      <c r="IUB128" s="4"/>
      <c r="IUC128" s="4"/>
      <c r="IUD128" s="4"/>
      <c r="IUE128" s="4"/>
      <c r="IUF128" s="4"/>
      <c r="IUG128" s="4"/>
      <c r="IUH128" s="4"/>
      <c r="IUI128" s="4"/>
      <c r="IUJ128" s="4"/>
      <c r="IUK128" s="4"/>
      <c r="IUL128" s="4"/>
      <c r="IUM128" s="4"/>
      <c r="IUN128" s="4"/>
      <c r="IUO128" s="4"/>
      <c r="IUP128" s="4"/>
      <c r="IUQ128" s="4"/>
      <c r="IUR128" s="4"/>
      <c r="IUS128" s="4"/>
      <c r="IUT128" s="4"/>
      <c r="IUU128" s="4"/>
      <c r="IUV128" s="4"/>
      <c r="IUW128" s="4"/>
      <c r="IUX128" s="4"/>
      <c r="IUY128" s="4"/>
      <c r="IUZ128" s="4"/>
      <c r="IVA128" s="4"/>
      <c r="IVB128" s="4"/>
      <c r="IVC128" s="4"/>
      <c r="IVD128" s="4"/>
      <c r="IVE128" s="4"/>
      <c r="IVF128" s="4"/>
      <c r="IVG128" s="4"/>
      <c r="IVH128" s="4"/>
      <c r="IVI128" s="4"/>
      <c r="IVJ128" s="4"/>
      <c r="IVK128" s="4"/>
      <c r="IVL128" s="4"/>
      <c r="IVM128" s="4"/>
      <c r="IVN128" s="4"/>
      <c r="IVO128" s="4"/>
      <c r="IVP128" s="4"/>
      <c r="IVQ128" s="4"/>
      <c r="IVR128" s="4"/>
      <c r="IVS128" s="4"/>
      <c r="IVT128" s="4"/>
      <c r="IVU128" s="4"/>
      <c r="IVV128" s="4"/>
      <c r="IVW128" s="4"/>
      <c r="IVX128" s="4"/>
      <c r="IVY128" s="4"/>
      <c r="IVZ128" s="4"/>
      <c r="IWA128" s="4"/>
      <c r="IWB128" s="4"/>
      <c r="IWC128" s="4"/>
      <c r="IWD128" s="4"/>
      <c r="IWE128" s="4"/>
      <c r="IWF128" s="4"/>
      <c r="IWG128" s="4"/>
      <c r="IWH128" s="4"/>
      <c r="IWI128" s="4"/>
      <c r="IWJ128" s="4"/>
      <c r="IWK128" s="4"/>
      <c r="IWL128" s="4"/>
      <c r="IWM128" s="4"/>
      <c r="IWN128" s="4"/>
      <c r="IWO128" s="4"/>
      <c r="IWP128" s="4"/>
      <c r="IWQ128" s="4"/>
      <c r="IWR128" s="4"/>
      <c r="IWS128" s="4"/>
      <c r="IWT128" s="4"/>
      <c r="IWU128" s="4"/>
      <c r="IWV128" s="4"/>
      <c r="IWW128" s="4"/>
      <c r="IWX128" s="4"/>
      <c r="IWY128" s="4"/>
      <c r="IWZ128" s="4"/>
      <c r="IXA128" s="4"/>
      <c r="IXB128" s="4"/>
      <c r="IXC128" s="4"/>
      <c r="IXD128" s="4"/>
      <c r="IXE128" s="4"/>
      <c r="IXF128" s="4"/>
      <c r="IXG128" s="4"/>
      <c r="IXH128" s="4"/>
      <c r="IXI128" s="4"/>
      <c r="IXJ128" s="4"/>
      <c r="IXK128" s="4"/>
      <c r="IXL128" s="4"/>
      <c r="IXM128" s="4"/>
      <c r="IXN128" s="4"/>
      <c r="IXO128" s="4"/>
      <c r="IXP128" s="4"/>
      <c r="IXQ128" s="4"/>
      <c r="IXR128" s="4"/>
      <c r="IXS128" s="4"/>
      <c r="IXT128" s="4"/>
      <c r="IXU128" s="4"/>
      <c r="IXV128" s="4"/>
      <c r="IXW128" s="4"/>
      <c r="IXX128" s="4"/>
      <c r="IXY128" s="4"/>
      <c r="IXZ128" s="4"/>
      <c r="IYA128" s="4"/>
      <c r="IYB128" s="4"/>
      <c r="IYC128" s="4"/>
      <c r="IYD128" s="4"/>
      <c r="IYE128" s="4"/>
      <c r="IYF128" s="4"/>
      <c r="IYG128" s="4"/>
      <c r="IYH128" s="4"/>
      <c r="IYI128" s="4"/>
      <c r="IYJ128" s="4"/>
      <c r="IYK128" s="4"/>
      <c r="IYL128" s="4"/>
      <c r="IYM128" s="4"/>
      <c r="IYN128" s="4"/>
      <c r="IYO128" s="4"/>
      <c r="IYP128" s="4"/>
      <c r="IYQ128" s="4"/>
      <c r="IYR128" s="4"/>
      <c r="IYS128" s="4"/>
      <c r="IYT128" s="4"/>
      <c r="IYU128" s="4"/>
      <c r="IYV128" s="4"/>
      <c r="IYW128" s="4"/>
      <c r="IYX128" s="4"/>
      <c r="IYY128" s="4"/>
      <c r="IYZ128" s="4"/>
      <c r="IZA128" s="4"/>
      <c r="IZB128" s="4"/>
      <c r="IZC128" s="4"/>
      <c r="IZD128" s="4"/>
      <c r="IZE128" s="4"/>
      <c r="IZF128" s="4"/>
      <c r="IZG128" s="4"/>
      <c r="IZH128" s="4"/>
      <c r="IZI128" s="4"/>
      <c r="IZJ128" s="4"/>
      <c r="IZK128" s="4"/>
      <c r="IZL128" s="4"/>
      <c r="IZM128" s="4"/>
      <c r="IZN128" s="4"/>
      <c r="IZO128" s="4"/>
      <c r="IZP128" s="4"/>
      <c r="IZQ128" s="4"/>
      <c r="IZR128" s="4"/>
      <c r="IZS128" s="4"/>
      <c r="IZT128" s="4"/>
      <c r="IZU128" s="4"/>
      <c r="IZV128" s="4"/>
      <c r="IZW128" s="4"/>
      <c r="IZX128" s="4"/>
      <c r="IZY128" s="4"/>
      <c r="IZZ128" s="4"/>
      <c r="JAA128" s="4"/>
      <c r="JAB128" s="4"/>
      <c r="JAC128" s="4"/>
      <c r="JAD128" s="4"/>
      <c r="JAE128" s="4"/>
      <c r="JAF128" s="4"/>
      <c r="JAG128" s="4"/>
      <c r="JAH128" s="4"/>
      <c r="JAI128" s="4"/>
      <c r="JAJ128" s="4"/>
      <c r="JAK128" s="4"/>
      <c r="JAL128" s="4"/>
      <c r="JAM128" s="4"/>
      <c r="JAN128" s="4"/>
      <c r="JAO128" s="4"/>
      <c r="JAP128" s="4"/>
      <c r="JAQ128" s="4"/>
      <c r="JAR128" s="4"/>
      <c r="JAS128" s="4"/>
      <c r="JAT128" s="4"/>
      <c r="JAU128" s="4"/>
      <c r="JAV128" s="4"/>
      <c r="JAW128" s="4"/>
      <c r="JAX128" s="4"/>
      <c r="JAY128" s="4"/>
      <c r="JAZ128" s="4"/>
      <c r="JBA128" s="4"/>
      <c r="JBB128" s="4"/>
      <c r="JBC128" s="4"/>
      <c r="JBD128" s="4"/>
      <c r="JBE128" s="4"/>
      <c r="JBF128" s="4"/>
      <c r="JBG128" s="4"/>
      <c r="JBH128" s="4"/>
      <c r="JBI128" s="4"/>
      <c r="JBJ128" s="4"/>
      <c r="JBK128" s="4"/>
      <c r="JBL128" s="4"/>
      <c r="JBM128" s="4"/>
      <c r="JBN128" s="4"/>
      <c r="JBO128" s="4"/>
      <c r="JBP128" s="4"/>
      <c r="JBQ128" s="4"/>
      <c r="JBR128" s="4"/>
      <c r="JBS128" s="4"/>
      <c r="JBT128" s="4"/>
      <c r="JBU128" s="4"/>
      <c r="JBV128" s="4"/>
      <c r="JBW128" s="4"/>
      <c r="JBX128" s="4"/>
      <c r="JBY128" s="4"/>
      <c r="JBZ128" s="4"/>
      <c r="JCA128" s="4"/>
      <c r="JCB128" s="4"/>
      <c r="JCC128" s="4"/>
      <c r="JCD128" s="4"/>
      <c r="JCE128" s="4"/>
      <c r="JCF128" s="4"/>
      <c r="JCG128" s="4"/>
      <c r="JCH128" s="4"/>
      <c r="JCI128" s="4"/>
      <c r="JCJ128" s="4"/>
      <c r="JCK128" s="4"/>
      <c r="JCL128" s="4"/>
      <c r="JCM128" s="4"/>
      <c r="JCN128" s="4"/>
      <c r="JCO128" s="4"/>
      <c r="JCP128" s="4"/>
      <c r="JCQ128" s="4"/>
      <c r="JCR128" s="4"/>
      <c r="JCS128" s="4"/>
      <c r="JCT128" s="4"/>
      <c r="JCU128" s="4"/>
      <c r="JCV128" s="4"/>
      <c r="JCW128" s="4"/>
      <c r="JCX128" s="4"/>
      <c r="JCY128" s="4"/>
      <c r="JCZ128" s="4"/>
      <c r="JDA128" s="4"/>
      <c r="JDB128" s="4"/>
      <c r="JDI128" s="4"/>
      <c r="JDJ128" s="4"/>
      <c r="JDK128" s="4"/>
      <c r="JDL128" s="4"/>
      <c r="JDM128" s="4"/>
      <c r="JDN128" s="4"/>
      <c r="JDO128" s="4"/>
      <c r="JDP128" s="4"/>
      <c r="JDQ128" s="4"/>
      <c r="JDR128" s="4"/>
      <c r="JDS128" s="4"/>
      <c r="JDT128" s="4"/>
      <c r="JDU128" s="4"/>
      <c r="JDV128" s="4"/>
      <c r="JDW128" s="4"/>
      <c r="JDX128" s="4"/>
      <c r="JDY128" s="4"/>
      <c r="JDZ128" s="4"/>
      <c r="JEA128" s="4"/>
      <c r="JEB128" s="4"/>
      <c r="JEC128" s="4"/>
      <c r="JED128" s="4"/>
      <c r="JEE128" s="4"/>
      <c r="JEF128" s="4"/>
      <c r="JEG128" s="4"/>
      <c r="JEH128" s="4"/>
      <c r="JEI128" s="4"/>
      <c r="JEJ128" s="4"/>
      <c r="JEK128" s="4"/>
      <c r="JEL128" s="4"/>
      <c r="JEM128" s="4"/>
      <c r="JEN128" s="4"/>
      <c r="JEO128" s="4"/>
      <c r="JEP128" s="4"/>
      <c r="JEQ128" s="4"/>
      <c r="JER128" s="4"/>
      <c r="JES128" s="4"/>
      <c r="JET128" s="4"/>
      <c r="JEU128" s="4"/>
      <c r="JEV128" s="4"/>
      <c r="JEW128" s="4"/>
      <c r="JEX128" s="4"/>
      <c r="JEY128" s="4"/>
      <c r="JEZ128" s="4"/>
      <c r="JFA128" s="4"/>
      <c r="JFB128" s="4"/>
      <c r="JFC128" s="4"/>
      <c r="JFD128" s="4"/>
      <c r="JFE128" s="4"/>
      <c r="JFF128" s="4"/>
      <c r="JFG128" s="4"/>
      <c r="JFH128" s="4"/>
      <c r="JFI128" s="4"/>
      <c r="JFJ128" s="4"/>
      <c r="JFK128" s="4"/>
      <c r="JFL128" s="4"/>
      <c r="JFM128" s="4"/>
      <c r="JFN128" s="4"/>
      <c r="JFO128" s="4"/>
      <c r="JFP128" s="4"/>
      <c r="JFQ128" s="4"/>
      <c r="JFR128" s="4"/>
      <c r="JFS128" s="4"/>
      <c r="JFT128" s="4"/>
      <c r="JFU128" s="4"/>
      <c r="JFV128" s="4"/>
      <c r="JFW128" s="4"/>
      <c r="JFX128" s="4"/>
      <c r="JFY128" s="4"/>
      <c r="JFZ128" s="4"/>
      <c r="JGA128" s="4"/>
      <c r="JGB128" s="4"/>
      <c r="JGC128" s="4"/>
      <c r="JGD128" s="4"/>
      <c r="JGE128" s="4"/>
      <c r="JGF128" s="4"/>
      <c r="JGG128" s="4"/>
      <c r="JGH128" s="4"/>
      <c r="JGI128" s="4"/>
      <c r="JGJ128" s="4"/>
      <c r="JGK128" s="4"/>
      <c r="JGL128" s="4"/>
      <c r="JGM128" s="4"/>
      <c r="JGN128" s="4"/>
      <c r="JGO128" s="4"/>
      <c r="JGP128" s="4"/>
      <c r="JGQ128" s="4"/>
      <c r="JGR128" s="4"/>
      <c r="JGS128" s="4"/>
      <c r="JGT128" s="4"/>
      <c r="JGU128" s="4"/>
      <c r="JGV128" s="4"/>
      <c r="JGW128" s="4"/>
      <c r="JGX128" s="4"/>
      <c r="JGY128" s="4"/>
      <c r="JGZ128" s="4"/>
      <c r="JHA128" s="4"/>
      <c r="JHB128" s="4"/>
      <c r="JHC128" s="4"/>
      <c r="JHD128" s="4"/>
      <c r="JHE128" s="4"/>
      <c r="JHF128" s="4"/>
      <c r="JHG128" s="4"/>
      <c r="JHH128" s="4"/>
      <c r="JHI128" s="4"/>
      <c r="JHJ128" s="4"/>
      <c r="JHK128" s="4"/>
      <c r="JHL128" s="4"/>
      <c r="JHM128" s="4"/>
      <c r="JHN128" s="4"/>
      <c r="JHO128" s="4"/>
      <c r="JHP128" s="4"/>
      <c r="JHQ128" s="4"/>
      <c r="JHR128" s="4"/>
      <c r="JHS128" s="4"/>
      <c r="JHT128" s="4"/>
      <c r="JHU128" s="4"/>
      <c r="JHV128" s="4"/>
      <c r="JHW128" s="4"/>
      <c r="JHX128" s="4"/>
      <c r="JHY128" s="4"/>
      <c r="JHZ128" s="4"/>
      <c r="JIA128" s="4"/>
      <c r="JIB128" s="4"/>
      <c r="JIC128" s="4"/>
      <c r="JID128" s="4"/>
      <c r="JIE128" s="4"/>
      <c r="JIF128" s="4"/>
      <c r="JIG128" s="4"/>
      <c r="JIH128" s="4"/>
      <c r="JII128" s="4"/>
      <c r="JIJ128" s="4"/>
      <c r="JIK128" s="4"/>
      <c r="JIL128" s="4"/>
      <c r="JIM128" s="4"/>
      <c r="JIN128" s="4"/>
      <c r="JIO128" s="4"/>
      <c r="JIP128" s="4"/>
      <c r="JIQ128" s="4"/>
      <c r="JIR128" s="4"/>
      <c r="JIS128" s="4"/>
      <c r="JIT128" s="4"/>
      <c r="JIU128" s="4"/>
      <c r="JIV128" s="4"/>
      <c r="JIW128" s="4"/>
      <c r="JIX128" s="4"/>
      <c r="JIY128" s="4"/>
      <c r="JIZ128" s="4"/>
      <c r="JJA128" s="4"/>
      <c r="JJB128" s="4"/>
      <c r="JJC128" s="4"/>
      <c r="JJD128" s="4"/>
      <c r="JJE128" s="4"/>
      <c r="JJF128" s="4"/>
      <c r="JJG128" s="4"/>
      <c r="JJH128" s="4"/>
      <c r="JJI128" s="4"/>
      <c r="JJJ128" s="4"/>
      <c r="JJK128" s="4"/>
      <c r="JJL128" s="4"/>
      <c r="JJM128" s="4"/>
      <c r="JJN128" s="4"/>
      <c r="JJO128" s="4"/>
      <c r="JJP128" s="4"/>
      <c r="JJQ128" s="4"/>
      <c r="JJR128" s="4"/>
      <c r="JJS128" s="4"/>
      <c r="JJT128" s="4"/>
      <c r="JJU128" s="4"/>
      <c r="JJV128" s="4"/>
      <c r="JJW128" s="4"/>
      <c r="JJX128" s="4"/>
      <c r="JJY128" s="4"/>
      <c r="JJZ128" s="4"/>
      <c r="JKA128" s="4"/>
      <c r="JKB128" s="4"/>
      <c r="JKC128" s="4"/>
      <c r="JKD128" s="4"/>
      <c r="JKE128" s="4"/>
      <c r="JKF128" s="4"/>
      <c r="JKG128" s="4"/>
      <c r="JKH128" s="4"/>
      <c r="JKI128" s="4"/>
      <c r="JKJ128" s="4"/>
      <c r="JKK128" s="4"/>
      <c r="JKL128" s="4"/>
      <c r="JKM128" s="4"/>
      <c r="JKN128" s="4"/>
      <c r="JKO128" s="4"/>
      <c r="JKP128" s="4"/>
      <c r="JKQ128" s="4"/>
      <c r="JKR128" s="4"/>
      <c r="JKS128" s="4"/>
      <c r="JKT128" s="4"/>
      <c r="JKU128" s="4"/>
      <c r="JKV128" s="4"/>
      <c r="JKW128" s="4"/>
      <c r="JKX128" s="4"/>
      <c r="JKY128" s="4"/>
      <c r="JKZ128" s="4"/>
      <c r="JLA128" s="4"/>
      <c r="JLB128" s="4"/>
      <c r="JLC128" s="4"/>
      <c r="JLD128" s="4"/>
      <c r="JLE128" s="4"/>
      <c r="JLF128" s="4"/>
      <c r="JLG128" s="4"/>
      <c r="JLH128" s="4"/>
      <c r="JLI128" s="4"/>
      <c r="JLJ128" s="4"/>
      <c r="JLK128" s="4"/>
      <c r="JLL128" s="4"/>
      <c r="JLM128" s="4"/>
      <c r="JLN128" s="4"/>
      <c r="JLO128" s="4"/>
      <c r="JLP128" s="4"/>
      <c r="JLQ128" s="4"/>
      <c r="JLR128" s="4"/>
      <c r="JLS128" s="4"/>
      <c r="JLT128" s="4"/>
      <c r="JLU128" s="4"/>
      <c r="JLV128" s="4"/>
      <c r="JLW128" s="4"/>
      <c r="JLX128" s="4"/>
      <c r="JLY128" s="4"/>
      <c r="JLZ128" s="4"/>
      <c r="JMA128" s="4"/>
      <c r="JMB128" s="4"/>
      <c r="JMC128" s="4"/>
      <c r="JMD128" s="4"/>
      <c r="JME128" s="4"/>
      <c r="JMF128" s="4"/>
      <c r="JMG128" s="4"/>
      <c r="JMH128" s="4"/>
      <c r="JMI128" s="4"/>
      <c r="JMJ128" s="4"/>
      <c r="JMK128" s="4"/>
      <c r="JML128" s="4"/>
      <c r="JMM128" s="4"/>
      <c r="JMN128" s="4"/>
      <c r="JMO128" s="4"/>
      <c r="JMP128" s="4"/>
      <c r="JMQ128" s="4"/>
      <c r="JMR128" s="4"/>
      <c r="JMS128" s="4"/>
      <c r="JMT128" s="4"/>
      <c r="JMU128" s="4"/>
      <c r="JMV128" s="4"/>
      <c r="JMW128" s="4"/>
      <c r="JMX128" s="4"/>
      <c r="JNE128" s="4"/>
      <c r="JNF128" s="4"/>
      <c r="JNG128" s="4"/>
      <c r="JNH128" s="4"/>
      <c r="JNI128" s="4"/>
      <c r="JNJ128" s="4"/>
      <c r="JNK128" s="4"/>
      <c r="JNL128" s="4"/>
      <c r="JNM128" s="4"/>
      <c r="JNN128" s="4"/>
      <c r="JNO128" s="4"/>
      <c r="JNP128" s="4"/>
      <c r="JNQ128" s="4"/>
      <c r="JNR128" s="4"/>
      <c r="JNS128" s="4"/>
      <c r="JNT128" s="4"/>
      <c r="JNU128" s="4"/>
      <c r="JNV128" s="4"/>
      <c r="JNW128" s="4"/>
      <c r="JNX128" s="4"/>
      <c r="JNY128" s="4"/>
      <c r="JNZ128" s="4"/>
      <c r="JOA128" s="4"/>
      <c r="JOB128" s="4"/>
      <c r="JOC128" s="4"/>
      <c r="JOD128" s="4"/>
      <c r="JOE128" s="4"/>
      <c r="JOF128" s="4"/>
      <c r="JOG128" s="4"/>
      <c r="JOH128" s="4"/>
      <c r="JOI128" s="4"/>
      <c r="JOJ128" s="4"/>
      <c r="JOK128" s="4"/>
      <c r="JOL128" s="4"/>
      <c r="JOM128" s="4"/>
      <c r="JON128" s="4"/>
      <c r="JOO128" s="4"/>
      <c r="JOP128" s="4"/>
      <c r="JOQ128" s="4"/>
      <c r="JOR128" s="4"/>
      <c r="JOS128" s="4"/>
      <c r="JOT128" s="4"/>
      <c r="JOU128" s="4"/>
      <c r="JOV128" s="4"/>
      <c r="JOW128" s="4"/>
      <c r="JOX128" s="4"/>
      <c r="JOY128" s="4"/>
      <c r="JOZ128" s="4"/>
      <c r="JPA128" s="4"/>
      <c r="JPB128" s="4"/>
      <c r="JPC128" s="4"/>
      <c r="JPD128" s="4"/>
      <c r="JPE128" s="4"/>
      <c r="JPF128" s="4"/>
      <c r="JPG128" s="4"/>
      <c r="JPH128" s="4"/>
      <c r="JPI128" s="4"/>
      <c r="JPJ128" s="4"/>
      <c r="JPK128" s="4"/>
      <c r="JPL128" s="4"/>
      <c r="JPM128" s="4"/>
      <c r="JPN128" s="4"/>
      <c r="JPO128" s="4"/>
      <c r="JPP128" s="4"/>
      <c r="JPQ128" s="4"/>
      <c r="JPR128" s="4"/>
      <c r="JPS128" s="4"/>
      <c r="JPT128" s="4"/>
      <c r="JPU128" s="4"/>
      <c r="JPV128" s="4"/>
      <c r="JPW128" s="4"/>
      <c r="JPX128" s="4"/>
      <c r="JPY128" s="4"/>
      <c r="JPZ128" s="4"/>
      <c r="JQA128" s="4"/>
      <c r="JQB128" s="4"/>
      <c r="JQC128" s="4"/>
      <c r="JQD128" s="4"/>
      <c r="JQE128" s="4"/>
      <c r="JQF128" s="4"/>
      <c r="JQG128" s="4"/>
      <c r="JQH128" s="4"/>
      <c r="JQI128" s="4"/>
      <c r="JQJ128" s="4"/>
      <c r="JQK128" s="4"/>
      <c r="JQL128" s="4"/>
      <c r="JQM128" s="4"/>
      <c r="JQN128" s="4"/>
      <c r="JQO128" s="4"/>
      <c r="JQP128" s="4"/>
      <c r="JQQ128" s="4"/>
      <c r="JQR128" s="4"/>
      <c r="JQS128" s="4"/>
      <c r="JQT128" s="4"/>
      <c r="JQU128" s="4"/>
      <c r="JQV128" s="4"/>
      <c r="JQW128" s="4"/>
      <c r="JQX128" s="4"/>
      <c r="JQY128" s="4"/>
      <c r="JQZ128" s="4"/>
      <c r="JRA128" s="4"/>
      <c r="JRB128" s="4"/>
      <c r="JRC128" s="4"/>
      <c r="JRD128" s="4"/>
      <c r="JRE128" s="4"/>
      <c r="JRF128" s="4"/>
      <c r="JRG128" s="4"/>
      <c r="JRH128" s="4"/>
      <c r="JRI128" s="4"/>
      <c r="JRJ128" s="4"/>
      <c r="JRK128" s="4"/>
      <c r="JRL128" s="4"/>
      <c r="JRM128" s="4"/>
      <c r="JRN128" s="4"/>
      <c r="JRO128" s="4"/>
      <c r="JRP128" s="4"/>
      <c r="JRQ128" s="4"/>
      <c r="JRR128" s="4"/>
      <c r="JRS128" s="4"/>
      <c r="JRT128" s="4"/>
      <c r="JRU128" s="4"/>
      <c r="JRV128" s="4"/>
      <c r="JRW128" s="4"/>
      <c r="JRX128" s="4"/>
      <c r="JRY128" s="4"/>
      <c r="JRZ128" s="4"/>
      <c r="JSA128" s="4"/>
      <c r="JSB128" s="4"/>
      <c r="JSC128" s="4"/>
      <c r="JSD128" s="4"/>
      <c r="JSE128" s="4"/>
      <c r="JSF128" s="4"/>
      <c r="JSG128" s="4"/>
      <c r="JSH128" s="4"/>
      <c r="JSI128" s="4"/>
      <c r="JSJ128" s="4"/>
      <c r="JSK128" s="4"/>
      <c r="JSL128" s="4"/>
      <c r="JSM128" s="4"/>
      <c r="JSN128" s="4"/>
      <c r="JSO128" s="4"/>
      <c r="JSP128" s="4"/>
      <c r="JSQ128" s="4"/>
      <c r="JSR128" s="4"/>
      <c r="JSS128" s="4"/>
      <c r="JST128" s="4"/>
      <c r="JSU128" s="4"/>
      <c r="JSV128" s="4"/>
      <c r="JSW128" s="4"/>
      <c r="JSX128" s="4"/>
      <c r="JSY128" s="4"/>
      <c r="JSZ128" s="4"/>
      <c r="JTA128" s="4"/>
      <c r="JTB128" s="4"/>
      <c r="JTC128" s="4"/>
      <c r="JTD128" s="4"/>
      <c r="JTE128" s="4"/>
      <c r="JTF128" s="4"/>
      <c r="JTG128" s="4"/>
      <c r="JTH128" s="4"/>
      <c r="JTI128" s="4"/>
      <c r="JTJ128" s="4"/>
      <c r="JTK128" s="4"/>
      <c r="JTL128" s="4"/>
      <c r="JTM128" s="4"/>
      <c r="JTN128" s="4"/>
      <c r="JTO128" s="4"/>
      <c r="JTP128" s="4"/>
      <c r="JTQ128" s="4"/>
      <c r="JTR128" s="4"/>
      <c r="JTS128" s="4"/>
      <c r="JTT128" s="4"/>
      <c r="JTU128" s="4"/>
      <c r="JTV128" s="4"/>
      <c r="JTW128" s="4"/>
      <c r="JTX128" s="4"/>
      <c r="JTY128" s="4"/>
      <c r="JTZ128" s="4"/>
      <c r="JUA128" s="4"/>
      <c r="JUB128" s="4"/>
      <c r="JUC128" s="4"/>
      <c r="JUD128" s="4"/>
      <c r="JUE128" s="4"/>
      <c r="JUF128" s="4"/>
      <c r="JUG128" s="4"/>
      <c r="JUH128" s="4"/>
      <c r="JUI128" s="4"/>
      <c r="JUJ128" s="4"/>
      <c r="JUK128" s="4"/>
      <c r="JUL128" s="4"/>
      <c r="JUM128" s="4"/>
      <c r="JUN128" s="4"/>
      <c r="JUO128" s="4"/>
      <c r="JUP128" s="4"/>
      <c r="JUQ128" s="4"/>
      <c r="JUR128" s="4"/>
      <c r="JUS128" s="4"/>
      <c r="JUT128" s="4"/>
      <c r="JUU128" s="4"/>
      <c r="JUV128" s="4"/>
      <c r="JUW128" s="4"/>
      <c r="JUX128" s="4"/>
      <c r="JUY128" s="4"/>
      <c r="JUZ128" s="4"/>
      <c r="JVA128" s="4"/>
      <c r="JVB128" s="4"/>
      <c r="JVC128" s="4"/>
      <c r="JVD128" s="4"/>
      <c r="JVE128" s="4"/>
      <c r="JVF128" s="4"/>
      <c r="JVG128" s="4"/>
      <c r="JVH128" s="4"/>
      <c r="JVI128" s="4"/>
      <c r="JVJ128" s="4"/>
      <c r="JVK128" s="4"/>
      <c r="JVL128" s="4"/>
      <c r="JVM128" s="4"/>
      <c r="JVN128" s="4"/>
      <c r="JVO128" s="4"/>
      <c r="JVP128" s="4"/>
      <c r="JVQ128" s="4"/>
      <c r="JVR128" s="4"/>
      <c r="JVS128" s="4"/>
      <c r="JVT128" s="4"/>
      <c r="JVU128" s="4"/>
      <c r="JVV128" s="4"/>
      <c r="JVW128" s="4"/>
      <c r="JVX128" s="4"/>
      <c r="JVY128" s="4"/>
      <c r="JVZ128" s="4"/>
      <c r="JWA128" s="4"/>
      <c r="JWB128" s="4"/>
      <c r="JWC128" s="4"/>
      <c r="JWD128" s="4"/>
      <c r="JWE128" s="4"/>
      <c r="JWF128" s="4"/>
      <c r="JWG128" s="4"/>
      <c r="JWH128" s="4"/>
      <c r="JWI128" s="4"/>
      <c r="JWJ128" s="4"/>
      <c r="JWK128" s="4"/>
      <c r="JWL128" s="4"/>
      <c r="JWM128" s="4"/>
      <c r="JWN128" s="4"/>
      <c r="JWO128" s="4"/>
      <c r="JWP128" s="4"/>
      <c r="JWQ128" s="4"/>
      <c r="JWR128" s="4"/>
      <c r="JWS128" s="4"/>
      <c r="JWT128" s="4"/>
      <c r="JXA128" s="4"/>
      <c r="JXB128" s="4"/>
      <c r="JXC128" s="4"/>
      <c r="JXD128" s="4"/>
      <c r="JXE128" s="4"/>
      <c r="JXF128" s="4"/>
      <c r="JXG128" s="4"/>
      <c r="JXH128" s="4"/>
      <c r="JXI128" s="4"/>
      <c r="JXJ128" s="4"/>
      <c r="JXK128" s="4"/>
      <c r="JXL128" s="4"/>
      <c r="JXM128" s="4"/>
      <c r="JXN128" s="4"/>
      <c r="JXO128" s="4"/>
      <c r="JXP128" s="4"/>
      <c r="JXQ128" s="4"/>
      <c r="JXR128" s="4"/>
      <c r="JXS128" s="4"/>
      <c r="JXT128" s="4"/>
      <c r="JXU128" s="4"/>
      <c r="JXV128" s="4"/>
      <c r="JXW128" s="4"/>
      <c r="JXX128" s="4"/>
      <c r="JXY128" s="4"/>
      <c r="JXZ128" s="4"/>
      <c r="JYA128" s="4"/>
      <c r="JYB128" s="4"/>
      <c r="JYC128" s="4"/>
      <c r="JYD128" s="4"/>
      <c r="JYE128" s="4"/>
      <c r="JYF128" s="4"/>
      <c r="JYG128" s="4"/>
      <c r="JYH128" s="4"/>
      <c r="JYI128" s="4"/>
      <c r="JYJ128" s="4"/>
      <c r="JYK128" s="4"/>
      <c r="JYL128" s="4"/>
      <c r="JYM128" s="4"/>
      <c r="JYN128" s="4"/>
      <c r="JYO128" s="4"/>
      <c r="JYP128" s="4"/>
      <c r="JYQ128" s="4"/>
      <c r="JYR128" s="4"/>
      <c r="JYS128" s="4"/>
      <c r="JYT128" s="4"/>
      <c r="JYU128" s="4"/>
      <c r="JYV128" s="4"/>
      <c r="JYW128" s="4"/>
      <c r="JYX128" s="4"/>
      <c r="JYY128" s="4"/>
      <c r="JYZ128" s="4"/>
      <c r="JZA128" s="4"/>
      <c r="JZB128" s="4"/>
      <c r="JZC128" s="4"/>
      <c r="JZD128" s="4"/>
      <c r="JZE128" s="4"/>
      <c r="JZF128" s="4"/>
      <c r="JZG128" s="4"/>
      <c r="JZH128" s="4"/>
      <c r="JZI128" s="4"/>
      <c r="JZJ128" s="4"/>
      <c r="JZK128" s="4"/>
      <c r="JZL128" s="4"/>
      <c r="JZM128" s="4"/>
      <c r="JZN128" s="4"/>
      <c r="JZO128" s="4"/>
      <c r="JZP128" s="4"/>
      <c r="JZQ128" s="4"/>
      <c r="JZR128" s="4"/>
      <c r="JZS128" s="4"/>
      <c r="JZT128" s="4"/>
      <c r="JZU128" s="4"/>
      <c r="JZV128" s="4"/>
      <c r="JZW128" s="4"/>
      <c r="JZX128" s="4"/>
      <c r="JZY128" s="4"/>
      <c r="JZZ128" s="4"/>
      <c r="KAA128" s="4"/>
      <c r="KAB128" s="4"/>
      <c r="KAC128" s="4"/>
      <c r="KAD128" s="4"/>
      <c r="KAE128" s="4"/>
      <c r="KAF128" s="4"/>
      <c r="KAG128" s="4"/>
      <c r="KAH128" s="4"/>
      <c r="KAI128" s="4"/>
      <c r="KAJ128" s="4"/>
      <c r="KAK128" s="4"/>
      <c r="KAL128" s="4"/>
      <c r="KAM128" s="4"/>
      <c r="KAN128" s="4"/>
      <c r="KAO128" s="4"/>
      <c r="KAP128" s="4"/>
      <c r="KAQ128" s="4"/>
      <c r="KAR128" s="4"/>
      <c r="KAS128" s="4"/>
      <c r="KAT128" s="4"/>
      <c r="KAU128" s="4"/>
      <c r="KAV128" s="4"/>
      <c r="KAW128" s="4"/>
      <c r="KAX128" s="4"/>
      <c r="KAY128" s="4"/>
      <c r="KAZ128" s="4"/>
      <c r="KBA128" s="4"/>
      <c r="KBB128" s="4"/>
      <c r="KBC128" s="4"/>
      <c r="KBD128" s="4"/>
      <c r="KBE128" s="4"/>
      <c r="KBF128" s="4"/>
      <c r="KBG128" s="4"/>
      <c r="KBH128" s="4"/>
      <c r="KBI128" s="4"/>
      <c r="KBJ128" s="4"/>
      <c r="KBK128" s="4"/>
      <c r="KBL128" s="4"/>
      <c r="KBM128" s="4"/>
      <c r="KBN128" s="4"/>
      <c r="KBO128" s="4"/>
      <c r="KBP128" s="4"/>
      <c r="KBQ128" s="4"/>
      <c r="KBR128" s="4"/>
      <c r="KBS128" s="4"/>
      <c r="KBT128" s="4"/>
      <c r="KBU128" s="4"/>
      <c r="KBV128" s="4"/>
      <c r="KBW128" s="4"/>
      <c r="KBX128" s="4"/>
      <c r="KBY128" s="4"/>
      <c r="KBZ128" s="4"/>
      <c r="KCA128" s="4"/>
      <c r="KCB128" s="4"/>
      <c r="KCC128" s="4"/>
      <c r="KCD128" s="4"/>
      <c r="KCE128" s="4"/>
      <c r="KCF128" s="4"/>
      <c r="KCG128" s="4"/>
      <c r="KCH128" s="4"/>
      <c r="KCI128" s="4"/>
      <c r="KCJ128" s="4"/>
      <c r="KCK128" s="4"/>
      <c r="KCL128" s="4"/>
      <c r="KCM128" s="4"/>
      <c r="KCN128" s="4"/>
      <c r="KCO128" s="4"/>
      <c r="KCP128" s="4"/>
      <c r="KCQ128" s="4"/>
      <c r="KCR128" s="4"/>
      <c r="KCS128" s="4"/>
      <c r="KCT128" s="4"/>
      <c r="KCU128" s="4"/>
      <c r="KCV128" s="4"/>
      <c r="KCW128" s="4"/>
      <c r="KCX128" s="4"/>
      <c r="KCY128" s="4"/>
      <c r="KCZ128" s="4"/>
      <c r="KDA128" s="4"/>
      <c r="KDB128" s="4"/>
      <c r="KDC128" s="4"/>
      <c r="KDD128" s="4"/>
      <c r="KDE128" s="4"/>
      <c r="KDF128" s="4"/>
      <c r="KDG128" s="4"/>
      <c r="KDH128" s="4"/>
      <c r="KDI128" s="4"/>
      <c r="KDJ128" s="4"/>
      <c r="KDK128" s="4"/>
      <c r="KDL128" s="4"/>
      <c r="KDM128" s="4"/>
      <c r="KDN128" s="4"/>
      <c r="KDO128" s="4"/>
      <c r="KDP128" s="4"/>
      <c r="KDQ128" s="4"/>
      <c r="KDR128" s="4"/>
      <c r="KDS128" s="4"/>
      <c r="KDT128" s="4"/>
      <c r="KDU128" s="4"/>
      <c r="KDV128" s="4"/>
      <c r="KDW128" s="4"/>
      <c r="KDX128" s="4"/>
      <c r="KDY128" s="4"/>
      <c r="KDZ128" s="4"/>
      <c r="KEA128" s="4"/>
      <c r="KEB128" s="4"/>
      <c r="KEC128" s="4"/>
      <c r="KED128" s="4"/>
      <c r="KEE128" s="4"/>
      <c r="KEF128" s="4"/>
      <c r="KEG128" s="4"/>
      <c r="KEH128" s="4"/>
      <c r="KEI128" s="4"/>
      <c r="KEJ128" s="4"/>
      <c r="KEK128" s="4"/>
      <c r="KEL128" s="4"/>
      <c r="KEM128" s="4"/>
      <c r="KEN128" s="4"/>
      <c r="KEO128" s="4"/>
      <c r="KEP128" s="4"/>
      <c r="KEQ128" s="4"/>
      <c r="KER128" s="4"/>
      <c r="KES128" s="4"/>
      <c r="KET128" s="4"/>
      <c r="KEU128" s="4"/>
      <c r="KEV128" s="4"/>
      <c r="KEW128" s="4"/>
      <c r="KEX128" s="4"/>
      <c r="KEY128" s="4"/>
      <c r="KEZ128" s="4"/>
      <c r="KFA128" s="4"/>
      <c r="KFB128" s="4"/>
      <c r="KFC128" s="4"/>
      <c r="KFD128" s="4"/>
      <c r="KFE128" s="4"/>
      <c r="KFF128" s="4"/>
      <c r="KFG128" s="4"/>
      <c r="KFH128" s="4"/>
      <c r="KFI128" s="4"/>
      <c r="KFJ128" s="4"/>
      <c r="KFK128" s="4"/>
      <c r="KFL128" s="4"/>
      <c r="KFM128" s="4"/>
      <c r="KFN128" s="4"/>
      <c r="KFO128" s="4"/>
      <c r="KFP128" s="4"/>
      <c r="KFQ128" s="4"/>
      <c r="KFR128" s="4"/>
      <c r="KFS128" s="4"/>
      <c r="KFT128" s="4"/>
      <c r="KFU128" s="4"/>
      <c r="KFV128" s="4"/>
      <c r="KFW128" s="4"/>
      <c r="KFX128" s="4"/>
      <c r="KFY128" s="4"/>
      <c r="KFZ128" s="4"/>
      <c r="KGA128" s="4"/>
      <c r="KGB128" s="4"/>
      <c r="KGC128" s="4"/>
      <c r="KGD128" s="4"/>
      <c r="KGE128" s="4"/>
      <c r="KGF128" s="4"/>
      <c r="KGG128" s="4"/>
      <c r="KGH128" s="4"/>
      <c r="KGI128" s="4"/>
      <c r="KGJ128" s="4"/>
      <c r="KGK128" s="4"/>
      <c r="KGL128" s="4"/>
      <c r="KGM128" s="4"/>
      <c r="KGN128" s="4"/>
      <c r="KGO128" s="4"/>
      <c r="KGP128" s="4"/>
      <c r="KGW128" s="4"/>
      <c r="KGX128" s="4"/>
      <c r="KGY128" s="4"/>
      <c r="KGZ128" s="4"/>
      <c r="KHA128" s="4"/>
      <c r="KHB128" s="4"/>
      <c r="KHC128" s="4"/>
      <c r="KHD128" s="4"/>
      <c r="KHE128" s="4"/>
      <c r="KHF128" s="4"/>
      <c r="KHG128" s="4"/>
      <c r="KHH128" s="4"/>
      <c r="KHI128" s="4"/>
      <c r="KHJ128" s="4"/>
      <c r="KHK128" s="4"/>
      <c r="KHL128" s="4"/>
      <c r="KHM128" s="4"/>
      <c r="KHN128" s="4"/>
      <c r="KHO128" s="4"/>
      <c r="KHP128" s="4"/>
      <c r="KHQ128" s="4"/>
      <c r="KHR128" s="4"/>
      <c r="KHS128" s="4"/>
      <c r="KHT128" s="4"/>
      <c r="KHU128" s="4"/>
      <c r="KHV128" s="4"/>
      <c r="KHW128" s="4"/>
      <c r="KHX128" s="4"/>
      <c r="KHY128" s="4"/>
      <c r="KHZ128" s="4"/>
      <c r="KIA128" s="4"/>
      <c r="KIB128" s="4"/>
      <c r="KIC128" s="4"/>
      <c r="KID128" s="4"/>
      <c r="KIE128" s="4"/>
      <c r="KIF128" s="4"/>
      <c r="KIG128" s="4"/>
      <c r="KIH128" s="4"/>
      <c r="KII128" s="4"/>
      <c r="KIJ128" s="4"/>
      <c r="KIK128" s="4"/>
      <c r="KIL128" s="4"/>
      <c r="KIM128" s="4"/>
      <c r="KIN128" s="4"/>
      <c r="KIO128" s="4"/>
      <c r="KIP128" s="4"/>
      <c r="KIQ128" s="4"/>
      <c r="KIR128" s="4"/>
      <c r="KIS128" s="4"/>
      <c r="KIT128" s="4"/>
      <c r="KIU128" s="4"/>
      <c r="KIV128" s="4"/>
      <c r="KIW128" s="4"/>
      <c r="KIX128" s="4"/>
      <c r="KIY128" s="4"/>
      <c r="KIZ128" s="4"/>
      <c r="KJA128" s="4"/>
      <c r="KJB128" s="4"/>
      <c r="KJC128" s="4"/>
      <c r="KJD128" s="4"/>
      <c r="KJE128" s="4"/>
      <c r="KJF128" s="4"/>
      <c r="KJG128" s="4"/>
      <c r="KJH128" s="4"/>
      <c r="KJI128" s="4"/>
      <c r="KJJ128" s="4"/>
      <c r="KJK128" s="4"/>
      <c r="KJL128" s="4"/>
      <c r="KJM128" s="4"/>
      <c r="KJN128" s="4"/>
      <c r="KJO128" s="4"/>
      <c r="KJP128" s="4"/>
      <c r="KJQ128" s="4"/>
      <c r="KJR128" s="4"/>
      <c r="KJS128" s="4"/>
      <c r="KJT128" s="4"/>
      <c r="KJU128" s="4"/>
      <c r="KJV128" s="4"/>
      <c r="KJW128" s="4"/>
      <c r="KJX128" s="4"/>
      <c r="KJY128" s="4"/>
      <c r="KJZ128" s="4"/>
      <c r="KKA128" s="4"/>
      <c r="KKB128" s="4"/>
      <c r="KKC128" s="4"/>
      <c r="KKD128" s="4"/>
      <c r="KKE128" s="4"/>
      <c r="KKF128" s="4"/>
      <c r="KKG128" s="4"/>
      <c r="KKH128" s="4"/>
      <c r="KKI128" s="4"/>
      <c r="KKJ128" s="4"/>
      <c r="KKK128" s="4"/>
      <c r="KKL128" s="4"/>
      <c r="KKM128" s="4"/>
      <c r="KKN128" s="4"/>
      <c r="KKO128" s="4"/>
      <c r="KKP128" s="4"/>
      <c r="KKQ128" s="4"/>
      <c r="KKR128" s="4"/>
      <c r="KKS128" s="4"/>
      <c r="KKT128" s="4"/>
      <c r="KKU128" s="4"/>
      <c r="KKV128" s="4"/>
      <c r="KKW128" s="4"/>
      <c r="KKX128" s="4"/>
      <c r="KKY128" s="4"/>
      <c r="KKZ128" s="4"/>
      <c r="KLA128" s="4"/>
      <c r="KLB128" s="4"/>
      <c r="KLC128" s="4"/>
      <c r="KLD128" s="4"/>
      <c r="KLE128" s="4"/>
      <c r="KLF128" s="4"/>
      <c r="KLG128" s="4"/>
      <c r="KLH128" s="4"/>
      <c r="KLI128" s="4"/>
      <c r="KLJ128" s="4"/>
      <c r="KLK128" s="4"/>
      <c r="KLL128" s="4"/>
      <c r="KLM128" s="4"/>
      <c r="KLN128" s="4"/>
      <c r="KLO128" s="4"/>
      <c r="KLP128" s="4"/>
      <c r="KLQ128" s="4"/>
      <c r="KLR128" s="4"/>
      <c r="KLS128" s="4"/>
      <c r="KLT128" s="4"/>
      <c r="KLU128" s="4"/>
      <c r="KLV128" s="4"/>
      <c r="KLW128" s="4"/>
      <c r="KLX128" s="4"/>
      <c r="KLY128" s="4"/>
      <c r="KLZ128" s="4"/>
      <c r="KMA128" s="4"/>
      <c r="KMB128" s="4"/>
      <c r="KMC128" s="4"/>
      <c r="KMD128" s="4"/>
      <c r="KME128" s="4"/>
      <c r="KMF128" s="4"/>
      <c r="KMG128" s="4"/>
      <c r="KMH128" s="4"/>
      <c r="KMI128" s="4"/>
      <c r="KMJ128" s="4"/>
      <c r="KMK128" s="4"/>
      <c r="KML128" s="4"/>
      <c r="KMM128" s="4"/>
      <c r="KMN128" s="4"/>
      <c r="KMO128" s="4"/>
      <c r="KMP128" s="4"/>
      <c r="KMQ128" s="4"/>
      <c r="KMR128" s="4"/>
      <c r="KMS128" s="4"/>
      <c r="KMT128" s="4"/>
      <c r="KMU128" s="4"/>
      <c r="KMV128" s="4"/>
      <c r="KMW128" s="4"/>
      <c r="KMX128" s="4"/>
      <c r="KMY128" s="4"/>
      <c r="KMZ128" s="4"/>
      <c r="KNA128" s="4"/>
      <c r="KNB128" s="4"/>
      <c r="KNC128" s="4"/>
      <c r="KND128" s="4"/>
      <c r="KNE128" s="4"/>
      <c r="KNF128" s="4"/>
      <c r="KNG128" s="4"/>
      <c r="KNH128" s="4"/>
      <c r="KNI128" s="4"/>
      <c r="KNJ128" s="4"/>
      <c r="KNK128" s="4"/>
      <c r="KNL128" s="4"/>
      <c r="KNM128" s="4"/>
      <c r="KNN128" s="4"/>
      <c r="KNO128" s="4"/>
      <c r="KNP128" s="4"/>
      <c r="KNQ128" s="4"/>
      <c r="KNR128" s="4"/>
      <c r="KNS128" s="4"/>
      <c r="KNT128" s="4"/>
      <c r="KNU128" s="4"/>
      <c r="KNV128" s="4"/>
      <c r="KNW128" s="4"/>
      <c r="KNX128" s="4"/>
      <c r="KNY128" s="4"/>
      <c r="KNZ128" s="4"/>
      <c r="KOA128" s="4"/>
      <c r="KOB128" s="4"/>
      <c r="KOC128" s="4"/>
      <c r="KOD128" s="4"/>
      <c r="KOE128" s="4"/>
      <c r="KOF128" s="4"/>
      <c r="KOG128" s="4"/>
      <c r="KOH128" s="4"/>
      <c r="KOI128" s="4"/>
      <c r="KOJ128" s="4"/>
      <c r="KOK128" s="4"/>
      <c r="KOL128" s="4"/>
      <c r="KOM128" s="4"/>
      <c r="KON128" s="4"/>
      <c r="KOO128" s="4"/>
      <c r="KOP128" s="4"/>
      <c r="KOQ128" s="4"/>
      <c r="KOR128" s="4"/>
      <c r="KOS128" s="4"/>
      <c r="KOT128" s="4"/>
      <c r="KOU128" s="4"/>
      <c r="KOV128" s="4"/>
      <c r="KOW128" s="4"/>
      <c r="KOX128" s="4"/>
      <c r="KOY128" s="4"/>
      <c r="KOZ128" s="4"/>
      <c r="KPA128" s="4"/>
      <c r="KPB128" s="4"/>
      <c r="KPC128" s="4"/>
      <c r="KPD128" s="4"/>
      <c r="KPE128" s="4"/>
      <c r="KPF128" s="4"/>
      <c r="KPG128" s="4"/>
      <c r="KPH128" s="4"/>
      <c r="KPI128" s="4"/>
      <c r="KPJ128" s="4"/>
      <c r="KPK128" s="4"/>
      <c r="KPL128" s="4"/>
      <c r="KPM128" s="4"/>
      <c r="KPN128" s="4"/>
      <c r="KPO128" s="4"/>
      <c r="KPP128" s="4"/>
      <c r="KPQ128" s="4"/>
      <c r="KPR128" s="4"/>
      <c r="KPS128" s="4"/>
      <c r="KPT128" s="4"/>
      <c r="KPU128" s="4"/>
      <c r="KPV128" s="4"/>
      <c r="KPW128" s="4"/>
      <c r="KPX128" s="4"/>
      <c r="KPY128" s="4"/>
      <c r="KPZ128" s="4"/>
      <c r="KQA128" s="4"/>
      <c r="KQB128" s="4"/>
      <c r="KQC128" s="4"/>
      <c r="KQD128" s="4"/>
      <c r="KQE128" s="4"/>
      <c r="KQF128" s="4"/>
      <c r="KQG128" s="4"/>
      <c r="KQH128" s="4"/>
      <c r="KQI128" s="4"/>
      <c r="KQJ128" s="4"/>
      <c r="KQK128" s="4"/>
      <c r="KQL128" s="4"/>
      <c r="KQS128" s="4"/>
      <c r="KQT128" s="4"/>
      <c r="KQU128" s="4"/>
      <c r="KQV128" s="4"/>
      <c r="KQW128" s="4"/>
      <c r="KQX128" s="4"/>
      <c r="KQY128" s="4"/>
      <c r="KQZ128" s="4"/>
      <c r="KRA128" s="4"/>
      <c r="KRB128" s="4"/>
      <c r="KRC128" s="4"/>
      <c r="KRD128" s="4"/>
      <c r="KRE128" s="4"/>
      <c r="KRF128" s="4"/>
      <c r="KRG128" s="4"/>
      <c r="KRH128" s="4"/>
      <c r="KRI128" s="4"/>
      <c r="KRJ128" s="4"/>
      <c r="KRK128" s="4"/>
      <c r="KRL128" s="4"/>
      <c r="KRM128" s="4"/>
      <c r="KRN128" s="4"/>
      <c r="KRO128" s="4"/>
      <c r="KRP128" s="4"/>
      <c r="KRQ128" s="4"/>
      <c r="KRR128" s="4"/>
      <c r="KRS128" s="4"/>
      <c r="KRT128" s="4"/>
      <c r="KRU128" s="4"/>
      <c r="KRV128" s="4"/>
      <c r="KRW128" s="4"/>
      <c r="KRX128" s="4"/>
      <c r="KRY128" s="4"/>
      <c r="KRZ128" s="4"/>
      <c r="KSA128" s="4"/>
      <c r="KSB128" s="4"/>
      <c r="KSC128" s="4"/>
      <c r="KSD128" s="4"/>
      <c r="KSE128" s="4"/>
      <c r="KSF128" s="4"/>
      <c r="KSG128" s="4"/>
      <c r="KSH128" s="4"/>
      <c r="KSI128" s="4"/>
      <c r="KSJ128" s="4"/>
      <c r="KSK128" s="4"/>
      <c r="KSL128" s="4"/>
      <c r="KSM128" s="4"/>
      <c r="KSN128" s="4"/>
      <c r="KSO128" s="4"/>
      <c r="KSP128" s="4"/>
      <c r="KSQ128" s="4"/>
      <c r="KSR128" s="4"/>
      <c r="KSS128" s="4"/>
      <c r="KST128" s="4"/>
      <c r="KSU128" s="4"/>
      <c r="KSV128" s="4"/>
      <c r="KSW128" s="4"/>
      <c r="KSX128" s="4"/>
      <c r="KSY128" s="4"/>
      <c r="KSZ128" s="4"/>
      <c r="KTA128" s="4"/>
      <c r="KTB128" s="4"/>
      <c r="KTC128" s="4"/>
      <c r="KTD128" s="4"/>
      <c r="KTE128" s="4"/>
      <c r="KTF128" s="4"/>
      <c r="KTG128" s="4"/>
      <c r="KTH128" s="4"/>
      <c r="KTI128" s="4"/>
      <c r="KTJ128" s="4"/>
      <c r="KTK128" s="4"/>
      <c r="KTL128" s="4"/>
      <c r="KTM128" s="4"/>
      <c r="KTN128" s="4"/>
      <c r="KTO128" s="4"/>
      <c r="KTP128" s="4"/>
      <c r="KTQ128" s="4"/>
      <c r="KTR128" s="4"/>
      <c r="KTS128" s="4"/>
      <c r="KTT128" s="4"/>
      <c r="KTU128" s="4"/>
      <c r="KTV128" s="4"/>
      <c r="KTW128" s="4"/>
      <c r="KTX128" s="4"/>
      <c r="KTY128" s="4"/>
      <c r="KTZ128" s="4"/>
      <c r="KUA128" s="4"/>
      <c r="KUB128" s="4"/>
      <c r="KUC128" s="4"/>
      <c r="KUD128" s="4"/>
      <c r="KUE128" s="4"/>
      <c r="KUF128" s="4"/>
      <c r="KUG128" s="4"/>
      <c r="KUH128" s="4"/>
      <c r="KUI128" s="4"/>
      <c r="KUJ128" s="4"/>
      <c r="KUK128" s="4"/>
      <c r="KUL128" s="4"/>
      <c r="KUM128" s="4"/>
      <c r="KUN128" s="4"/>
      <c r="KUO128" s="4"/>
      <c r="KUP128" s="4"/>
      <c r="KUQ128" s="4"/>
      <c r="KUR128" s="4"/>
      <c r="KUS128" s="4"/>
      <c r="KUT128" s="4"/>
      <c r="KUU128" s="4"/>
      <c r="KUV128" s="4"/>
      <c r="KUW128" s="4"/>
      <c r="KUX128" s="4"/>
      <c r="KUY128" s="4"/>
      <c r="KUZ128" s="4"/>
      <c r="KVA128" s="4"/>
      <c r="KVB128" s="4"/>
      <c r="KVC128" s="4"/>
      <c r="KVD128" s="4"/>
      <c r="KVE128" s="4"/>
      <c r="KVF128" s="4"/>
      <c r="KVG128" s="4"/>
      <c r="KVH128" s="4"/>
      <c r="KVI128" s="4"/>
      <c r="KVJ128" s="4"/>
      <c r="KVK128" s="4"/>
      <c r="KVL128" s="4"/>
      <c r="KVM128" s="4"/>
      <c r="KVN128" s="4"/>
      <c r="KVO128" s="4"/>
      <c r="KVP128" s="4"/>
      <c r="KVQ128" s="4"/>
      <c r="KVR128" s="4"/>
      <c r="KVS128" s="4"/>
      <c r="KVT128" s="4"/>
      <c r="KVU128" s="4"/>
      <c r="KVV128" s="4"/>
      <c r="KVW128" s="4"/>
      <c r="KVX128" s="4"/>
      <c r="KVY128" s="4"/>
      <c r="KVZ128" s="4"/>
      <c r="KWA128" s="4"/>
      <c r="KWB128" s="4"/>
      <c r="KWC128" s="4"/>
      <c r="KWD128" s="4"/>
      <c r="KWE128" s="4"/>
      <c r="KWF128" s="4"/>
      <c r="KWG128" s="4"/>
      <c r="KWH128" s="4"/>
      <c r="KWI128" s="4"/>
      <c r="KWJ128" s="4"/>
      <c r="KWK128" s="4"/>
      <c r="KWL128" s="4"/>
      <c r="KWM128" s="4"/>
      <c r="KWN128" s="4"/>
      <c r="KWO128" s="4"/>
      <c r="KWP128" s="4"/>
      <c r="KWQ128" s="4"/>
      <c r="KWR128" s="4"/>
      <c r="KWS128" s="4"/>
      <c r="KWT128" s="4"/>
      <c r="KWU128" s="4"/>
      <c r="KWV128" s="4"/>
      <c r="KWW128" s="4"/>
      <c r="KWX128" s="4"/>
      <c r="KWY128" s="4"/>
      <c r="KWZ128" s="4"/>
      <c r="KXA128" s="4"/>
      <c r="KXB128" s="4"/>
      <c r="KXC128" s="4"/>
      <c r="KXD128" s="4"/>
      <c r="KXE128" s="4"/>
      <c r="KXF128" s="4"/>
      <c r="KXG128" s="4"/>
      <c r="KXH128" s="4"/>
      <c r="KXI128" s="4"/>
      <c r="KXJ128" s="4"/>
      <c r="KXK128" s="4"/>
      <c r="KXL128" s="4"/>
      <c r="KXM128" s="4"/>
      <c r="KXN128" s="4"/>
      <c r="KXO128" s="4"/>
      <c r="KXP128" s="4"/>
      <c r="KXQ128" s="4"/>
      <c r="KXR128" s="4"/>
      <c r="KXS128" s="4"/>
      <c r="KXT128" s="4"/>
      <c r="KXU128" s="4"/>
      <c r="KXV128" s="4"/>
      <c r="KXW128" s="4"/>
      <c r="KXX128" s="4"/>
      <c r="KXY128" s="4"/>
      <c r="KXZ128" s="4"/>
      <c r="KYA128" s="4"/>
      <c r="KYB128" s="4"/>
      <c r="KYC128" s="4"/>
      <c r="KYD128" s="4"/>
      <c r="KYE128" s="4"/>
      <c r="KYF128" s="4"/>
      <c r="KYG128" s="4"/>
      <c r="KYH128" s="4"/>
      <c r="KYI128" s="4"/>
      <c r="KYJ128" s="4"/>
      <c r="KYK128" s="4"/>
      <c r="KYL128" s="4"/>
      <c r="KYM128" s="4"/>
      <c r="KYN128" s="4"/>
      <c r="KYO128" s="4"/>
      <c r="KYP128" s="4"/>
      <c r="KYQ128" s="4"/>
      <c r="KYR128" s="4"/>
      <c r="KYS128" s="4"/>
      <c r="KYT128" s="4"/>
      <c r="KYU128" s="4"/>
      <c r="KYV128" s="4"/>
      <c r="KYW128" s="4"/>
      <c r="KYX128" s="4"/>
      <c r="KYY128" s="4"/>
      <c r="KYZ128" s="4"/>
      <c r="KZA128" s="4"/>
      <c r="KZB128" s="4"/>
      <c r="KZC128" s="4"/>
      <c r="KZD128" s="4"/>
      <c r="KZE128" s="4"/>
      <c r="KZF128" s="4"/>
      <c r="KZG128" s="4"/>
      <c r="KZH128" s="4"/>
      <c r="KZI128" s="4"/>
      <c r="KZJ128" s="4"/>
      <c r="KZK128" s="4"/>
      <c r="KZL128" s="4"/>
      <c r="KZM128" s="4"/>
      <c r="KZN128" s="4"/>
      <c r="KZO128" s="4"/>
      <c r="KZP128" s="4"/>
      <c r="KZQ128" s="4"/>
      <c r="KZR128" s="4"/>
      <c r="KZS128" s="4"/>
      <c r="KZT128" s="4"/>
      <c r="KZU128" s="4"/>
      <c r="KZV128" s="4"/>
      <c r="KZW128" s="4"/>
      <c r="KZX128" s="4"/>
      <c r="KZY128" s="4"/>
      <c r="KZZ128" s="4"/>
      <c r="LAA128" s="4"/>
      <c r="LAB128" s="4"/>
      <c r="LAC128" s="4"/>
      <c r="LAD128" s="4"/>
      <c r="LAE128" s="4"/>
      <c r="LAF128" s="4"/>
      <c r="LAG128" s="4"/>
      <c r="LAH128" s="4"/>
      <c r="LAO128" s="4"/>
      <c r="LAP128" s="4"/>
      <c r="LAQ128" s="4"/>
      <c r="LAR128" s="4"/>
      <c r="LAS128" s="4"/>
      <c r="LAT128" s="4"/>
      <c r="LAU128" s="4"/>
      <c r="LAV128" s="4"/>
      <c r="LAW128" s="4"/>
      <c r="LAX128" s="4"/>
      <c r="LAY128" s="4"/>
      <c r="LAZ128" s="4"/>
      <c r="LBA128" s="4"/>
      <c r="LBB128" s="4"/>
      <c r="LBC128" s="4"/>
      <c r="LBD128" s="4"/>
      <c r="LBE128" s="4"/>
      <c r="LBF128" s="4"/>
      <c r="LBG128" s="4"/>
      <c r="LBH128" s="4"/>
      <c r="LBI128" s="4"/>
      <c r="LBJ128" s="4"/>
      <c r="LBK128" s="4"/>
      <c r="LBL128" s="4"/>
      <c r="LBM128" s="4"/>
      <c r="LBN128" s="4"/>
      <c r="LBO128" s="4"/>
      <c r="LBP128" s="4"/>
      <c r="LBQ128" s="4"/>
      <c r="LBR128" s="4"/>
      <c r="LBS128" s="4"/>
      <c r="LBT128" s="4"/>
      <c r="LBU128" s="4"/>
      <c r="LBV128" s="4"/>
      <c r="LBW128" s="4"/>
      <c r="LBX128" s="4"/>
      <c r="LBY128" s="4"/>
      <c r="LBZ128" s="4"/>
      <c r="LCA128" s="4"/>
      <c r="LCB128" s="4"/>
      <c r="LCC128" s="4"/>
      <c r="LCD128" s="4"/>
      <c r="LCE128" s="4"/>
      <c r="LCF128" s="4"/>
      <c r="LCG128" s="4"/>
      <c r="LCH128" s="4"/>
      <c r="LCI128" s="4"/>
      <c r="LCJ128" s="4"/>
      <c r="LCK128" s="4"/>
      <c r="LCL128" s="4"/>
      <c r="LCM128" s="4"/>
      <c r="LCN128" s="4"/>
      <c r="LCO128" s="4"/>
      <c r="LCP128" s="4"/>
      <c r="LCQ128" s="4"/>
      <c r="LCR128" s="4"/>
      <c r="LCS128" s="4"/>
      <c r="LCT128" s="4"/>
      <c r="LCU128" s="4"/>
      <c r="LCV128" s="4"/>
      <c r="LCW128" s="4"/>
      <c r="LCX128" s="4"/>
      <c r="LCY128" s="4"/>
      <c r="LCZ128" s="4"/>
      <c r="LDA128" s="4"/>
      <c r="LDB128" s="4"/>
      <c r="LDC128" s="4"/>
      <c r="LDD128" s="4"/>
      <c r="LDE128" s="4"/>
      <c r="LDF128" s="4"/>
      <c r="LDG128" s="4"/>
      <c r="LDH128" s="4"/>
      <c r="LDI128" s="4"/>
      <c r="LDJ128" s="4"/>
      <c r="LDK128" s="4"/>
      <c r="LDL128" s="4"/>
      <c r="LDM128" s="4"/>
      <c r="LDN128" s="4"/>
      <c r="LDO128" s="4"/>
      <c r="LDP128" s="4"/>
      <c r="LDQ128" s="4"/>
      <c r="LDR128" s="4"/>
      <c r="LDS128" s="4"/>
      <c r="LDT128" s="4"/>
      <c r="LDU128" s="4"/>
      <c r="LDV128" s="4"/>
      <c r="LDW128" s="4"/>
      <c r="LDX128" s="4"/>
      <c r="LDY128" s="4"/>
      <c r="LDZ128" s="4"/>
      <c r="LEA128" s="4"/>
      <c r="LEB128" s="4"/>
      <c r="LEC128" s="4"/>
      <c r="LED128" s="4"/>
      <c r="LEE128" s="4"/>
      <c r="LEF128" s="4"/>
      <c r="LEG128" s="4"/>
      <c r="LEH128" s="4"/>
      <c r="LEI128" s="4"/>
      <c r="LEJ128" s="4"/>
      <c r="LEK128" s="4"/>
      <c r="LEL128" s="4"/>
      <c r="LEM128" s="4"/>
      <c r="LEN128" s="4"/>
      <c r="LEO128" s="4"/>
      <c r="LEP128" s="4"/>
      <c r="LEQ128" s="4"/>
      <c r="LER128" s="4"/>
      <c r="LES128" s="4"/>
      <c r="LET128" s="4"/>
      <c r="LEU128" s="4"/>
      <c r="LEV128" s="4"/>
      <c r="LEW128" s="4"/>
      <c r="LEX128" s="4"/>
      <c r="LEY128" s="4"/>
      <c r="LEZ128" s="4"/>
      <c r="LFA128" s="4"/>
      <c r="LFB128" s="4"/>
      <c r="LFC128" s="4"/>
      <c r="LFD128" s="4"/>
      <c r="LFE128" s="4"/>
      <c r="LFF128" s="4"/>
      <c r="LFG128" s="4"/>
      <c r="LFH128" s="4"/>
      <c r="LFI128" s="4"/>
      <c r="LFJ128" s="4"/>
      <c r="LFK128" s="4"/>
      <c r="LFL128" s="4"/>
      <c r="LFM128" s="4"/>
      <c r="LFN128" s="4"/>
      <c r="LFO128" s="4"/>
      <c r="LFP128" s="4"/>
      <c r="LFQ128" s="4"/>
      <c r="LFR128" s="4"/>
      <c r="LFS128" s="4"/>
      <c r="LFT128" s="4"/>
      <c r="LFU128" s="4"/>
      <c r="LFV128" s="4"/>
      <c r="LFW128" s="4"/>
      <c r="LFX128" s="4"/>
      <c r="LFY128" s="4"/>
      <c r="LFZ128" s="4"/>
      <c r="LGA128" s="4"/>
      <c r="LGB128" s="4"/>
      <c r="LGC128" s="4"/>
      <c r="LGD128" s="4"/>
      <c r="LGE128" s="4"/>
      <c r="LGF128" s="4"/>
      <c r="LGG128" s="4"/>
      <c r="LGH128" s="4"/>
      <c r="LGI128" s="4"/>
      <c r="LGJ128" s="4"/>
      <c r="LGK128" s="4"/>
      <c r="LGL128" s="4"/>
      <c r="LGM128" s="4"/>
      <c r="LGN128" s="4"/>
      <c r="LGO128" s="4"/>
      <c r="LGP128" s="4"/>
      <c r="LGQ128" s="4"/>
      <c r="LGR128" s="4"/>
      <c r="LGS128" s="4"/>
      <c r="LGT128" s="4"/>
      <c r="LGU128" s="4"/>
      <c r="LGV128" s="4"/>
      <c r="LGW128" s="4"/>
      <c r="LGX128" s="4"/>
      <c r="LGY128" s="4"/>
      <c r="LGZ128" s="4"/>
      <c r="LHA128" s="4"/>
      <c r="LHB128" s="4"/>
      <c r="LHC128" s="4"/>
      <c r="LHD128" s="4"/>
      <c r="LHE128" s="4"/>
      <c r="LHF128" s="4"/>
      <c r="LHG128" s="4"/>
      <c r="LHH128" s="4"/>
      <c r="LHI128" s="4"/>
      <c r="LHJ128" s="4"/>
      <c r="LHK128" s="4"/>
      <c r="LHL128" s="4"/>
      <c r="LHM128" s="4"/>
      <c r="LHN128" s="4"/>
      <c r="LHO128" s="4"/>
      <c r="LHP128" s="4"/>
      <c r="LHQ128" s="4"/>
      <c r="LHR128" s="4"/>
      <c r="LHS128" s="4"/>
      <c r="LHT128" s="4"/>
      <c r="LHU128" s="4"/>
      <c r="LHV128" s="4"/>
      <c r="LHW128" s="4"/>
      <c r="LHX128" s="4"/>
      <c r="LHY128" s="4"/>
      <c r="LHZ128" s="4"/>
      <c r="LIA128" s="4"/>
      <c r="LIB128" s="4"/>
      <c r="LIC128" s="4"/>
      <c r="LID128" s="4"/>
      <c r="LIE128" s="4"/>
      <c r="LIF128" s="4"/>
      <c r="LIG128" s="4"/>
      <c r="LIH128" s="4"/>
      <c r="LII128" s="4"/>
      <c r="LIJ128" s="4"/>
      <c r="LIK128" s="4"/>
      <c r="LIL128" s="4"/>
      <c r="LIM128" s="4"/>
      <c r="LIN128" s="4"/>
      <c r="LIO128" s="4"/>
      <c r="LIP128" s="4"/>
      <c r="LIQ128" s="4"/>
      <c r="LIR128" s="4"/>
      <c r="LIS128" s="4"/>
      <c r="LIT128" s="4"/>
      <c r="LIU128" s="4"/>
      <c r="LIV128" s="4"/>
      <c r="LIW128" s="4"/>
      <c r="LIX128" s="4"/>
      <c r="LIY128" s="4"/>
      <c r="LIZ128" s="4"/>
      <c r="LJA128" s="4"/>
      <c r="LJB128" s="4"/>
      <c r="LJC128" s="4"/>
      <c r="LJD128" s="4"/>
      <c r="LJE128" s="4"/>
      <c r="LJF128" s="4"/>
      <c r="LJG128" s="4"/>
      <c r="LJH128" s="4"/>
      <c r="LJI128" s="4"/>
      <c r="LJJ128" s="4"/>
      <c r="LJK128" s="4"/>
      <c r="LJL128" s="4"/>
      <c r="LJM128" s="4"/>
      <c r="LJN128" s="4"/>
      <c r="LJO128" s="4"/>
      <c r="LJP128" s="4"/>
      <c r="LJQ128" s="4"/>
      <c r="LJR128" s="4"/>
      <c r="LJS128" s="4"/>
      <c r="LJT128" s="4"/>
      <c r="LJU128" s="4"/>
      <c r="LJV128" s="4"/>
      <c r="LJW128" s="4"/>
      <c r="LJX128" s="4"/>
      <c r="LJY128" s="4"/>
      <c r="LJZ128" s="4"/>
      <c r="LKA128" s="4"/>
      <c r="LKB128" s="4"/>
      <c r="LKC128" s="4"/>
      <c r="LKD128" s="4"/>
      <c r="LKK128" s="4"/>
      <c r="LKL128" s="4"/>
      <c r="LKM128" s="4"/>
      <c r="LKN128" s="4"/>
      <c r="LKO128" s="4"/>
      <c r="LKP128" s="4"/>
      <c r="LKQ128" s="4"/>
      <c r="LKR128" s="4"/>
      <c r="LKS128" s="4"/>
      <c r="LKT128" s="4"/>
      <c r="LKU128" s="4"/>
      <c r="LKV128" s="4"/>
      <c r="LKW128" s="4"/>
      <c r="LKX128" s="4"/>
      <c r="LKY128" s="4"/>
      <c r="LKZ128" s="4"/>
      <c r="LLA128" s="4"/>
      <c r="LLB128" s="4"/>
      <c r="LLC128" s="4"/>
      <c r="LLD128" s="4"/>
      <c r="LLE128" s="4"/>
      <c r="LLF128" s="4"/>
      <c r="LLG128" s="4"/>
      <c r="LLH128" s="4"/>
      <c r="LLI128" s="4"/>
      <c r="LLJ128" s="4"/>
      <c r="LLK128" s="4"/>
      <c r="LLL128" s="4"/>
      <c r="LLM128" s="4"/>
      <c r="LLN128" s="4"/>
      <c r="LLO128" s="4"/>
      <c r="LLP128" s="4"/>
      <c r="LLQ128" s="4"/>
      <c r="LLR128" s="4"/>
      <c r="LLS128" s="4"/>
      <c r="LLT128" s="4"/>
      <c r="LLU128" s="4"/>
      <c r="LLV128" s="4"/>
      <c r="LLW128" s="4"/>
      <c r="LLX128" s="4"/>
      <c r="LLY128" s="4"/>
      <c r="LLZ128" s="4"/>
      <c r="LMA128" s="4"/>
      <c r="LMB128" s="4"/>
      <c r="LMC128" s="4"/>
      <c r="LMD128" s="4"/>
      <c r="LME128" s="4"/>
      <c r="LMF128" s="4"/>
      <c r="LMG128" s="4"/>
      <c r="LMH128" s="4"/>
      <c r="LMI128" s="4"/>
      <c r="LMJ128" s="4"/>
      <c r="LMK128" s="4"/>
      <c r="LML128" s="4"/>
      <c r="LMM128" s="4"/>
      <c r="LMN128" s="4"/>
      <c r="LMO128" s="4"/>
      <c r="LMP128" s="4"/>
      <c r="LMQ128" s="4"/>
      <c r="LMR128" s="4"/>
      <c r="LMS128" s="4"/>
      <c r="LMT128" s="4"/>
      <c r="LMU128" s="4"/>
      <c r="LMV128" s="4"/>
      <c r="LMW128" s="4"/>
      <c r="LMX128" s="4"/>
      <c r="LMY128" s="4"/>
      <c r="LMZ128" s="4"/>
      <c r="LNA128" s="4"/>
      <c r="LNB128" s="4"/>
      <c r="LNC128" s="4"/>
      <c r="LND128" s="4"/>
      <c r="LNE128" s="4"/>
      <c r="LNF128" s="4"/>
      <c r="LNG128" s="4"/>
      <c r="LNH128" s="4"/>
      <c r="LNI128" s="4"/>
      <c r="LNJ128" s="4"/>
      <c r="LNK128" s="4"/>
      <c r="LNL128" s="4"/>
      <c r="LNM128" s="4"/>
      <c r="LNN128" s="4"/>
      <c r="LNO128" s="4"/>
      <c r="LNP128" s="4"/>
      <c r="LNQ128" s="4"/>
      <c r="LNR128" s="4"/>
      <c r="LNS128" s="4"/>
      <c r="LNT128" s="4"/>
      <c r="LNU128" s="4"/>
      <c r="LNV128" s="4"/>
      <c r="LNW128" s="4"/>
      <c r="LNX128" s="4"/>
      <c r="LNY128" s="4"/>
      <c r="LNZ128" s="4"/>
      <c r="LOA128" s="4"/>
      <c r="LOB128" s="4"/>
      <c r="LOC128" s="4"/>
      <c r="LOD128" s="4"/>
      <c r="LOE128" s="4"/>
      <c r="LOF128" s="4"/>
      <c r="LOG128" s="4"/>
      <c r="LOH128" s="4"/>
      <c r="LOI128" s="4"/>
      <c r="LOJ128" s="4"/>
      <c r="LOK128" s="4"/>
      <c r="LOL128" s="4"/>
      <c r="LOM128" s="4"/>
      <c r="LON128" s="4"/>
      <c r="LOO128" s="4"/>
      <c r="LOP128" s="4"/>
      <c r="LOQ128" s="4"/>
      <c r="LOR128" s="4"/>
      <c r="LOS128" s="4"/>
      <c r="LOT128" s="4"/>
      <c r="LOU128" s="4"/>
      <c r="LOV128" s="4"/>
      <c r="LOW128" s="4"/>
      <c r="LOX128" s="4"/>
      <c r="LOY128" s="4"/>
      <c r="LOZ128" s="4"/>
      <c r="LPA128" s="4"/>
      <c r="LPB128" s="4"/>
      <c r="LPC128" s="4"/>
      <c r="LPD128" s="4"/>
      <c r="LPE128" s="4"/>
      <c r="LPF128" s="4"/>
      <c r="LPG128" s="4"/>
      <c r="LPH128" s="4"/>
      <c r="LPI128" s="4"/>
      <c r="LPJ128" s="4"/>
      <c r="LPK128" s="4"/>
      <c r="LPL128" s="4"/>
      <c r="LPM128" s="4"/>
      <c r="LPN128" s="4"/>
      <c r="LPO128" s="4"/>
      <c r="LPP128" s="4"/>
      <c r="LPQ128" s="4"/>
      <c r="LPR128" s="4"/>
      <c r="LPS128" s="4"/>
      <c r="LPT128" s="4"/>
      <c r="LPU128" s="4"/>
      <c r="LPV128" s="4"/>
      <c r="LPW128" s="4"/>
      <c r="LPX128" s="4"/>
      <c r="LPY128" s="4"/>
      <c r="LPZ128" s="4"/>
      <c r="LQA128" s="4"/>
      <c r="LQB128" s="4"/>
      <c r="LQC128" s="4"/>
      <c r="LQD128" s="4"/>
      <c r="LQE128" s="4"/>
      <c r="LQF128" s="4"/>
      <c r="LQG128" s="4"/>
      <c r="LQH128" s="4"/>
      <c r="LQI128" s="4"/>
      <c r="LQJ128" s="4"/>
      <c r="LQK128" s="4"/>
      <c r="LQL128" s="4"/>
      <c r="LQM128" s="4"/>
      <c r="LQN128" s="4"/>
      <c r="LQO128" s="4"/>
      <c r="LQP128" s="4"/>
      <c r="LQQ128" s="4"/>
      <c r="LQR128" s="4"/>
      <c r="LQS128" s="4"/>
      <c r="LQT128" s="4"/>
      <c r="LQU128" s="4"/>
      <c r="LQV128" s="4"/>
      <c r="LQW128" s="4"/>
      <c r="LQX128" s="4"/>
      <c r="LQY128" s="4"/>
      <c r="LQZ128" s="4"/>
      <c r="LRA128" s="4"/>
      <c r="LRB128" s="4"/>
      <c r="LRC128" s="4"/>
      <c r="LRD128" s="4"/>
      <c r="LRE128" s="4"/>
      <c r="LRF128" s="4"/>
      <c r="LRG128" s="4"/>
      <c r="LRH128" s="4"/>
      <c r="LRI128" s="4"/>
      <c r="LRJ128" s="4"/>
      <c r="LRK128" s="4"/>
      <c r="LRL128" s="4"/>
      <c r="LRM128" s="4"/>
      <c r="LRN128" s="4"/>
      <c r="LRO128" s="4"/>
      <c r="LRP128" s="4"/>
      <c r="LRQ128" s="4"/>
      <c r="LRR128" s="4"/>
      <c r="LRS128" s="4"/>
      <c r="LRT128" s="4"/>
      <c r="LRU128" s="4"/>
      <c r="LRV128" s="4"/>
      <c r="LRW128" s="4"/>
      <c r="LRX128" s="4"/>
      <c r="LRY128" s="4"/>
      <c r="LRZ128" s="4"/>
      <c r="LSA128" s="4"/>
      <c r="LSB128" s="4"/>
      <c r="LSC128" s="4"/>
      <c r="LSD128" s="4"/>
      <c r="LSE128" s="4"/>
      <c r="LSF128" s="4"/>
      <c r="LSG128" s="4"/>
      <c r="LSH128" s="4"/>
      <c r="LSI128" s="4"/>
      <c r="LSJ128" s="4"/>
      <c r="LSK128" s="4"/>
      <c r="LSL128" s="4"/>
      <c r="LSM128" s="4"/>
      <c r="LSN128" s="4"/>
      <c r="LSO128" s="4"/>
      <c r="LSP128" s="4"/>
      <c r="LSQ128" s="4"/>
      <c r="LSR128" s="4"/>
      <c r="LSS128" s="4"/>
      <c r="LST128" s="4"/>
      <c r="LSU128" s="4"/>
      <c r="LSV128" s="4"/>
      <c r="LSW128" s="4"/>
      <c r="LSX128" s="4"/>
      <c r="LSY128" s="4"/>
      <c r="LSZ128" s="4"/>
      <c r="LTA128" s="4"/>
      <c r="LTB128" s="4"/>
      <c r="LTC128" s="4"/>
      <c r="LTD128" s="4"/>
      <c r="LTE128" s="4"/>
      <c r="LTF128" s="4"/>
      <c r="LTG128" s="4"/>
      <c r="LTH128" s="4"/>
      <c r="LTI128" s="4"/>
      <c r="LTJ128" s="4"/>
      <c r="LTK128" s="4"/>
      <c r="LTL128" s="4"/>
      <c r="LTM128" s="4"/>
      <c r="LTN128" s="4"/>
      <c r="LTO128" s="4"/>
      <c r="LTP128" s="4"/>
      <c r="LTQ128" s="4"/>
      <c r="LTR128" s="4"/>
      <c r="LTS128" s="4"/>
      <c r="LTT128" s="4"/>
      <c r="LTU128" s="4"/>
      <c r="LTV128" s="4"/>
      <c r="LTW128" s="4"/>
      <c r="LTX128" s="4"/>
      <c r="LTY128" s="4"/>
      <c r="LTZ128" s="4"/>
      <c r="LUG128" s="4"/>
      <c r="LUH128" s="4"/>
      <c r="LUI128" s="4"/>
      <c r="LUJ128" s="4"/>
      <c r="LUK128" s="4"/>
      <c r="LUL128" s="4"/>
      <c r="LUM128" s="4"/>
      <c r="LUN128" s="4"/>
      <c r="LUO128" s="4"/>
      <c r="LUP128" s="4"/>
      <c r="LUQ128" s="4"/>
      <c r="LUR128" s="4"/>
      <c r="LUS128" s="4"/>
      <c r="LUT128" s="4"/>
      <c r="LUU128" s="4"/>
      <c r="LUV128" s="4"/>
      <c r="LUW128" s="4"/>
      <c r="LUX128" s="4"/>
      <c r="LUY128" s="4"/>
      <c r="LUZ128" s="4"/>
      <c r="LVA128" s="4"/>
      <c r="LVB128" s="4"/>
      <c r="LVC128" s="4"/>
      <c r="LVD128" s="4"/>
      <c r="LVE128" s="4"/>
      <c r="LVF128" s="4"/>
      <c r="LVG128" s="4"/>
      <c r="LVH128" s="4"/>
      <c r="LVI128" s="4"/>
      <c r="LVJ128" s="4"/>
      <c r="LVK128" s="4"/>
      <c r="LVL128" s="4"/>
      <c r="LVM128" s="4"/>
      <c r="LVN128" s="4"/>
      <c r="LVO128" s="4"/>
      <c r="LVP128" s="4"/>
      <c r="LVQ128" s="4"/>
      <c r="LVR128" s="4"/>
      <c r="LVS128" s="4"/>
      <c r="LVT128" s="4"/>
      <c r="LVU128" s="4"/>
      <c r="LVV128" s="4"/>
      <c r="LVW128" s="4"/>
      <c r="LVX128" s="4"/>
      <c r="LVY128" s="4"/>
      <c r="LVZ128" s="4"/>
      <c r="LWA128" s="4"/>
      <c r="LWB128" s="4"/>
      <c r="LWC128" s="4"/>
      <c r="LWD128" s="4"/>
      <c r="LWE128" s="4"/>
      <c r="LWF128" s="4"/>
      <c r="LWG128" s="4"/>
      <c r="LWH128" s="4"/>
      <c r="LWI128" s="4"/>
      <c r="LWJ128" s="4"/>
      <c r="LWK128" s="4"/>
      <c r="LWL128" s="4"/>
      <c r="LWM128" s="4"/>
      <c r="LWN128" s="4"/>
      <c r="LWO128" s="4"/>
      <c r="LWP128" s="4"/>
      <c r="LWQ128" s="4"/>
      <c r="LWR128" s="4"/>
      <c r="LWS128" s="4"/>
      <c r="LWT128" s="4"/>
      <c r="LWU128" s="4"/>
      <c r="LWV128" s="4"/>
      <c r="LWW128" s="4"/>
      <c r="LWX128" s="4"/>
      <c r="LWY128" s="4"/>
      <c r="LWZ128" s="4"/>
      <c r="LXA128" s="4"/>
      <c r="LXB128" s="4"/>
      <c r="LXC128" s="4"/>
      <c r="LXD128" s="4"/>
      <c r="LXE128" s="4"/>
      <c r="LXF128" s="4"/>
      <c r="LXG128" s="4"/>
      <c r="LXH128" s="4"/>
      <c r="LXI128" s="4"/>
      <c r="LXJ128" s="4"/>
      <c r="LXK128" s="4"/>
      <c r="LXL128" s="4"/>
      <c r="LXM128" s="4"/>
      <c r="LXN128" s="4"/>
      <c r="LXO128" s="4"/>
      <c r="LXP128" s="4"/>
      <c r="LXQ128" s="4"/>
      <c r="LXR128" s="4"/>
      <c r="LXS128" s="4"/>
      <c r="LXT128" s="4"/>
      <c r="LXU128" s="4"/>
      <c r="LXV128" s="4"/>
      <c r="LXW128" s="4"/>
      <c r="LXX128" s="4"/>
      <c r="LXY128" s="4"/>
      <c r="LXZ128" s="4"/>
      <c r="LYA128" s="4"/>
      <c r="LYB128" s="4"/>
      <c r="LYC128" s="4"/>
      <c r="LYD128" s="4"/>
      <c r="LYE128" s="4"/>
      <c r="LYF128" s="4"/>
      <c r="LYG128" s="4"/>
      <c r="LYH128" s="4"/>
      <c r="LYI128" s="4"/>
      <c r="LYJ128" s="4"/>
      <c r="LYK128" s="4"/>
      <c r="LYL128" s="4"/>
      <c r="LYM128" s="4"/>
      <c r="LYN128" s="4"/>
      <c r="LYO128" s="4"/>
      <c r="LYP128" s="4"/>
      <c r="LYQ128" s="4"/>
      <c r="LYR128" s="4"/>
      <c r="LYS128" s="4"/>
      <c r="LYT128" s="4"/>
      <c r="LYU128" s="4"/>
      <c r="LYV128" s="4"/>
      <c r="LYW128" s="4"/>
      <c r="LYX128" s="4"/>
      <c r="LYY128" s="4"/>
      <c r="LYZ128" s="4"/>
      <c r="LZA128" s="4"/>
      <c r="LZB128" s="4"/>
      <c r="LZC128" s="4"/>
      <c r="LZD128" s="4"/>
      <c r="LZE128" s="4"/>
      <c r="LZF128" s="4"/>
      <c r="LZG128" s="4"/>
      <c r="LZH128" s="4"/>
      <c r="LZI128" s="4"/>
      <c r="LZJ128" s="4"/>
      <c r="LZK128" s="4"/>
      <c r="LZL128" s="4"/>
      <c r="LZM128" s="4"/>
      <c r="LZN128" s="4"/>
      <c r="LZO128" s="4"/>
      <c r="LZP128" s="4"/>
      <c r="LZQ128" s="4"/>
      <c r="LZR128" s="4"/>
      <c r="LZS128" s="4"/>
      <c r="LZT128" s="4"/>
      <c r="LZU128" s="4"/>
      <c r="LZV128" s="4"/>
      <c r="LZW128" s="4"/>
      <c r="LZX128" s="4"/>
      <c r="LZY128" s="4"/>
      <c r="LZZ128" s="4"/>
      <c r="MAA128" s="4"/>
      <c r="MAB128" s="4"/>
      <c r="MAC128" s="4"/>
      <c r="MAD128" s="4"/>
      <c r="MAE128" s="4"/>
      <c r="MAF128" s="4"/>
      <c r="MAG128" s="4"/>
      <c r="MAH128" s="4"/>
      <c r="MAI128" s="4"/>
      <c r="MAJ128" s="4"/>
      <c r="MAK128" s="4"/>
      <c r="MAL128" s="4"/>
      <c r="MAM128" s="4"/>
      <c r="MAN128" s="4"/>
      <c r="MAO128" s="4"/>
      <c r="MAP128" s="4"/>
      <c r="MAQ128" s="4"/>
      <c r="MAR128" s="4"/>
      <c r="MAS128" s="4"/>
      <c r="MAT128" s="4"/>
      <c r="MAU128" s="4"/>
      <c r="MAV128" s="4"/>
      <c r="MAW128" s="4"/>
      <c r="MAX128" s="4"/>
      <c r="MAY128" s="4"/>
      <c r="MAZ128" s="4"/>
      <c r="MBA128" s="4"/>
      <c r="MBB128" s="4"/>
      <c r="MBC128" s="4"/>
      <c r="MBD128" s="4"/>
      <c r="MBE128" s="4"/>
      <c r="MBF128" s="4"/>
      <c r="MBG128" s="4"/>
      <c r="MBH128" s="4"/>
      <c r="MBI128" s="4"/>
      <c r="MBJ128" s="4"/>
      <c r="MBK128" s="4"/>
      <c r="MBL128" s="4"/>
      <c r="MBM128" s="4"/>
      <c r="MBN128" s="4"/>
      <c r="MBO128" s="4"/>
      <c r="MBP128" s="4"/>
      <c r="MBQ128" s="4"/>
      <c r="MBR128" s="4"/>
      <c r="MBS128" s="4"/>
      <c r="MBT128" s="4"/>
      <c r="MBU128" s="4"/>
      <c r="MBV128" s="4"/>
      <c r="MBW128" s="4"/>
      <c r="MBX128" s="4"/>
      <c r="MBY128" s="4"/>
      <c r="MBZ128" s="4"/>
      <c r="MCA128" s="4"/>
      <c r="MCB128" s="4"/>
      <c r="MCC128" s="4"/>
      <c r="MCD128" s="4"/>
      <c r="MCE128" s="4"/>
      <c r="MCF128" s="4"/>
      <c r="MCG128" s="4"/>
      <c r="MCH128" s="4"/>
      <c r="MCI128" s="4"/>
      <c r="MCJ128" s="4"/>
      <c r="MCK128" s="4"/>
      <c r="MCL128" s="4"/>
      <c r="MCM128" s="4"/>
      <c r="MCN128" s="4"/>
      <c r="MCO128" s="4"/>
      <c r="MCP128" s="4"/>
      <c r="MCQ128" s="4"/>
      <c r="MCR128" s="4"/>
      <c r="MCS128" s="4"/>
      <c r="MCT128" s="4"/>
      <c r="MCU128" s="4"/>
      <c r="MCV128" s="4"/>
      <c r="MCW128" s="4"/>
      <c r="MCX128" s="4"/>
      <c r="MCY128" s="4"/>
      <c r="MCZ128" s="4"/>
      <c r="MDA128" s="4"/>
      <c r="MDB128" s="4"/>
      <c r="MDC128" s="4"/>
      <c r="MDD128" s="4"/>
      <c r="MDE128" s="4"/>
      <c r="MDF128" s="4"/>
      <c r="MDG128" s="4"/>
      <c r="MDH128" s="4"/>
      <c r="MDI128" s="4"/>
      <c r="MDJ128" s="4"/>
      <c r="MDK128" s="4"/>
      <c r="MDL128" s="4"/>
      <c r="MDM128" s="4"/>
      <c r="MDN128" s="4"/>
      <c r="MDO128" s="4"/>
      <c r="MDP128" s="4"/>
      <c r="MDQ128" s="4"/>
      <c r="MDR128" s="4"/>
      <c r="MDS128" s="4"/>
      <c r="MDT128" s="4"/>
      <c r="MDU128" s="4"/>
      <c r="MDV128" s="4"/>
      <c r="MEC128" s="4"/>
      <c r="MED128" s="4"/>
      <c r="MEE128" s="4"/>
      <c r="MEF128" s="4"/>
      <c r="MEG128" s="4"/>
      <c r="MEH128" s="4"/>
      <c r="MEI128" s="4"/>
      <c r="MEJ128" s="4"/>
      <c r="MEK128" s="4"/>
      <c r="MEL128" s="4"/>
      <c r="MEM128" s="4"/>
      <c r="MEN128" s="4"/>
      <c r="MEO128" s="4"/>
      <c r="MEP128" s="4"/>
      <c r="MEQ128" s="4"/>
      <c r="MER128" s="4"/>
      <c r="MES128" s="4"/>
      <c r="MET128" s="4"/>
      <c r="MEU128" s="4"/>
      <c r="MEV128" s="4"/>
      <c r="MEW128" s="4"/>
      <c r="MEX128" s="4"/>
      <c r="MEY128" s="4"/>
      <c r="MEZ128" s="4"/>
      <c r="MFA128" s="4"/>
      <c r="MFB128" s="4"/>
      <c r="MFC128" s="4"/>
      <c r="MFD128" s="4"/>
      <c r="MFE128" s="4"/>
      <c r="MFF128" s="4"/>
      <c r="MFG128" s="4"/>
      <c r="MFH128" s="4"/>
      <c r="MFI128" s="4"/>
      <c r="MFJ128" s="4"/>
      <c r="MFK128" s="4"/>
      <c r="MFL128" s="4"/>
      <c r="MFM128" s="4"/>
      <c r="MFN128" s="4"/>
      <c r="MFO128" s="4"/>
      <c r="MFP128" s="4"/>
      <c r="MFQ128" s="4"/>
      <c r="MFR128" s="4"/>
      <c r="MFS128" s="4"/>
      <c r="MFT128" s="4"/>
      <c r="MFU128" s="4"/>
      <c r="MFV128" s="4"/>
      <c r="MFW128" s="4"/>
      <c r="MFX128" s="4"/>
      <c r="MFY128" s="4"/>
      <c r="MFZ128" s="4"/>
      <c r="MGA128" s="4"/>
      <c r="MGB128" s="4"/>
      <c r="MGC128" s="4"/>
      <c r="MGD128" s="4"/>
      <c r="MGE128" s="4"/>
      <c r="MGF128" s="4"/>
      <c r="MGG128" s="4"/>
      <c r="MGH128" s="4"/>
      <c r="MGI128" s="4"/>
      <c r="MGJ128" s="4"/>
      <c r="MGK128" s="4"/>
      <c r="MGL128" s="4"/>
      <c r="MGM128" s="4"/>
      <c r="MGN128" s="4"/>
      <c r="MGO128" s="4"/>
      <c r="MGP128" s="4"/>
      <c r="MGQ128" s="4"/>
      <c r="MGR128" s="4"/>
      <c r="MGS128" s="4"/>
      <c r="MGT128" s="4"/>
      <c r="MGU128" s="4"/>
      <c r="MGV128" s="4"/>
      <c r="MGW128" s="4"/>
      <c r="MGX128" s="4"/>
      <c r="MGY128" s="4"/>
      <c r="MGZ128" s="4"/>
      <c r="MHA128" s="4"/>
      <c r="MHB128" s="4"/>
      <c r="MHC128" s="4"/>
      <c r="MHD128" s="4"/>
      <c r="MHE128" s="4"/>
      <c r="MHF128" s="4"/>
      <c r="MHG128" s="4"/>
      <c r="MHH128" s="4"/>
      <c r="MHI128" s="4"/>
      <c r="MHJ128" s="4"/>
      <c r="MHK128" s="4"/>
      <c r="MHL128" s="4"/>
      <c r="MHM128" s="4"/>
      <c r="MHN128" s="4"/>
      <c r="MHO128" s="4"/>
      <c r="MHP128" s="4"/>
      <c r="MHQ128" s="4"/>
      <c r="MHR128" s="4"/>
      <c r="MHS128" s="4"/>
      <c r="MHT128" s="4"/>
      <c r="MHU128" s="4"/>
      <c r="MHV128" s="4"/>
      <c r="MHW128" s="4"/>
      <c r="MHX128" s="4"/>
      <c r="MHY128" s="4"/>
      <c r="MHZ128" s="4"/>
      <c r="MIA128" s="4"/>
      <c r="MIB128" s="4"/>
      <c r="MIC128" s="4"/>
      <c r="MID128" s="4"/>
      <c r="MIE128" s="4"/>
      <c r="MIF128" s="4"/>
      <c r="MIG128" s="4"/>
      <c r="MIH128" s="4"/>
      <c r="MII128" s="4"/>
      <c r="MIJ128" s="4"/>
      <c r="MIK128" s="4"/>
      <c r="MIL128" s="4"/>
      <c r="MIM128" s="4"/>
      <c r="MIN128" s="4"/>
      <c r="MIO128" s="4"/>
      <c r="MIP128" s="4"/>
      <c r="MIQ128" s="4"/>
      <c r="MIR128" s="4"/>
      <c r="MIS128" s="4"/>
      <c r="MIT128" s="4"/>
      <c r="MIU128" s="4"/>
      <c r="MIV128" s="4"/>
      <c r="MIW128" s="4"/>
      <c r="MIX128" s="4"/>
      <c r="MIY128" s="4"/>
      <c r="MIZ128" s="4"/>
      <c r="MJA128" s="4"/>
      <c r="MJB128" s="4"/>
      <c r="MJC128" s="4"/>
      <c r="MJD128" s="4"/>
      <c r="MJE128" s="4"/>
      <c r="MJF128" s="4"/>
      <c r="MJG128" s="4"/>
      <c r="MJH128" s="4"/>
      <c r="MJI128" s="4"/>
      <c r="MJJ128" s="4"/>
      <c r="MJK128" s="4"/>
      <c r="MJL128" s="4"/>
      <c r="MJM128" s="4"/>
      <c r="MJN128" s="4"/>
      <c r="MJO128" s="4"/>
      <c r="MJP128" s="4"/>
      <c r="MJQ128" s="4"/>
      <c r="MJR128" s="4"/>
      <c r="MJS128" s="4"/>
      <c r="MJT128" s="4"/>
      <c r="MJU128" s="4"/>
      <c r="MJV128" s="4"/>
      <c r="MJW128" s="4"/>
      <c r="MJX128" s="4"/>
      <c r="MJY128" s="4"/>
      <c r="MJZ128" s="4"/>
      <c r="MKA128" s="4"/>
      <c r="MKB128" s="4"/>
      <c r="MKC128" s="4"/>
      <c r="MKD128" s="4"/>
      <c r="MKE128" s="4"/>
      <c r="MKF128" s="4"/>
      <c r="MKG128" s="4"/>
      <c r="MKH128" s="4"/>
      <c r="MKI128" s="4"/>
      <c r="MKJ128" s="4"/>
      <c r="MKK128" s="4"/>
      <c r="MKL128" s="4"/>
      <c r="MKM128" s="4"/>
      <c r="MKN128" s="4"/>
      <c r="MKO128" s="4"/>
      <c r="MKP128" s="4"/>
      <c r="MKQ128" s="4"/>
      <c r="MKR128" s="4"/>
      <c r="MKS128" s="4"/>
      <c r="MKT128" s="4"/>
      <c r="MKU128" s="4"/>
      <c r="MKV128" s="4"/>
      <c r="MKW128" s="4"/>
      <c r="MKX128" s="4"/>
      <c r="MKY128" s="4"/>
      <c r="MKZ128" s="4"/>
      <c r="MLA128" s="4"/>
      <c r="MLB128" s="4"/>
      <c r="MLC128" s="4"/>
      <c r="MLD128" s="4"/>
      <c r="MLE128" s="4"/>
      <c r="MLF128" s="4"/>
      <c r="MLG128" s="4"/>
      <c r="MLH128" s="4"/>
      <c r="MLI128" s="4"/>
      <c r="MLJ128" s="4"/>
      <c r="MLK128" s="4"/>
      <c r="MLL128" s="4"/>
      <c r="MLM128" s="4"/>
      <c r="MLN128" s="4"/>
      <c r="MLO128" s="4"/>
      <c r="MLP128" s="4"/>
      <c r="MLQ128" s="4"/>
      <c r="MLR128" s="4"/>
      <c r="MLS128" s="4"/>
      <c r="MLT128" s="4"/>
      <c r="MLU128" s="4"/>
      <c r="MLV128" s="4"/>
      <c r="MLW128" s="4"/>
      <c r="MLX128" s="4"/>
      <c r="MLY128" s="4"/>
      <c r="MLZ128" s="4"/>
      <c r="MMA128" s="4"/>
      <c r="MMB128" s="4"/>
      <c r="MMC128" s="4"/>
      <c r="MMD128" s="4"/>
      <c r="MME128" s="4"/>
      <c r="MMF128" s="4"/>
      <c r="MMG128" s="4"/>
      <c r="MMH128" s="4"/>
      <c r="MMI128" s="4"/>
      <c r="MMJ128" s="4"/>
      <c r="MMK128" s="4"/>
      <c r="MML128" s="4"/>
      <c r="MMM128" s="4"/>
      <c r="MMN128" s="4"/>
      <c r="MMO128" s="4"/>
      <c r="MMP128" s="4"/>
      <c r="MMQ128" s="4"/>
      <c r="MMR128" s="4"/>
      <c r="MMS128" s="4"/>
      <c r="MMT128" s="4"/>
      <c r="MMU128" s="4"/>
      <c r="MMV128" s="4"/>
      <c r="MMW128" s="4"/>
      <c r="MMX128" s="4"/>
      <c r="MMY128" s="4"/>
      <c r="MMZ128" s="4"/>
      <c r="MNA128" s="4"/>
      <c r="MNB128" s="4"/>
      <c r="MNC128" s="4"/>
      <c r="MND128" s="4"/>
      <c r="MNE128" s="4"/>
      <c r="MNF128" s="4"/>
      <c r="MNG128" s="4"/>
      <c r="MNH128" s="4"/>
      <c r="MNI128" s="4"/>
      <c r="MNJ128" s="4"/>
      <c r="MNK128" s="4"/>
      <c r="MNL128" s="4"/>
      <c r="MNM128" s="4"/>
      <c r="MNN128" s="4"/>
      <c r="MNO128" s="4"/>
      <c r="MNP128" s="4"/>
      <c r="MNQ128" s="4"/>
      <c r="MNR128" s="4"/>
      <c r="MNY128" s="4"/>
      <c r="MNZ128" s="4"/>
      <c r="MOA128" s="4"/>
      <c r="MOB128" s="4"/>
      <c r="MOC128" s="4"/>
      <c r="MOD128" s="4"/>
      <c r="MOE128" s="4"/>
      <c r="MOF128" s="4"/>
      <c r="MOG128" s="4"/>
      <c r="MOH128" s="4"/>
      <c r="MOI128" s="4"/>
      <c r="MOJ128" s="4"/>
      <c r="MOK128" s="4"/>
      <c r="MOL128" s="4"/>
      <c r="MOM128" s="4"/>
      <c r="MON128" s="4"/>
      <c r="MOO128" s="4"/>
      <c r="MOP128" s="4"/>
      <c r="MOQ128" s="4"/>
      <c r="MOR128" s="4"/>
      <c r="MOS128" s="4"/>
      <c r="MOT128" s="4"/>
      <c r="MOU128" s="4"/>
      <c r="MOV128" s="4"/>
      <c r="MOW128" s="4"/>
      <c r="MOX128" s="4"/>
      <c r="MOY128" s="4"/>
      <c r="MOZ128" s="4"/>
      <c r="MPA128" s="4"/>
      <c r="MPB128" s="4"/>
      <c r="MPC128" s="4"/>
      <c r="MPD128" s="4"/>
      <c r="MPE128" s="4"/>
      <c r="MPF128" s="4"/>
      <c r="MPG128" s="4"/>
      <c r="MPH128" s="4"/>
      <c r="MPI128" s="4"/>
      <c r="MPJ128" s="4"/>
      <c r="MPK128" s="4"/>
      <c r="MPL128" s="4"/>
      <c r="MPM128" s="4"/>
      <c r="MPN128" s="4"/>
      <c r="MPO128" s="4"/>
      <c r="MPP128" s="4"/>
      <c r="MPQ128" s="4"/>
      <c r="MPR128" s="4"/>
      <c r="MPS128" s="4"/>
      <c r="MPT128" s="4"/>
      <c r="MPU128" s="4"/>
      <c r="MPV128" s="4"/>
      <c r="MPW128" s="4"/>
      <c r="MPX128" s="4"/>
      <c r="MPY128" s="4"/>
      <c r="MPZ128" s="4"/>
      <c r="MQA128" s="4"/>
      <c r="MQB128" s="4"/>
      <c r="MQC128" s="4"/>
      <c r="MQD128" s="4"/>
      <c r="MQE128" s="4"/>
      <c r="MQF128" s="4"/>
      <c r="MQG128" s="4"/>
      <c r="MQH128" s="4"/>
      <c r="MQI128" s="4"/>
      <c r="MQJ128" s="4"/>
      <c r="MQK128" s="4"/>
      <c r="MQL128" s="4"/>
      <c r="MQM128" s="4"/>
      <c r="MQN128" s="4"/>
      <c r="MQO128" s="4"/>
      <c r="MQP128" s="4"/>
      <c r="MQQ128" s="4"/>
      <c r="MQR128" s="4"/>
      <c r="MQS128" s="4"/>
      <c r="MQT128" s="4"/>
      <c r="MQU128" s="4"/>
      <c r="MQV128" s="4"/>
      <c r="MQW128" s="4"/>
      <c r="MQX128" s="4"/>
      <c r="MQY128" s="4"/>
      <c r="MQZ128" s="4"/>
      <c r="MRA128" s="4"/>
      <c r="MRB128" s="4"/>
      <c r="MRC128" s="4"/>
      <c r="MRD128" s="4"/>
      <c r="MRE128" s="4"/>
      <c r="MRF128" s="4"/>
      <c r="MRG128" s="4"/>
      <c r="MRH128" s="4"/>
      <c r="MRI128" s="4"/>
      <c r="MRJ128" s="4"/>
      <c r="MRK128" s="4"/>
      <c r="MRL128" s="4"/>
      <c r="MRM128" s="4"/>
      <c r="MRN128" s="4"/>
      <c r="MRO128" s="4"/>
      <c r="MRP128" s="4"/>
      <c r="MRQ128" s="4"/>
      <c r="MRR128" s="4"/>
      <c r="MRS128" s="4"/>
      <c r="MRT128" s="4"/>
      <c r="MRU128" s="4"/>
      <c r="MRV128" s="4"/>
      <c r="MRW128" s="4"/>
      <c r="MRX128" s="4"/>
      <c r="MRY128" s="4"/>
      <c r="MRZ128" s="4"/>
      <c r="MSA128" s="4"/>
      <c r="MSB128" s="4"/>
      <c r="MSC128" s="4"/>
      <c r="MSD128" s="4"/>
      <c r="MSE128" s="4"/>
      <c r="MSF128" s="4"/>
      <c r="MSG128" s="4"/>
      <c r="MSH128" s="4"/>
      <c r="MSI128" s="4"/>
      <c r="MSJ128" s="4"/>
      <c r="MSK128" s="4"/>
      <c r="MSL128" s="4"/>
      <c r="MSM128" s="4"/>
      <c r="MSN128" s="4"/>
      <c r="MSO128" s="4"/>
      <c r="MSP128" s="4"/>
      <c r="MSQ128" s="4"/>
      <c r="MSR128" s="4"/>
      <c r="MSS128" s="4"/>
      <c r="MST128" s="4"/>
      <c r="MSU128" s="4"/>
      <c r="MSV128" s="4"/>
      <c r="MSW128" s="4"/>
      <c r="MSX128" s="4"/>
      <c r="MSY128" s="4"/>
      <c r="MSZ128" s="4"/>
      <c r="MTA128" s="4"/>
      <c r="MTB128" s="4"/>
      <c r="MTC128" s="4"/>
      <c r="MTD128" s="4"/>
      <c r="MTE128" s="4"/>
      <c r="MTF128" s="4"/>
      <c r="MTG128" s="4"/>
      <c r="MTH128" s="4"/>
      <c r="MTI128" s="4"/>
      <c r="MTJ128" s="4"/>
      <c r="MTK128" s="4"/>
      <c r="MTL128" s="4"/>
      <c r="MTM128" s="4"/>
      <c r="MTN128" s="4"/>
      <c r="MTO128" s="4"/>
      <c r="MTP128" s="4"/>
      <c r="MTQ128" s="4"/>
      <c r="MTR128" s="4"/>
      <c r="MTS128" s="4"/>
      <c r="MTT128" s="4"/>
      <c r="MTU128" s="4"/>
      <c r="MTV128" s="4"/>
      <c r="MTW128" s="4"/>
      <c r="MTX128" s="4"/>
      <c r="MTY128" s="4"/>
      <c r="MTZ128" s="4"/>
      <c r="MUA128" s="4"/>
      <c r="MUB128" s="4"/>
      <c r="MUC128" s="4"/>
      <c r="MUD128" s="4"/>
      <c r="MUE128" s="4"/>
      <c r="MUF128" s="4"/>
      <c r="MUG128" s="4"/>
      <c r="MUH128" s="4"/>
      <c r="MUI128" s="4"/>
      <c r="MUJ128" s="4"/>
      <c r="MUK128" s="4"/>
      <c r="MUL128" s="4"/>
      <c r="MUM128" s="4"/>
      <c r="MUN128" s="4"/>
      <c r="MUO128" s="4"/>
      <c r="MUP128" s="4"/>
      <c r="MUQ128" s="4"/>
      <c r="MUR128" s="4"/>
      <c r="MUS128" s="4"/>
      <c r="MUT128" s="4"/>
      <c r="MUU128" s="4"/>
      <c r="MUV128" s="4"/>
      <c r="MUW128" s="4"/>
      <c r="MUX128" s="4"/>
      <c r="MUY128" s="4"/>
      <c r="MUZ128" s="4"/>
      <c r="MVA128" s="4"/>
      <c r="MVB128" s="4"/>
      <c r="MVC128" s="4"/>
      <c r="MVD128" s="4"/>
      <c r="MVE128" s="4"/>
      <c r="MVF128" s="4"/>
      <c r="MVG128" s="4"/>
      <c r="MVH128" s="4"/>
      <c r="MVI128" s="4"/>
      <c r="MVJ128" s="4"/>
      <c r="MVK128" s="4"/>
      <c r="MVL128" s="4"/>
      <c r="MVM128" s="4"/>
      <c r="MVN128" s="4"/>
      <c r="MVO128" s="4"/>
      <c r="MVP128" s="4"/>
      <c r="MVQ128" s="4"/>
      <c r="MVR128" s="4"/>
      <c r="MVS128" s="4"/>
      <c r="MVT128" s="4"/>
      <c r="MVU128" s="4"/>
      <c r="MVV128" s="4"/>
      <c r="MVW128" s="4"/>
      <c r="MVX128" s="4"/>
      <c r="MVY128" s="4"/>
      <c r="MVZ128" s="4"/>
      <c r="MWA128" s="4"/>
      <c r="MWB128" s="4"/>
      <c r="MWC128" s="4"/>
      <c r="MWD128" s="4"/>
      <c r="MWE128" s="4"/>
      <c r="MWF128" s="4"/>
      <c r="MWG128" s="4"/>
      <c r="MWH128" s="4"/>
      <c r="MWI128" s="4"/>
      <c r="MWJ128" s="4"/>
      <c r="MWK128" s="4"/>
      <c r="MWL128" s="4"/>
      <c r="MWM128" s="4"/>
      <c r="MWN128" s="4"/>
      <c r="MWO128" s="4"/>
      <c r="MWP128" s="4"/>
      <c r="MWQ128" s="4"/>
      <c r="MWR128" s="4"/>
      <c r="MWS128" s="4"/>
      <c r="MWT128" s="4"/>
      <c r="MWU128" s="4"/>
      <c r="MWV128" s="4"/>
      <c r="MWW128" s="4"/>
      <c r="MWX128" s="4"/>
      <c r="MWY128" s="4"/>
      <c r="MWZ128" s="4"/>
      <c r="MXA128" s="4"/>
      <c r="MXB128" s="4"/>
      <c r="MXC128" s="4"/>
      <c r="MXD128" s="4"/>
      <c r="MXE128" s="4"/>
      <c r="MXF128" s="4"/>
      <c r="MXG128" s="4"/>
      <c r="MXH128" s="4"/>
      <c r="MXI128" s="4"/>
      <c r="MXJ128" s="4"/>
      <c r="MXK128" s="4"/>
      <c r="MXL128" s="4"/>
      <c r="MXM128" s="4"/>
      <c r="MXN128" s="4"/>
      <c r="MXU128" s="4"/>
      <c r="MXV128" s="4"/>
      <c r="MXW128" s="4"/>
      <c r="MXX128" s="4"/>
      <c r="MXY128" s="4"/>
      <c r="MXZ128" s="4"/>
      <c r="MYA128" s="4"/>
      <c r="MYB128" s="4"/>
      <c r="MYC128" s="4"/>
      <c r="MYD128" s="4"/>
      <c r="MYE128" s="4"/>
      <c r="MYF128" s="4"/>
      <c r="MYG128" s="4"/>
      <c r="MYH128" s="4"/>
      <c r="MYI128" s="4"/>
      <c r="MYJ128" s="4"/>
      <c r="MYK128" s="4"/>
      <c r="MYL128" s="4"/>
      <c r="MYM128" s="4"/>
      <c r="MYN128" s="4"/>
      <c r="MYO128" s="4"/>
      <c r="MYP128" s="4"/>
      <c r="MYQ128" s="4"/>
      <c r="MYR128" s="4"/>
      <c r="MYS128" s="4"/>
      <c r="MYT128" s="4"/>
      <c r="MYU128" s="4"/>
      <c r="MYV128" s="4"/>
      <c r="MYW128" s="4"/>
      <c r="MYX128" s="4"/>
      <c r="MYY128" s="4"/>
      <c r="MYZ128" s="4"/>
      <c r="MZA128" s="4"/>
      <c r="MZB128" s="4"/>
      <c r="MZC128" s="4"/>
      <c r="MZD128" s="4"/>
      <c r="MZE128" s="4"/>
      <c r="MZF128" s="4"/>
      <c r="MZG128" s="4"/>
      <c r="MZH128" s="4"/>
      <c r="MZI128" s="4"/>
      <c r="MZJ128" s="4"/>
      <c r="MZK128" s="4"/>
      <c r="MZL128" s="4"/>
      <c r="MZM128" s="4"/>
      <c r="MZN128" s="4"/>
      <c r="MZO128" s="4"/>
      <c r="MZP128" s="4"/>
      <c r="MZQ128" s="4"/>
      <c r="MZR128" s="4"/>
      <c r="MZS128" s="4"/>
      <c r="MZT128" s="4"/>
      <c r="MZU128" s="4"/>
      <c r="MZV128" s="4"/>
      <c r="MZW128" s="4"/>
      <c r="MZX128" s="4"/>
      <c r="MZY128" s="4"/>
      <c r="MZZ128" s="4"/>
      <c r="NAA128" s="4"/>
      <c r="NAB128" s="4"/>
      <c r="NAC128" s="4"/>
      <c r="NAD128" s="4"/>
      <c r="NAE128" s="4"/>
      <c r="NAF128" s="4"/>
      <c r="NAG128" s="4"/>
      <c r="NAH128" s="4"/>
      <c r="NAI128" s="4"/>
      <c r="NAJ128" s="4"/>
      <c r="NAK128" s="4"/>
      <c r="NAL128" s="4"/>
      <c r="NAM128" s="4"/>
      <c r="NAN128" s="4"/>
      <c r="NAO128" s="4"/>
      <c r="NAP128" s="4"/>
      <c r="NAQ128" s="4"/>
      <c r="NAR128" s="4"/>
      <c r="NAS128" s="4"/>
      <c r="NAT128" s="4"/>
      <c r="NAU128" s="4"/>
      <c r="NAV128" s="4"/>
      <c r="NAW128" s="4"/>
      <c r="NAX128" s="4"/>
      <c r="NAY128" s="4"/>
      <c r="NAZ128" s="4"/>
      <c r="NBA128" s="4"/>
      <c r="NBB128" s="4"/>
      <c r="NBC128" s="4"/>
      <c r="NBD128" s="4"/>
      <c r="NBE128" s="4"/>
      <c r="NBF128" s="4"/>
      <c r="NBG128" s="4"/>
      <c r="NBH128" s="4"/>
      <c r="NBI128" s="4"/>
      <c r="NBJ128" s="4"/>
      <c r="NBK128" s="4"/>
      <c r="NBL128" s="4"/>
      <c r="NBM128" s="4"/>
      <c r="NBN128" s="4"/>
      <c r="NBO128" s="4"/>
      <c r="NBP128" s="4"/>
      <c r="NBQ128" s="4"/>
      <c r="NBR128" s="4"/>
      <c r="NBS128" s="4"/>
      <c r="NBT128" s="4"/>
      <c r="NBU128" s="4"/>
      <c r="NBV128" s="4"/>
      <c r="NBW128" s="4"/>
      <c r="NBX128" s="4"/>
      <c r="NBY128" s="4"/>
      <c r="NBZ128" s="4"/>
      <c r="NCA128" s="4"/>
      <c r="NCB128" s="4"/>
      <c r="NCC128" s="4"/>
      <c r="NCD128" s="4"/>
      <c r="NCE128" s="4"/>
      <c r="NCF128" s="4"/>
      <c r="NCG128" s="4"/>
      <c r="NCH128" s="4"/>
      <c r="NCI128" s="4"/>
      <c r="NCJ128" s="4"/>
      <c r="NCK128" s="4"/>
      <c r="NCL128" s="4"/>
      <c r="NCM128" s="4"/>
      <c r="NCN128" s="4"/>
      <c r="NCO128" s="4"/>
      <c r="NCP128" s="4"/>
      <c r="NCQ128" s="4"/>
      <c r="NCR128" s="4"/>
      <c r="NCS128" s="4"/>
      <c r="NCT128" s="4"/>
      <c r="NCU128" s="4"/>
      <c r="NCV128" s="4"/>
      <c r="NCW128" s="4"/>
      <c r="NCX128" s="4"/>
      <c r="NCY128" s="4"/>
      <c r="NCZ128" s="4"/>
      <c r="NDA128" s="4"/>
      <c r="NDB128" s="4"/>
      <c r="NDC128" s="4"/>
      <c r="NDD128" s="4"/>
      <c r="NDE128" s="4"/>
      <c r="NDF128" s="4"/>
      <c r="NDG128" s="4"/>
      <c r="NDH128" s="4"/>
      <c r="NDI128" s="4"/>
      <c r="NDJ128" s="4"/>
      <c r="NDK128" s="4"/>
      <c r="NDL128" s="4"/>
      <c r="NDM128" s="4"/>
      <c r="NDN128" s="4"/>
      <c r="NDO128" s="4"/>
      <c r="NDP128" s="4"/>
      <c r="NDQ128" s="4"/>
      <c r="NDR128" s="4"/>
      <c r="NDS128" s="4"/>
      <c r="NDT128" s="4"/>
      <c r="NDU128" s="4"/>
      <c r="NDV128" s="4"/>
      <c r="NDW128" s="4"/>
      <c r="NDX128" s="4"/>
      <c r="NDY128" s="4"/>
      <c r="NDZ128" s="4"/>
      <c r="NEA128" s="4"/>
      <c r="NEB128" s="4"/>
      <c r="NEC128" s="4"/>
      <c r="NED128" s="4"/>
      <c r="NEE128" s="4"/>
      <c r="NEF128" s="4"/>
      <c r="NEG128" s="4"/>
      <c r="NEH128" s="4"/>
      <c r="NEI128" s="4"/>
      <c r="NEJ128" s="4"/>
      <c r="NEK128" s="4"/>
      <c r="NEL128" s="4"/>
      <c r="NEM128" s="4"/>
      <c r="NEN128" s="4"/>
      <c r="NEO128" s="4"/>
      <c r="NEP128" s="4"/>
      <c r="NEQ128" s="4"/>
      <c r="NER128" s="4"/>
      <c r="NES128" s="4"/>
      <c r="NET128" s="4"/>
      <c r="NEU128" s="4"/>
      <c r="NEV128" s="4"/>
      <c r="NEW128" s="4"/>
      <c r="NEX128" s="4"/>
      <c r="NEY128" s="4"/>
      <c r="NEZ128" s="4"/>
      <c r="NFA128" s="4"/>
      <c r="NFB128" s="4"/>
      <c r="NFC128" s="4"/>
      <c r="NFD128" s="4"/>
      <c r="NFE128" s="4"/>
      <c r="NFF128" s="4"/>
      <c r="NFG128" s="4"/>
      <c r="NFH128" s="4"/>
      <c r="NFI128" s="4"/>
      <c r="NFJ128" s="4"/>
      <c r="NFK128" s="4"/>
      <c r="NFL128" s="4"/>
      <c r="NFM128" s="4"/>
      <c r="NFN128" s="4"/>
      <c r="NFO128" s="4"/>
      <c r="NFP128" s="4"/>
      <c r="NFQ128" s="4"/>
      <c r="NFR128" s="4"/>
      <c r="NFS128" s="4"/>
      <c r="NFT128" s="4"/>
      <c r="NFU128" s="4"/>
      <c r="NFV128" s="4"/>
      <c r="NFW128" s="4"/>
      <c r="NFX128" s="4"/>
      <c r="NFY128" s="4"/>
      <c r="NFZ128" s="4"/>
      <c r="NGA128" s="4"/>
      <c r="NGB128" s="4"/>
      <c r="NGC128" s="4"/>
      <c r="NGD128" s="4"/>
      <c r="NGE128" s="4"/>
      <c r="NGF128" s="4"/>
      <c r="NGG128" s="4"/>
      <c r="NGH128" s="4"/>
      <c r="NGI128" s="4"/>
      <c r="NGJ128" s="4"/>
      <c r="NGK128" s="4"/>
      <c r="NGL128" s="4"/>
      <c r="NGM128" s="4"/>
      <c r="NGN128" s="4"/>
      <c r="NGO128" s="4"/>
      <c r="NGP128" s="4"/>
      <c r="NGQ128" s="4"/>
      <c r="NGR128" s="4"/>
      <c r="NGS128" s="4"/>
      <c r="NGT128" s="4"/>
      <c r="NGU128" s="4"/>
      <c r="NGV128" s="4"/>
      <c r="NGW128" s="4"/>
      <c r="NGX128" s="4"/>
      <c r="NGY128" s="4"/>
      <c r="NGZ128" s="4"/>
      <c r="NHA128" s="4"/>
      <c r="NHB128" s="4"/>
      <c r="NHC128" s="4"/>
      <c r="NHD128" s="4"/>
      <c r="NHE128" s="4"/>
      <c r="NHF128" s="4"/>
      <c r="NHG128" s="4"/>
      <c r="NHH128" s="4"/>
      <c r="NHI128" s="4"/>
      <c r="NHJ128" s="4"/>
      <c r="NHQ128" s="4"/>
      <c r="NHR128" s="4"/>
      <c r="NHS128" s="4"/>
      <c r="NHT128" s="4"/>
      <c r="NHU128" s="4"/>
      <c r="NHV128" s="4"/>
      <c r="NHW128" s="4"/>
      <c r="NHX128" s="4"/>
      <c r="NHY128" s="4"/>
      <c r="NHZ128" s="4"/>
      <c r="NIA128" s="4"/>
      <c r="NIB128" s="4"/>
      <c r="NIC128" s="4"/>
      <c r="NID128" s="4"/>
      <c r="NIE128" s="4"/>
      <c r="NIF128" s="4"/>
      <c r="NIG128" s="4"/>
      <c r="NIH128" s="4"/>
      <c r="NII128" s="4"/>
      <c r="NIJ128" s="4"/>
      <c r="NIK128" s="4"/>
      <c r="NIL128" s="4"/>
      <c r="NIM128" s="4"/>
      <c r="NIN128" s="4"/>
      <c r="NIO128" s="4"/>
      <c r="NIP128" s="4"/>
      <c r="NIQ128" s="4"/>
      <c r="NIR128" s="4"/>
      <c r="NIS128" s="4"/>
      <c r="NIT128" s="4"/>
      <c r="NIU128" s="4"/>
      <c r="NIV128" s="4"/>
      <c r="NIW128" s="4"/>
      <c r="NIX128" s="4"/>
      <c r="NIY128" s="4"/>
      <c r="NIZ128" s="4"/>
      <c r="NJA128" s="4"/>
      <c r="NJB128" s="4"/>
      <c r="NJC128" s="4"/>
      <c r="NJD128" s="4"/>
      <c r="NJE128" s="4"/>
      <c r="NJF128" s="4"/>
      <c r="NJG128" s="4"/>
      <c r="NJH128" s="4"/>
      <c r="NJI128" s="4"/>
      <c r="NJJ128" s="4"/>
      <c r="NJK128" s="4"/>
      <c r="NJL128" s="4"/>
      <c r="NJM128" s="4"/>
      <c r="NJN128" s="4"/>
      <c r="NJO128" s="4"/>
      <c r="NJP128" s="4"/>
      <c r="NJQ128" s="4"/>
      <c r="NJR128" s="4"/>
      <c r="NJS128" s="4"/>
      <c r="NJT128" s="4"/>
      <c r="NJU128" s="4"/>
      <c r="NJV128" s="4"/>
      <c r="NJW128" s="4"/>
      <c r="NJX128" s="4"/>
      <c r="NJY128" s="4"/>
      <c r="NJZ128" s="4"/>
      <c r="NKA128" s="4"/>
      <c r="NKB128" s="4"/>
      <c r="NKC128" s="4"/>
      <c r="NKD128" s="4"/>
      <c r="NKE128" s="4"/>
      <c r="NKF128" s="4"/>
      <c r="NKG128" s="4"/>
      <c r="NKH128" s="4"/>
      <c r="NKI128" s="4"/>
      <c r="NKJ128" s="4"/>
      <c r="NKK128" s="4"/>
      <c r="NKL128" s="4"/>
      <c r="NKM128" s="4"/>
      <c r="NKN128" s="4"/>
      <c r="NKO128" s="4"/>
      <c r="NKP128" s="4"/>
      <c r="NKQ128" s="4"/>
      <c r="NKR128" s="4"/>
      <c r="NKS128" s="4"/>
      <c r="NKT128" s="4"/>
      <c r="NKU128" s="4"/>
      <c r="NKV128" s="4"/>
      <c r="NKW128" s="4"/>
      <c r="NKX128" s="4"/>
      <c r="NKY128" s="4"/>
      <c r="NKZ128" s="4"/>
      <c r="NLA128" s="4"/>
      <c r="NLB128" s="4"/>
      <c r="NLC128" s="4"/>
      <c r="NLD128" s="4"/>
      <c r="NLE128" s="4"/>
      <c r="NLF128" s="4"/>
      <c r="NLG128" s="4"/>
      <c r="NLH128" s="4"/>
      <c r="NLI128" s="4"/>
      <c r="NLJ128" s="4"/>
      <c r="NLK128" s="4"/>
      <c r="NLL128" s="4"/>
      <c r="NLM128" s="4"/>
      <c r="NLN128" s="4"/>
      <c r="NLO128" s="4"/>
      <c r="NLP128" s="4"/>
      <c r="NLQ128" s="4"/>
      <c r="NLR128" s="4"/>
      <c r="NLS128" s="4"/>
      <c r="NLT128" s="4"/>
      <c r="NLU128" s="4"/>
      <c r="NLV128" s="4"/>
      <c r="NLW128" s="4"/>
      <c r="NLX128" s="4"/>
      <c r="NLY128" s="4"/>
      <c r="NLZ128" s="4"/>
      <c r="NMA128" s="4"/>
      <c r="NMB128" s="4"/>
      <c r="NMC128" s="4"/>
      <c r="NMD128" s="4"/>
      <c r="NME128" s="4"/>
      <c r="NMF128" s="4"/>
      <c r="NMG128" s="4"/>
      <c r="NMH128" s="4"/>
      <c r="NMI128" s="4"/>
      <c r="NMJ128" s="4"/>
      <c r="NMK128" s="4"/>
      <c r="NML128" s="4"/>
      <c r="NMM128" s="4"/>
      <c r="NMN128" s="4"/>
      <c r="NMO128" s="4"/>
      <c r="NMP128" s="4"/>
      <c r="NMQ128" s="4"/>
      <c r="NMR128" s="4"/>
      <c r="NMS128" s="4"/>
      <c r="NMT128" s="4"/>
      <c r="NMU128" s="4"/>
      <c r="NMV128" s="4"/>
      <c r="NMW128" s="4"/>
      <c r="NMX128" s="4"/>
      <c r="NMY128" s="4"/>
      <c r="NMZ128" s="4"/>
      <c r="NNA128" s="4"/>
      <c r="NNB128" s="4"/>
      <c r="NNC128" s="4"/>
      <c r="NND128" s="4"/>
      <c r="NNE128" s="4"/>
      <c r="NNF128" s="4"/>
      <c r="NNG128" s="4"/>
      <c r="NNH128" s="4"/>
      <c r="NNI128" s="4"/>
      <c r="NNJ128" s="4"/>
      <c r="NNK128" s="4"/>
      <c r="NNL128" s="4"/>
      <c r="NNM128" s="4"/>
      <c r="NNN128" s="4"/>
      <c r="NNO128" s="4"/>
      <c r="NNP128" s="4"/>
      <c r="NNQ128" s="4"/>
      <c r="NNR128" s="4"/>
      <c r="NNS128" s="4"/>
      <c r="NNT128" s="4"/>
      <c r="NNU128" s="4"/>
      <c r="NNV128" s="4"/>
      <c r="NNW128" s="4"/>
      <c r="NNX128" s="4"/>
      <c r="NNY128" s="4"/>
      <c r="NNZ128" s="4"/>
      <c r="NOA128" s="4"/>
      <c r="NOB128" s="4"/>
      <c r="NOC128" s="4"/>
      <c r="NOD128" s="4"/>
      <c r="NOE128" s="4"/>
      <c r="NOF128" s="4"/>
      <c r="NOG128" s="4"/>
      <c r="NOH128" s="4"/>
      <c r="NOI128" s="4"/>
      <c r="NOJ128" s="4"/>
      <c r="NOK128" s="4"/>
      <c r="NOL128" s="4"/>
      <c r="NOM128" s="4"/>
      <c r="NON128" s="4"/>
      <c r="NOO128" s="4"/>
      <c r="NOP128" s="4"/>
      <c r="NOQ128" s="4"/>
      <c r="NOR128" s="4"/>
      <c r="NOS128" s="4"/>
      <c r="NOT128" s="4"/>
      <c r="NOU128" s="4"/>
      <c r="NOV128" s="4"/>
      <c r="NOW128" s="4"/>
      <c r="NOX128" s="4"/>
      <c r="NOY128" s="4"/>
      <c r="NOZ128" s="4"/>
      <c r="NPA128" s="4"/>
      <c r="NPB128" s="4"/>
      <c r="NPC128" s="4"/>
      <c r="NPD128" s="4"/>
      <c r="NPE128" s="4"/>
      <c r="NPF128" s="4"/>
      <c r="NPG128" s="4"/>
      <c r="NPH128" s="4"/>
      <c r="NPI128" s="4"/>
      <c r="NPJ128" s="4"/>
      <c r="NPK128" s="4"/>
      <c r="NPL128" s="4"/>
      <c r="NPM128" s="4"/>
      <c r="NPN128" s="4"/>
      <c r="NPO128" s="4"/>
      <c r="NPP128" s="4"/>
      <c r="NPQ128" s="4"/>
      <c r="NPR128" s="4"/>
      <c r="NPS128" s="4"/>
      <c r="NPT128" s="4"/>
      <c r="NPU128" s="4"/>
      <c r="NPV128" s="4"/>
      <c r="NPW128" s="4"/>
      <c r="NPX128" s="4"/>
      <c r="NPY128" s="4"/>
      <c r="NPZ128" s="4"/>
      <c r="NQA128" s="4"/>
      <c r="NQB128" s="4"/>
      <c r="NQC128" s="4"/>
      <c r="NQD128" s="4"/>
      <c r="NQE128" s="4"/>
      <c r="NQF128" s="4"/>
      <c r="NQG128" s="4"/>
      <c r="NQH128" s="4"/>
      <c r="NQI128" s="4"/>
      <c r="NQJ128" s="4"/>
      <c r="NQK128" s="4"/>
      <c r="NQL128" s="4"/>
      <c r="NQM128" s="4"/>
      <c r="NQN128" s="4"/>
      <c r="NQO128" s="4"/>
      <c r="NQP128" s="4"/>
      <c r="NQQ128" s="4"/>
      <c r="NQR128" s="4"/>
      <c r="NQS128" s="4"/>
      <c r="NQT128" s="4"/>
      <c r="NQU128" s="4"/>
      <c r="NQV128" s="4"/>
      <c r="NQW128" s="4"/>
      <c r="NQX128" s="4"/>
      <c r="NQY128" s="4"/>
      <c r="NQZ128" s="4"/>
      <c r="NRA128" s="4"/>
      <c r="NRB128" s="4"/>
      <c r="NRC128" s="4"/>
      <c r="NRD128" s="4"/>
      <c r="NRE128" s="4"/>
      <c r="NRF128" s="4"/>
      <c r="NRM128" s="4"/>
      <c r="NRN128" s="4"/>
      <c r="NRO128" s="4"/>
      <c r="NRP128" s="4"/>
      <c r="NRQ128" s="4"/>
      <c r="NRR128" s="4"/>
      <c r="NRS128" s="4"/>
      <c r="NRT128" s="4"/>
      <c r="NRU128" s="4"/>
      <c r="NRV128" s="4"/>
      <c r="NRW128" s="4"/>
      <c r="NRX128" s="4"/>
      <c r="NRY128" s="4"/>
      <c r="NRZ128" s="4"/>
      <c r="NSA128" s="4"/>
      <c r="NSB128" s="4"/>
      <c r="NSC128" s="4"/>
      <c r="NSD128" s="4"/>
      <c r="NSE128" s="4"/>
      <c r="NSF128" s="4"/>
      <c r="NSG128" s="4"/>
      <c r="NSH128" s="4"/>
      <c r="NSI128" s="4"/>
      <c r="NSJ128" s="4"/>
      <c r="NSK128" s="4"/>
      <c r="NSL128" s="4"/>
      <c r="NSM128" s="4"/>
      <c r="NSN128" s="4"/>
      <c r="NSO128" s="4"/>
      <c r="NSP128" s="4"/>
      <c r="NSQ128" s="4"/>
      <c r="NSR128" s="4"/>
      <c r="NSS128" s="4"/>
      <c r="NST128" s="4"/>
      <c r="NSU128" s="4"/>
      <c r="NSV128" s="4"/>
      <c r="NSW128" s="4"/>
      <c r="NSX128" s="4"/>
      <c r="NSY128" s="4"/>
      <c r="NSZ128" s="4"/>
      <c r="NTA128" s="4"/>
      <c r="NTB128" s="4"/>
      <c r="NTC128" s="4"/>
      <c r="NTD128" s="4"/>
      <c r="NTE128" s="4"/>
      <c r="NTF128" s="4"/>
      <c r="NTG128" s="4"/>
      <c r="NTH128" s="4"/>
      <c r="NTI128" s="4"/>
      <c r="NTJ128" s="4"/>
      <c r="NTK128" s="4"/>
      <c r="NTL128" s="4"/>
      <c r="NTM128" s="4"/>
      <c r="NTN128" s="4"/>
      <c r="NTO128" s="4"/>
      <c r="NTP128" s="4"/>
      <c r="NTQ128" s="4"/>
      <c r="NTR128" s="4"/>
      <c r="NTS128" s="4"/>
      <c r="NTT128" s="4"/>
      <c r="NTU128" s="4"/>
      <c r="NTV128" s="4"/>
      <c r="NTW128" s="4"/>
      <c r="NTX128" s="4"/>
      <c r="NTY128" s="4"/>
      <c r="NTZ128" s="4"/>
      <c r="NUA128" s="4"/>
      <c r="NUB128" s="4"/>
      <c r="NUC128" s="4"/>
      <c r="NUD128" s="4"/>
      <c r="NUE128" s="4"/>
      <c r="NUF128" s="4"/>
      <c r="NUG128" s="4"/>
      <c r="NUH128" s="4"/>
      <c r="NUI128" s="4"/>
      <c r="NUJ128" s="4"/>
      <c r="NUK128" s="4"/>
      <c r="NUL128" s="4"/>
      <c r="NUM128" s="4"/>
      <c r="NUN128" s="4"/>
      <c r="NUO128" s="4"/>
      <c r="NUP128" s="4"/>
      <c r="NUQ128" s="4"/>
      <c r="NUR128" s="4"/>
      <c r="NUS128" s="4"/>
      <c r="NUT128" s="4"/>
      <c r="NUU128" s="4"/>
      <c r="NUV128" s="4"/>
      <c r="NUW128" s="4"/>
      <c r="NUX128" s="4"/>
      <c r="NUY128" s="4"/>
      <c r="NUZ128" s="4"/>
      <c r="NVA128" s="4"/>
      <c r="NVB128" s="4"/>
      <c r="NVC128" s="4"/>
      <c r="NVD128" s="4"/>
      <c r="NVE128" s="4"/>
      <c r="NVF128" s="4"/>
      <c r="NVG128" s="4"/>
      <c r="NVH128" s="4"/>
      <c r="NVI128" s="4"/>
      <c r="NVJ128" s="4"/>
      <c r="NVK128" s="4"/>
      <c r="NVL128" s="4"/>
      <c r="NVM128" s="4"/>
      <c r="NVN128" s="4"/>
      <c r="NVO128" s="4"/>
      <c r="NVP128" s="4"/>
      <c r="NVQ128" s="4"/>
      <c r="NVR128" s="4"/>
      <c r="NVS128" s="4"/>
      <c r="NVT128" s="4"/>
      <c r="NVU128" s="4"/>
      <c r="NVV128" s="4"/>
      <c r="NVW128" s="4"/>
      <c r="NVX128" s="4"/>
      <c r="NVY128" s="4"/>
      <c r="NVZ128" s="4"/>
      <c r="NWA128" s="4"/>
      <c r="NWB128" s="4"/>
      <c r="NWC128" s="4"/>
      <c r="NWD128" s="4"/>
      <c r="NWE128" s="4"/>
      <c r="NWF128" s="4"/>
      <c r="NWG128" s="4"/>
      <c r="NWH128" s="4"/>
      <c r="NWI128" s="4"/>
      <c r="NWJ128" s="4"/>
      <c r="NWK128" s="4"/>
      <c r="NWL128" s="4"/>
      <c r="NWM128" s="4"/>
      <c r="NWN128" s="4"/>
      <c r="NWO128" s="4"/>
      <c r="NWP128" s="4"/>
      <c r="NWQ128" s="4"/>
      <c r="NWR128" s="4"/>
      <c r="NWS128" s="4"/>
      <c r="NWT128" s="4"/>
      <c r="NWU128" s="4"/>
      <c r="NWV128" s="4"/>
      <c r="NWW128" s="4"/>
      <c r="NWX128" s="4"/>
      <c r="NWY128" s="4"/>
      <c r="NWZ128" s="4"/>
      <c r="NXA128" s="4"/>
      <c r="NXB128" s="4"/>
      <c r="NXC128" s="4"/>
      <c r="NXD128" s="4"/>
      <c r="NXE128" s="4"/>
      <c r="NXF128" s="4"/>
      <c r="NXG128" s="4"/>
      <c r="NXH128" s="4"/>
      <c r="NXI128" s="4"/>
      <c r="NXJ128" s="4"/>
      <c r="NXK128" s="4"/>
      <c r="NXL128" s="4"/>
      <c r="NXM128" s="4"/>
      <c r="NXN128" s="4"/>
      <c r="NXO128" s="4"/>
      <c r="NXP128" s="4"/>
      <c r="NXQ128" s="4"/>
      <c r="NXR128" s="4"/>
      <c r="NXS128" s="4"/>
      <c r="NXT128" s="4"/>
      <c r="NXU128" s="4"/>
      <c r="NXV128" s="4"/>
      <c r="NXW128" s="4"/>
      <c r="NXX128" s="4"/>
      <c r="NXY128" s="4"/>
      <c r="NXZ128" s="4"/>
      <c r="NYA128" s="4"/>
      <c r="NYB128" s="4"/>
      <c r="NYC128" s="4"/>
      <c r="NYD128" s="4"/>
      <c r="NYE128" s="4"/>
      <c r="NYF128" s="4"/>
      <c r="NYG128" s="4"/>
      <c r="NYH128" s="4"/>
      <c r="NYI128" s="4"/>
      <c r="NYJ128" s="4"/>
      <c r="NYK128" s="4"/>
      <c r="NYL128" s="4"/>
      <c r="NYM128" s="4"/>
      <c r="NYN128" s="4"/>
      <c r="NYO128" s="4"/>
      <c r="NYP128" s="4"/>
      <c r="NYQ128" s="4"/>
      <c r="NYR128" s="4"/>
      <c r="NYS128" s="4"/>
      <c r="NYT128" s="4"/>
      <c r="NYU128" s="4"/>
      <c r="NYV128" s="4"/>
      <c r="NYW128" s="4"/>
      <c r="NYX128" s="4"/>
      <c r="NYY128" s="4"/>
      <c r="NYZ128" s="4"/>
      <c r="NZA128" s="4"/>
      <c r="NZB128" s="4"/>
      <c r="NZC128" s="4"/>
      <c r="NZD128" s="4"/>
      <c r="NZE128" s="4"/>
      <c r="NZF128" s="4"/>
      <c r="NZG128" s="4"/>
      <c r="NZH128" s="4"/>
      <c r="NZI128" s="4"/>
      <c r="NZJ128" s="4"/>
      <c r="NZK128" s="4"/>
      <c r="NZL128" s="4"/>
      <c r="NZM128" s="4"/>
      <c r="NZN128" s="4"/>
      <c r="NZO128" s="4"/>
      <c r="NZP128" s="4"/>
      <c r="NZQ128" s="4"/>
      <c r="NZR128" s="4"/>
      <c r="NZS128" s="4"/>
      <c r="NZT128" s="4"/>
      <c r="NZU128" s="4"/>
      <c r="NZV128" s="4"/>
      <c r="NZW128" s="4"/>
      <c r="NZX128" s="4"/>
      <c r="NZY128" s="4"/>
      <c r="NZZ128" s="4"/>
      <c r="OAA128" s="4"/>
      <c r="OAB128" s="4"/>
      <c r="OAC128" s="4"/>
      <c r="OAD128" s="4"/>
      <c r="OAE128" s="4"/>
      <c r="OAF128" s="4"/>
      <c r="OAG128" s="4"/>
      <c r="OAH128" s="4"/>
      <c r="OAI128" s="4"/>
      <c r="OAJ128" s="4"/>
      <c r="OAK128" s="4"/>
      <c r="OAL128" s="4"/>
      <c r="OAM128" s="4"/>
      <c r="OAN128" s="4"/>
      <c r="OAO128" s="4"/>
      <c r="OAP128" s="4"/>
      <c r="OAQ128" s="4"/>
      <c r="OAR128" s="4"/>
      <c r="OAS128" s="4"/>
      <c r="OAT128" s="4"/>
      <c r="OAU128" s="4"/>
      <c r="OAV128" s="4"/>
      <c r="OAW128" s="4"/>
      <c r="OAX128" s="4"/>
      <c r="OAY128" s="4"/>
      <c r="OAZ128" s="4"/>
      <c r="OBA128" s="4"/>
      <c r="OBB128" s="4"/>
      <c r="OBI128" s="4"/>
      <c r="OBJ128" s="4"/>
      <c r="OBK128" s="4"/>
      <c r="OBL128" s="4"/>
      <c r="OBM128" s="4"/>
      <c r="OBN128" s="4"/>
      <c r="OBO128" s="4"/>
      <c r="OBP128" s="4"/>
      <c r="OBQ128" s="4"/>
      <c r="OBR128" s="4"/>
      <c r="OBS128" s="4"/>
      <c r="OBT128" s="4"/>
      <c r="OBU128" s="4"/>
      <c r="OBV128" s="4"/>
      <c r="OBW128" s="4"/>
      <c r="OBX128" s="4"/>
      <c r="OBY128" s="4"/>
      <c r="OBZ128" s="4"/>
      <c r="OCA128" s="4"/>
      <c r="OCB128" s="4"/>
      <c r="OCC128" s="4"/>
      <c r="OCD128" s="4"/>
      <c r="OCE128" s="4"/>
      <c r="OCF128" s="4"/>
      <c r="OCG128" s="4"/>
      <c r="OCH128" s="4"/>
      <c r="OCI128" s="4"/>
      <c r="OCJ128" s="4"/>
      <c r="OCK128" s="4"/>
      <c r="OCL128" s="4"/>
      <c r="OCM128" s="4"/>
      <c r="OCN128" s="4"/>
      <c r="OCO128" s="4"/>
      <c r="OCP128" s="4"/>
      <c r="OCQ128" s="4"/>
      <c r="OCR128" s="4"/>
      <c r="OCS128" s="4"/>
      <c r="OCT128" s="4"/>
      <c r="OCU128" s="4"/>
      <c r="OCV128" s="4"/>
      <c r="OCW128" s="4"/>
      <c r="OCX128" s="4"/>
      <c r="OCY128" s="4"/>
      <c r="OCZ128" s="4"/>
      <c r="ODA128" s="4"/>
      <c r="ODB128" s="4"/>
      <c r="ODC128" s="4"/>
      <c r="ODD128" s="4"/>
      <c r="ODE128" s="4"/>
      <c r="ODF128" s="4"/>
      <c r="ODG128" s="4"/>
      <c r="ODH128" s="4"/>
      <c r="ODI128" s="4"/>
      <c r="ODJ128" s="4"/>
      <c r="ODK128" s="4"/>
      <c r="ODL128" s="4"/>
      <c r="ODM128" s="4"/>
      <c r="ODN128" s="4"/>
      <c r="ODO128" s="4"/>
      <c r="ODP128" s="4"/>
      <c r="ODQ128" s="4"/>
      <c r="ODR128" s="4"/>
      <c r="ODS128" s="4"/>
      <c r="ODT128" s="4"/>
      <c r="ODU128" s="4"/>
      <c r="ODV128" s="4"/>
      <c r="ODW128" s="4"/>
      <c r="ODX128" s="4"/>
      <c r="ODY128" s="4"/>
      <c r="ODZ128" s="4"/>
      <c r="OEA128" s="4"/>
      <c r="OEB128" s="4"/>
      <c r="OEC128" s="4"/>
      <c r="OED128" s="4"/>
      <c r="OEE128" s="4"/>
      <c r="OEF128" s="4"/>
      <c r="OEG128" s="4"/>
      <c r="OEH128" s="4"/>
      <c r="OEI128" s="4"/>
      <c r="OEJ128" s="4"/>
      <c r="OEK128" s="4"/>
      <c r="OEL128" s="4"/>
      <c r="OEM128" s="4"/>
      <c r="OEN128" s="4"/>
      <c r="OEO128" s="4"/>
      <c r="OEP128" s="4"/>
      <c r="OEQ128" s="4"/>
      <c r="OER128" s="4"/>
      <c r="OES128" s="4"/>
      <c r="OET128" s="4"/>
      <c r="OEU128" s="4"/>
      <c r="OEV128" s="4"/>
      <c r="OEW128" s="4"/>
      <c r="OEX128" s="4"/>
      <c r="OEY128" s="4"/>
      <c r="OEZ128" s="4"/>
      <c r="OFA128" s="4"/>
      <c r="OFB128" s="4"/>
      <c r="OFC128" s="4"/>
      <c r="OFD128" s="4"/>
      <c r="OFE128" s="4"/>
      <c r="OFF128" s="4"/>
      <c r="OFG128" s="4"/>
      <c r="OFH128" s="4"/>
      <c r="OFI128" s="4"/>
      <c r="OFJ128" s="4"/>
      <c r="OFK128" s="4"/>
      <c r="OFL128" s="4"/>
      <c r="OFM128" s="4"/>
      <c r="OFN128" s="4"/>
      <c r="OFO128" s="4"/>
      <c r="OFP128" s="4"/>
      <c r="OFQ128" s="4"/>
      <c r="OFR128" s="4"/>
      <c r="OFS128" s="4"/>
      <c r="OFT128" s="4"/>
      <c r="OFU128" s="4"/>
      <c r="OFV128" s="4"/>
      <c r="OFW128" s="4"/>
      <c r="OFX128" s="4"/>
      <c r="OFY128" s="4"/>
      <c r="OFZ128" s="4"/>
      <c r="OGA128" s="4"/>
      <c r="OGB128" s="4"/>
      <c r="OGC128" s="4"/>
      <c r="OGD128" s="4"/>
      <c r="OGE128" s="4"/>
      <c r="OGF128" s="4"/>
      <c r="OGG128" s="4"/>
      <c r="OGH128" s="4"/>
      <c r="OGI128" s="4"/>
      <c r="OGJ128" s="4"/>
      <c r="OGK128" s="4"/>
      <c r="OGL128" s="4"/>
      <c r="OGM128" s="4"/>
      <c r="OGN128" s="4"/>
      <c r="OGO128" s="4"/>
      <c r="OGP128" s="4"/>
      <c r="OGQ128" s="4"/>
      <c r="OGR128" s="4"/>
      <c r="OGS128" s="4"/>
      <c r="OGT128" s="4"/>
      <c r="OGU128" s="4"/>
      <c r="OGV128" s="4"/>
      <c r="OGW128" s="4"/>
      <c r="OGX128" s="4"/>
      <c r="OGY128" s="4"/>
      <c r="OGZ128" s="4"/>
      <c r="OHA128" s="4"/>
      <c r="OHB128" s="4"/>
      <c r="OHC128" s="4"/>
      <c r="OHD128" s="4"/>
      <c r="OHE128" s="4"/>
      <c r="OHF128" s="4"/>
      <c r="OHG128" s="4"/>
      <c r="OHH128" s="4"/>
      <c r="OHI128" s="4"/>
      <c r="OHJ128" s="4"/>
      <c r="OHK128" s="4"/>
      <c r="OHL128" s="4"/>
      <c r="OHM128" s="4"/>
      <c r="OHN128" s="4"/>
      <c r="OHO128" s="4"/>
      <c r="OHP128" s="4"/>
      <c r="OHQ128" s="4"/>
      <c r="OHR128" s="4"/>
      <c r="OHS128" s="4"/>
      <c r="OHT128" s="4"/>
      <c r="OHU128" s="4"/>
      <c r="OHV128" s="4"/>
      <c r="OHW128" s="4"/>
      <c r="OHX128" s="4"/>
      <c r="OHY128" s="4"/>
      <c r="OHZ128" s="4"/>
      <c r="OIA128" s="4"/>
      <c r="OIB128" s="4"/>
      <c r="OIC128" s="4"/>
      <c r="OID128" s="4"/>
      <c r="OIE128" s="4"/>
      <c r="OIF128" s="4"/>
      <c r="OIG128" s="4"/>
      <c r="OIH128" s="4"/>
      <c r="OII128" s="4"/>
      <c r="OIJ128" s="4"/>
      <c r="OIK128" s="4"/>
      <c r="OIL128" s="4"/>
      <c r="OIM128" s="4"/>
      <c r="OIN128" s="4"/>
      <c r="OIO128" s="4"/>
      <c r="OIP128" s="4"/>
      <c r="OIQ128" s="4"/>
      <c r="OIR128" s="4"/>
      <c r="OIS128" s="4"/>
      <c r="OIT128" s="4"/>
      <c r="OIU128" s="4"/>
      <c r="OIV128" s="4"/>
      <c r="OIW128" s="4"/>
      <c r="OIX128" s="4"/>
      <c r="OIY128" s="4"/>
      <c r="OIZ128" s="4"/>
      <c r="OJA128" s="4"/>
      <c r="OJB128" s="4"/>
      <c r="OJC128" s="4"/>
      <c r="OJD128" s="4"/>
      <c r="OJE128" s="4"/>
      <c r="OJF128" s="4"/>
      <c r="OJG128" s="4"/>
      <c r="OJH128" s="4"/>
      <c r="OJI128" s="4"/>
      <c r="OJJ128" s="4"/>
      <c r="OJK128" s="4"/>
      <c r="OJL128" s="4"/>
      <c r="OJM128" s="4"/>
      <c r="OJN128" s="4"/>
      <c r="OJO128" s="4"/>
      <c r="OJP128" s="4"/>
      <c r="OJQ128" s="4"/>
      <c r="OJR128" s="4"/>
      <c r="OJS128" s="4"/>
      <c r="OJT128" s="4"/>
      <c r="OJU128" s="4"/>
      <c r="OJV128" s="4"/>
      <c r="OJW128" s="4"/>
      <c r="OJX128" s="4"/>
      <c r="OJY128" s="4"/>
      <c r="OJZ128" s="4"/>
      <c r="OKA128" s="4"/>
      <c r="OKB128" s="4"/>
      <c r="OKC128" s="4"/>
      <c r="OKD128" s="4"/>
      <c r="OKE128" s="4"/>
      <c r="OKF128" s="4"/>
      <c r="OKG128" s="4"/>
      <c r="OKH128" s="4"/>
      <c r="OKI128" s="4"/>
      <c r="OKJ128" s="4"/>
      <c r="OKK128" s="4"/>
      <c r="OKL128" s="4"/>
      <c r="OKM128" s="4"/>
      <c r="OKN128" s="4"/>
      <c r="OKO128" s="4"/>
      <c r="OKP128" s="4"/>
      <c r="OKQ128" s="4"/>
      <c r="OKR128" s="4"/>
      <c r="OKS128" s="4"/>
      <c r="OKT128" s="4"/>
      <c r="OKU128" s="4"/>
      <c r="OKV128" s="4"/>
      <c r="OKW128" s="4"/>
      <c r="OKX128" s="4"/>
      <c r="OLE128" s="4"/>
      <c r="OLF128" s="4"/>
      <c r="OLG128" s="4"/>
      <c r="OLH128" s="4"/>
      <c r="OLI128" s="4"/>
      <c r="OLJ128" s="4"/>
      <c r="OLK128" s="4"/>
      <c r="OLL128" s="4"/>
      <c r="OLM128" s="4"/>
      <c r="OLN128" s="4"/>
      <c r="OLO128" s="4"/>
      <c r="OLP128" s="4"/>
      <c r="OLQ128" s="4"/>
      <c r="OLR128" s="4"/>
      <c r="OLS128" s="4"/>
      <c r="OLT128" s="4"/>
      <c r="OLU128" s="4"/>
      <c r="OLV128" s="4"/>
      <c r="OLW128" s="4"/>
      <c r="OLX128" s="4"/>
      <c r="OLY128" s="4"/>
      <c r="OLZ128" s="4"/>
      <c r="OMA128" s="4"/>
      <c r="OMB128" s="4"/>
      <c r="OMC128" s="4"/>
      <c r="OMD128" s="4"/>
      <c r="OME128" s="4"/>
      <c r="OMF128" s="4"/>
      <c r="OMG128" s="4"/>
      <c r="OMH128" s="4"/>
      <c r="OMI128" s="4"/>
      <c r="OMJ128" s="4"/>
      <c r="OMK128" s="4"/>
      <c r="OML128" s="4"/>
      <c r="OMM128" s="4"/>
      <c r="OMN128" s="4"/>
      <c r="OMO128" s="4"/>
      <c r="OMP128" s="4"/>
      <c r="OMQ128" s="4"/>
      <c r="OMR128" s="4"/>
      <c r="OMS128" s="4"/>
      <c r="OMT128" s="4"/>
      <c r="OMU128" s="4"/>
      <c r="OMV128" s="4"/>
      <c r="OMW128" s="4"/>
      <c r="OMX128" s="4"/>
      <c r="OMY128" s="4"/>
      <c r="OMZ128" s="4"/>
      <c r="ONA128" s="4"/>
      <c r="ONB128" s="4"/>
      <c r="ONC128" s="4"/>
      <c r="OND128" s="4"/>
      <c r="ONE128" s="4"/>
      <c r="ONF128" s="4"/>
      <c r="ONG128" s="4"/>
      <c r="ONH128" s="4"/>
      <c r="ONI128" s="4"/>
      <c r="ONJ128" s="4"/>
      <c r="ONK128" s="4"/>
      <c r="ONL128" s="4"/>
      <c r="ONM128" s="4"/>
      <c r="ONN128" s="4"/>
      <c r="ONO128" s="4"/>
      <c r="ONP128" s="4"/>
      <c r="ONQ128" s="4"/>
      <c r="ONR128" s="4"/>
      <c r="ONS128" s="4"/>
      <c r="ONT128" s="4"/>
      <c r="ONU128" s="4"/>
      <c r="ONV128" s="4"/>
      <c r="ONW128" s="4"/>
      <c r="ONX128" s="4"/>
      <c r="ONY128" s="4"/>
      <c r="ONZ128" s="4"/>
      <c r="OOA128" s="4"/>
      <c r="OOB128" s="4"/>
      <c r="OOC128" s="4"/>
      <c r="OOD128" s="4"/>
      <c r="OOE128" s="4"/>
      <c r="OOF128" s="4"/>
      <c r="OOG128" s="4"/>
      <c r="OOH128" s="4"/>
      <c r="OOI128" s="4"/>
      <c r="OOJ128" s="4"/>
      <c r="OOK128" s="4"/>
      <c r="OOL128" s="4"/>
      <c r="OOM128" s="4"/>
      <c r="OON128" s="4"/>
      <c r="OOO128" s="4"/>
      <c r="OOP128" s="4"/>
      <c r="OOQ128" s="4"/>
      <c r="OOR128" s="4"/>
      <c r="OOS128" s="4"/>
      <c r="OOT128" s="4"/>
      <c r="OOU128" s="4"/>
      <c r="OOV128" s="4"/>
      <c r="OOW128" s="4"/>
      <c r="OOX128" s="4"/>
      <c r="OOY128" s="4"/>
      <c r="OOZ128" s="4"/>
      <c r="OPA128" s="4"/>
      <c r="OPB128" s="4"/>
      <c r="OPC128" s="4"/>
      <c r="OPD128" s="4"/>
      <c r="OPE128" s="4"/>
      <c r="OPF128" s="4"/>
      <c r="OPG128" s="4"/>
      <c r="OPH128" s="4"/>
      <c r="OPI128" s="4"/>
      <c r="OPJ128" s="4"/>
      <c r="OPK128" s="4"/>
      <c r="OPL128" s="4"/>
      <c r="OPM128" s="4"/>
      <c r="OPN128" s="4"/>
      <c r="OPO128" s="4"/>
      <c r="OPP128" s="4"/>
      <c r="OPQ128" s="4"/>
      <c r="OPR128" s="4"/>
      <c r="OPS128" s="4"/>
      <c r="OPT128" s="4"/>
      <c r="OPU128" s="4"/>
      <c r="OPV128" s="4"/>
      <c r="OPW128" s="4"/>
      <c r="OPX128" s="4"/>
      <c r="OPY128" s="4"/>
      <c r="OPZ128" s="4"/>
      <c r="OQA128" s="4"/>
      <c r="OQB128" s="4"/>
      <c r="OQC128" s="4"/>
      <c r="OQD128" s="4"/>
      <c r="OQE128" s="4"/>
      <c r="OQF128" s="4"/>
      <c r="OQG128" s="4"/>
      <c r="OQH128" s="4"/>
      <c r="OQI128" s="4"/>
      <c r="OQJ128" s="4"/>
      <c r="OQK128" s="4"/>
      <c r="OQL128" s="4"/>
      <c r="OQM128" s="4"/>
      <c r="OQN128" s="4"/>
      <c r="OQO128" s="4"/>
      <c r="OQP128" s="4"/>
      <c r="OQQ128" s="4"/>
      <c r="OQR128" s="4"/>
      <c r="OQS128" s="4"/>
      <c r="OQT128" s="4"/>
      <c r="OQU128" s="4"/>
      <c r="OQV128" s="4"/>
      <c r="OQW128" s="4"/>
      <c r="OQX128" s="4"/>
      <c r="OQY128" s="4"/>
      <c r="OQZ128" s="4"/>
      <c r="ORA128" s="4"/>
      <c r="ORB128" s="4"/>
      <c r="ORC128" s="4"/>
      <c r="ORD128" s="4"/>
      <c r="ORE128" s="4"/>
      <c r="ORF128" s="4"/>
      <c r="ORG128" s="4"/>
      <c r="ORH128" s="4"/>
      <c r="ORI128" s="4"/>
      <c r="ORJ128" s="4"/>
      <c r="ORK128" s="4"/>
      <c r="ORL128" s="4"/>
      <c r="ORM128" s="4"/>
      <c r="ORN128" s="4"/>
      <c r="ORO128" s="4"/>
      <c r="ORP128" s="4"/>
      <c r="ORQ128" s="4"/>
      <c r="ORR128" s="4"/>
      <c r="ORS128" s="4"/>
      <c r="ORT128" s="4"/>
      <c r="ORU128" s="4"/>
      <c r="ORV128" s="4"/>
      <c r="ORW128" s="4"/>
      <c r="ORX128" s="4"/>
      <c r="ORY128" s="4"/>
      <c r="ORZ128" s="4"/>
      <c r="OSA128" s="4"/>
      <c r="OSB128" s="4"/>
      <c r="OSC128" s="4"/>
      <c r="OSD128" s="4"/>
      <c r="OSE128" s="4"/>
      <c r="OSF128" s="4"/>
      <c r="OSG128" s="4"/>
      <c r="OSH128" s="4"/>
      <c r="OSI128" s="4"/>
      <c r="OSJ128" s="4"/>
      <c r="OSK128" s="4"/>
      <c r="OSL128" s="4"/>
      <c r="OSM128" s="4"/>
      <c r="OSN128" s="4"/>
      <c r="OSO128" s="4"/>
      <c r="OSP128" s="4"/>
      <c r="OSQ128" s="4"/>
      <c r="OSR128" s="4"/>
      <c r="OSS128" s="4"/>
      <c r="OST128" s="4"/>
      <c r="OSU128" s="4"/>
      <c r="OSV128" s="4"/>
      <c r="OSW128" s="4"/>
      <c r="OSX128" s="4"/>
      <c r="OSY128" s="4"/>
      <c r="OSZ128" s="4"/>
      <c r="OTA128" s="4"/>
      <c r="OTB128" s="4"/>
      <c r="OTC128" s="4"/>
      <c r="OTD128" s="4"/>
      <c r="OTE128" s="4"/>
      <c r="OTF128" s="4"/>
      <c r="OTG128" s="4"/>
      <c r="OTH128" s="4"/>
      <c r="OTI128" s="4"/>
      <c r="OTJ128" s="4"/>
      <c r="OTK128" s="4"/>
      <c r="OTL128" s="4"/>
      <c r="OTM128" s="4"/>
      <c r="OTN128" s="4"/>
      <c r="OTO128" s="4"/>
      <c r="OTP128" s="4"/>
      <c r="OTQ128" s="4"/>
      <c r="OTR128" s="4"/>
      <c r="OTS128" s="4"/>
      <c r="OTT128" s="4"/>
      <c r="OTU128" s="4"/>
      <c r="OTV128" s="4"/>
      <c r="OTW128" s="4"/>
      <c r="OTX128" s="4"/>
      <c r="OTY128" s="4"/>
      <c r="OTZ128" s="4"/>
      <c r="OUA128" s="4"/>
      <c r="OUB128" s="4"/>
      <c r="OUC128" s="4"/>
      <c r="OUD128" s="4"/>
      <c r="OUE128" s="4"/>
      <c r="OUF128" s="4"/>
      <c r="OUG128" s="4"/>
      <c r="OUH128" s="4"/>
      <c r="OUI128" s="4"/>
      <c r="OUJ128" s="4"/>
      <c r="OUK128" s="4"/>
      <c r="OUL128" s="4"/>
      <c r="OUM128" s="4"/>
      <c r="OUN128" s="4"/>
      <c r="OUO128" s="4"/>
      <c r="OUP128" s="4"/>
      <c r="OUQ128" s="4"/>
      <c r="OUR128" s="4"/>
      <c r="OUS128" s="4"/>
      <c r="OUT128" s="4"/>
      <c r="OVA128" s="4"/>
      <c r="OVB128" s="4"/>
      <c r="OVC128" s="4"/>
      <c r="OVD128" s="4"/>
      <c r="OVE128" s="4"/>
      <c r="OVF128" s="4"/>
      <c r="OVG128" s="4"/>
      <c r="OVH128" s="4"/>
      <c r="OVI128" s="4"/>
      <c r="OVJ128" s="4"/>
      <c r="OVK128" s="4"/>
      <c r="OVL128" s="4"/>
      <c r="OVM128" s="4"/>
      <c r="OVN128" s="4"/>
      <c r="OVO128" s="4"/>
      <c r="OVP128" s="4"/>
      <c r="OVQ128" s="4"/>
      <c r="OVR128" s="4"/>
      <c r="OVS128" s="4"/>
      <c r="OVT128" s="4"/>
      <c r="OVU128" s="4"/>
      <c r="OVV128" s="4"/>
      <c r="OVW128" s="4"/>
      <c r="OVX128" s="4"/>
      <c r="OVY128" s="4"/>
      <c r="OVZ128" s="4"/>
      <c r="OWA128" s="4"/>
      <c r="OWB128" s="4"/>
      <c r="OWC128" s="4"/>
      <c r="OWD128" s="4"/>
      <c r="OWE128" s="4"/>
      <c r="OWF128" s="4"/>
      <c r="OWG128" s="4"/>
      <c r="OWH128" s="4"/>
      <c r="OWI128" s="4"/>
      <c r="OWJ128" s="4"/>
      <c r="OWK128" s="4"/>
      <c r="OWL128" s="4"/>
      <c r="OWM128" s="4"/>
      <c r="OWN128" s="4"/>
      <c r="OWO128" s="4"/>
      <c r="OWP128" s="4"/>
      <c r="OWQ128" s="4"/>
      <c r="OWR128" s="4"/>
      <c r="OWS128" s="4"/>
      <c r="OWT128" s="4"/>
      <c r="OWU128" s="4"/>
      <c r="OWV128" s="4"/>
      <c r="OWW128" s="4"/>
      <c r="OWX128" s="4"/>
      <c r="OWY128" s="4"/>
      <c r="OWZ128" s="4"/>
      <c r="OXA128" s="4"/>
      <c r="OXB128" s="4"/>
      <c r="OXC128" s="4"/>
      <c r="OXD128" s="4"/>
      <c r="OXE128" s="4"/>
      <c r="OXF128" s="4"/>
      <c r="OXG128" s="4"/>
      <c r="OXH128" s="4"/>
      <c r="OXI128" s="4"/>
      <c r="OXJ128" s="4"/>
      <c r="OXK128" s="4"/>
      <c r="OXL128" s="4"/>
      <c r="OXM128" s="4"/>
      <c r="OXN128" s="4"/>
      <c r="OXO128" s="4"/>
      <c r="OXP128" s="4"/>
      <c r="OXQ128" s="4"/>
      <c r="OXR128" s="4"/>
      <c r="OXS128" s="4"/>
      <c r="OXT128" s="4"/>
      <c r="OXU128" s="4"/>
      <c r="OXV128" s="4"/>
      <c r="OXW128" s="4"/>
      <c r="OXX128" s="4"/>
      <c r="OXY128" s="4"/>
      <c r="OXZ128" s="4"/>
      <c r="OYA128" s="4"/>
      <c r="OYB128" s="4"/>
      <c r="OYC128" s="4"/>
      <c r="OYD128" s="4"/>
      <c r="OYE128" s="4"/>
      <c r="OYF128" s="4"/>
      <c r="OYG128" s="4"/>
      <c r="OYH128" s="4"/>
      <c r="OYI128" s="4"/>
      <c r="OYJ128" s="4"/>
      <c r="OYK128" s="4"/>
      <c r="OYL128" s="4"/>
      <c r="OYM128" s="4"/>
      <c r="OYN128" s="4"/>
      <c r="OYO128" s="4"/>
      <c r="OYP128" s="4"/>
      <c r="OYQ128" s="4"/>
      <c r="OYR128" s="4"/>
      <c r="OYS128" s="4"/>
      <c r="OYT128" s="4"/>
      <c r="OYU128" s="4"/>
      <c r="OYV128" s="4"/>
      <c r="OYW128" s="4"/>
      <c r="OYX128" s="4"/>
      <c r="OYY128" s="4"/>
      <c r="OYZ128" s="4"/>
      <c r="OZA128" s="4"/>
      <c r="OZB128" s="4"/>
      <c r="OZC128" s="4"/>
      <c r="OZD128" s="4"/>
      <c r="OZE128" s="4"/>
      <c r="OZF128" s="4"/>
      <c r="OZG128" s="4"/>
      <c r="OZH128" s="4"/>
      <c r="OZI128" s="4"/>
      <c r="OZJ128" s="4"/>
      <c r="OZK128" s="4"/>
      <c r="OZL128" s="4"/>
      <c r="OZM128" s="4"/>
      <c r="OZN128" s="4"/>
      <c r="OZO128" s="4"/>
      <c r="OZP128" s="4"/>
      <c r="OZQ128" s="4"/>
      <c r="OZR128" s="4"/>
      <c r="OZS128" s="4"/>
      <c r="OZT128" s="4"/>
      <c r="OZU128" s="4"/>
      <c r="OZV128" s="4"/>
      <c r="OZW128" s="4"/>
      <c r="OZX128" s="4"/>
      <c r="OZY128" s="4"/>
      <c r="OZZ128" s="4"/>
      <c r="PAA128" s="4"/>
      <c r="PAB128" s="4"/>
      <c r="PAC128" s="4"/>
      <c r="PAD128" s="4"/>
      <c r="PAE128" s="4"/>
      <c r="PAF128" s="4"/>
      <c r="PAG128" s="4"/>
      <c r="PAH128" s="4"/>
      <c r="PAI128" s="4"/>
      <c r="PAJ128" s="4"/>
      <c r="PAK128" s="4"/>
      <c r="PAL128" s="4"/>
      <c r="PAM128" s="4"/>
      <c r="PAN128" s="4"/>
      <c r="PAO128" s="4"/>
      <c r="PAP128" s="4"/>
      <c r="PAQ128" s="4"/>
      <c r="PAR128" s="4"/>
      <c r="PAS128" s="4"/>
      <c r="PAT128" s="4"/>
      <c r="PAU128" s="4"/>
      <c r="PAV128" s="4"/>
      <c r="PAW128" s="4"/>
      <c r="PAX128" s="4"/>
      <c r="PAY128" s="4"/>
      <c r="PAZ128" s="4"/>
      <c r="PBA128" s="4"/>
      <c r="PBB128" s="4"/>
      <c r="PBC128" s="4"/>
      <c r="PBD128" s="4"/>
      <c r="PBE128" s="4"/>
      <c r="PBF128" s="4"/>
      <c r="PBG128" s="4"/>
      <c r="PBH128" s="4"/>
      <c r="PBI128" s="4"/>
      <c r="PBJ128" s="4"/>
      <c r="PBK128" s="4"/>
      <c r="PBL128" s="4"/>
      <c r="PBM128" s="4"/>
      <c r="PBN128" s="4"/>
      <c r="PBO128" s="4"/>
      <c r="PBP128" s="4"/>
      <c r="PBQ128" s="4"/>
      <c r="PBR128" s="4"/>
      <c r="PBS128" s="4"/>
      <c r="PBT128" s="4"/>
      <c r="PBU128" s="4"/>
      <c r="PBV128" s="4"/>
      <c r="PBW128" s="4"/>
      <c r="PBX128" s="4"/>
      <c r="PBY128" s="4"/>
      <c r="PBZ128" s="4"/>
      <c r="PCA128" s="4"/>
      <c r="PCB128" s="4"/>
      <c r="PCC128" s="4"/>
      <c r="PCD128" s="4"/>
      <c r="PCE128" s="4"/>
      <c r="PCF128" s="4"/>
      <c r="PCG128" s="4"/>
      <c r="PCH128" s="4"/>
      <c r="PCI128" s="4"/>
      <c r="PCJ128" s="4"/>
      <c r="PCK128" s="4"/>
      <c r="PCL128" s="4"/>
      <c r="PCM128" s="4"/>
      <c r="PCN128" s="4"/>
      <c r="PCO128" s="4"/>
      <c r="PCP128" s="4"/>
      <c r="PCQ128" s="4"/>
      <c r="PCR128" s="4"/>
      <c r="PCS128" s="4"/>
      <c r="PCT128" s="4"/>
      <c r="PCU128" s="4"/>
      <c r="PCV128" s="4"/>
      <c r="PCW128" s="4"/>
      <c r="PCX128" s="4"/>
      <c r="PCY128" s="4"/>
      <c r="PCZ128" s="4"/>
      <c r="PDA128" s="4"/>
      <c r="PDB128" s="4"/>
      <c r="PDC128" s="4"/>
      <c r="PDD128" s="4"/>
      <c r="PDE128" s="4"/>
      <c r="PDF128" s="4"/>
      <c r="PDG128" s="4"/>
      <c r="PDH128" s="4"/>
      <c r="PDI128" s="4"/>
      <c r="PDJ128" s="4"/>
      <c r="PDK128" s="4"/>
      <c r="PDL128" s="4"/>
      <c r="PDM128" s="4"/>
      <c r="PDN128" s="4"/>
      <c r="PDO128" s="4"/>
      <c r="PDP128" s="4"/>
      <c r="PDQ128" s="4"/>
      <c r="PDR128" s="4"/>
      <c r="PDS128" s="4"/>
      <c r="PDT128" s="4"/>
      <c r="PDU128" s="4"/>
      <c r="PDV128" s="4"/>
      <c r="PDW128" s="4"/>
      <c r="PDX128" s="4"/>
      <c r="PDY128" s="4"/>
      <c r="PDZ128" s="4"/>
      <c r="PEA128" s="4"/>
      <c r="PEB128" s="4"/>
      <c r="PEC128" s="4"/>
      <c r="PED128" s="4"/>
      <c r="PEE128" s="4"/>
      <c r="PEF128" s="4"/>
      <c r="PEG128" s="4"/>
      <c r="PEH128" s="4"/>
      <c r="PEI128" s="4"/>
      <c r="PEJ128" s="4"/>
      <c r="PEK128" s="4"/>
      <c r="PEL128" s="4"/>
      <c r="PEM128" s="4"/>
      <c r="PEN128" s="4"/>
      <c r="PEO128" s="4"/>
      <c r="PEP128" s="4"/>
      <c r="PEW128" s="4"/>
      <c r="PEX128" s="4"/>
      <c r="PEY128" s="4"/>
      <c r="PEZ128" s="4"/>
      <c r="PFA128" s="4"/>
      <c r="PFB128" s="4"/>
      <c r="PFC128" s="4"/>
      <c r="PFD128" s="4"/>
      <c r="PFE128" s="4"/>
      <c r="PFF128" s="4"/>
      <c r="PFG128" s="4"/>
      <c r="PFH128" s="4"/>
      <c r="PFI128" s="4"/>
      <c r="PFJ128" s="4"/>
      <c r="PFK128" s="4"/>
      <c r="PFL128" s="4"/>
      <c r="PFM128" s="4"/>
      <c r="PFN128" s="4"/>
      <c r="PFO128" s="4"/>
      <c r="PFP128" s="4"/>
      <c r="PFQ128" s="4"/>
      <c r="PFR128" s="4"/>
      <c r="PFS128" s="4"/>
      <c r="PFT128" s="4"/>
      <c r="PFU128" s="4"/>
      <c r="PFV128" s="4"/>
      <c r="PFW128" s="4"/>
      <c r="PFX128" s="4"/>
      <c r="PFY128" s="4"/>
      <c r="PFZ128" s="4"/>
      <c r="PGA128" s="4"/>
      <c r="PGB128" s="4"/>
      <c r="PGC128" s="4"/>
      <c r="PGD128" s="4"/>
      <c r="PGE128" s="4"/>
      <c r="PGF128" s="4"/>
      <c r="PGG128" s="4"/>
      <c r="PGH128" s="4"/>
      <c r="PGI128" s="4"/>
      <c r="PGJ128" s="4"/>
      <c r="PGK128" s="4"/>
      <c r="PGL128" s="4"/>
      <c r="PGM128" s="4"/>
      <c r="PGN128" s="4"/>
      <c r="PGO128" s="4"/>
      <c r="PGP128" s="4"/>
      <c r="PGQ128" s="4"/>
      <c r="PGR128" s="4"/>
      <c r="PGS128" s="4"/>
      <c r="PGT128" s="4"/>
      <c r="PGU128" s="4"/>
      <c r="PGV128" s="4"/>
      <c r="PGW128" s="4"/>
      <c r="PGX128" s="4"/>
      <c r="PGY128" s="4"/>
      <c r="PGZ128" s="4"/>
      <c r="PHA128" s="4"/>
      <c r="PHB128" s="4"/>
      <c r="PHC128" s="4"/>
      <c r="PHD128" s="4"/>
      <c r="PHE128" s="4"/>
      <c r="PHF128" s="4"/>
      <c r="PHG128" s="4"/>
      <c r="PHH128" s="4"/>
      <c r="PHI128" s="4"/>
      <c r="PHJ128" s="4"/>
      <c r="PHK128" s="4"/>
      <c r="PHL128" s="4"/>
      <c r="PHM128" s="4"/>
      <c r="PHN128" s="4"/>
      <c r="PHO128" s="4"/>
      <c r="PHP128" s="4"/>
      <c r="PHQ128" s="4"/>
      <c r="PHR128" s="4"/>
      <c r="PHS128" s="4"/>
      <c r="PHT128" s="4"/>
      <c r="PHU128" s="4"/>
      <c r="PHV128" s="4"/>
      <c r="PHW128" s="4"/>
      <c r="PHX128" s="4"/>
      <c r="PHY128" s="4"/>
      <c r="PHZ128" s="4"/>
      <c r="PIA128" s="4"/>
      <c r="PIB128" s="4"/>
      <c r="PIC128" s="4"/>
      <c r="PID128" s="4"/>
      <c r="PIE128" s="4"/>
      <c r="PIF128" s="4"/>
      <c r="PIG128" s="4"/>
      <c r="PIH128" s="4"/>
      <c r="PII128" s="4"/>
      <c r="PIJ128" s="4"/>
      <c r="PIK128" s="4"/>
      <c r="PIL128" s="4"/>
      <c r="PIM128" s="4"/>
      <c r="PIN128" s="4"/>
      <c r="PIO128" s="4"/>
      <c r="PIP128" s="4"/>
      <c r="PIQ128" s="4"/>
      <c r="PIR128" s="4"/>
      <c r="PIS128" s="4"/>
      <c r="PIT128" s="4"/>
      <c r="PIU128" s="4"/>
      <c r="PIV128" s="4"/>
      <c r="PIW128" s="4"/>
      <c r="PIX128" s="4"/>
      <c r="PIY128" s="4"/>
      <c r="PIZ128" s="4"/>
      <c r="PJA128" s="4"/>
      <c r="PJB128" s="4"/>
      <c r="PJC128" s="4"/>
      <c r="PJD128" s="4"/>
      <c r="PJE128" s="4"/>
      <c r="PJF128" s="4"/>
      <c r="PJG128" s="4"/>
      <c r="PJH128" s="4"/>
      <c r="PJI128" s="4"/>
      <c r="PJJ128" s="4"/>
      <c r="PJK128" s="4"/>
      <c r="PJL128" s="4"/>
      <c r="PJM128" s="4"/>
      <c r="PJN128" s="4"/>
      <c r="PJO128" s="4"/>
      <c r="PJP128" s="4"/>
      <c r="PJQ128" s="4"/>
      <c r="PJR128" s="4"/>
      <c r="PJS128" s="4"/>
      <c r="PJT128" s="4"/>
      <c r="PJU128" s="4"/>
      <c r="PJV128" s="4"/>
      <c r="PJW128" s="4"/>
      <c r="PJX128" s="4"/>
      <c r="PJY128" s="4"/>
      <c r="PJZ128" s="4"/>
      <c r="PKA128" s="4"/>
      <c r="PKB128" s="4"/>
      <c r="PKC128" s="4"/>
      <c r="PKD128" s="4"/>
      <c r="PKE128" s="4"/>
      <c r="PKF128" s="4"/>
      <c r="PKG128" s="4"/>
      <c r="PKH128" s="4"/>
      <c r="PKI128" s="4"/>
      <c r="PKJ128" s="4"/>
      <c r="PKK128" s="4"/>
      <c r="PKL128" s="4"/>
      <c r="PKM128" s="4"/>
      <c r="PKN128" s="4"/>
      <c r="PKO128" s="4"/>
      <c r="PKP128" s="4"/>
      <c r="PKQ128" s="4"/>
      <c r="PKR128" s="4"/>
      <c r="PKS128" s="4"/>
      <c r="PKT128" s="4"/>
      <c r="PKU128" s="4"/>
      <c r="PKV128" s="4"/>
      <c r="PKW128" s="4"/>
      <c r="PKX128" s="4"/>
      <c r="PKY128" s="4"/>
      <c r="PKZ128" s="4"/>
      <c r="PLA128" s="4"/>
      <c r="PLB128" s="4"/>
      <c r="PLC128" s="4"/>
      <c r="PLD128" s="4"/>
      <c r="PLE128" s="4"/>
      <c r="PLF128" s="4"/>
      <c r="PLG128" s="4"/>
      <c r="PLH128" s="4"/>
      <c r="PLI128" s="4"/>
      <c r="PLJ128" s="4"/>
      <c r="PLK128" s="4"/>
      <c r="PLL128" s="4"/>
      <c r="PLM128" s="4"/>
      <c r="PLN128" s="4"/>
      <c r="PLO128" s="4"/>
      <c r="PLP128" s="4"/>
      <c r="PLQ128" s="4"/>
      <c r="PLR128" s="4"/>
      <c r="PLS128" s="4"/>
      <c r="PLT128" s="4"/>
      <c r="PLU128" s="4"/>
      <c r="PLV128" s="4"/>
      <c r="PLW128" s="4"/>
      <c r="PLX128" s="4"/>
      <c r="PLY128" s="4"/>
      <c r="PLZ128" s="4"/>
      <c r="PMA128" s="4"/>
      <c r="PMB128" s="4"/>
      <c r="PMC128" s="4"/>
      <c r="PMD128" s="4"/>
      <c r="PME128" s="4"/>
      <c r="PMF128" s="4"/>
      <c r="PMG128" s="4"/>
      <c r="PMH128" s="4"/>
      <c r="PMI128" s="4"/>
      <c r="PMJ128" s="4"/>
      <c r="PMK128" s="4"/>
      <c r="PML128" s="4"/>
      <c r="PMM128" s="4"/>
      <c r="PMN128" s="4"/>
      <c r="PMO128" s="4"/>
      <c r="PMP128" s="4"/>
      <c r="PMQ128" s="4"/>
      <c r="PMR128" s="4"/>
      <c r="PMS128" s="4"/>
      <c r="PMT128" s="4"/>
      <c r="PMU128" s="4"/>
      <c r="PMV128" s="4"/>
      <c r="PMW128" s="4"/>
      <c r="PMX128" s="4"/>
      <c r="PMY128" s="4"/>
      <c r="PMZ128" s="4"/>
      <c r="PNA128" s="4"/>
      <c r="PNB128" s="4"/>
      <c r="PNC128" s="4"/>
      <c r="PND128" s="4"/>
      <c r="PNE128" s="4"/>
      <c r="PNF128" s="4"/>
      <c r="PNG128" s="4"/>
      <c r="PNH128" s="4"/>
      <c r="PNI128" s="4"/>
      <c r="PNJ128" s="4"/>
      <c r="PNK128" s="4"/>
      <c r="PNL128" s="4"/>
      <c r="PNM128" s="4"/>
      <c r="PNN128" s="4"/>
      <c r="PNO128" s="4"/>
      <c r="PNP128" s="4"/>
      <c r="PNQ128" s="4"/>
      <c r="PNR128" s="4"/>
      <c r="PNS128" s="4"/>
      <c r="PNT128" s="4"/>
      <c r="PNU128" s="4"/>
      <c r="PNV128" s="4"/>
      <c r="PNW128" s="4"/>
      <c r="PNX128" s="4"/>
      <c r="PNY128" s="4"/>
      <c r="PNZ128" s="4"/>
      <c r="POA128" s="4"/>
      <c r="POB128" s="4"/>
      <c r="POC128" s="4"/>
      <c r="POD128" s="4"/>
      <c r="POE128" s="4"/>
      <c r="POF128" s="4"/>
      <c r="POG128" s="4"/>
      <c r="POH128" s="4"/>
      <c r="POI128" s="4"/>
      <c r="POJ128" s="4"/>
      <c r="POK128" s="4"/>
      <c r="POL128" s="4"/>
      <c r="POS128" s="4"/>
      <c r="POT128" s="4"/>
      <c r="POU128" s="4"/>
      <c r="POV128" s="4"/>
      <c r="POW128" s="4"/>
      <c r="POX128" s="4"/>
      <c r="POY128" s="4"/>
      <c r="POZ128" s="4"/>
      <c r="PPA128" s="4"/>
      <c r="PPB128" s="4"/>
      <c r="PPC128" s="4"/>
      <c r="PPD128" s="4"/>
      <c r="PPE128" s="4"/>
      <c r="PPF128" s="4"/>
      <c r="PPG128" s="4"/>
      <c r="PPH128" s="4"/>
      <c r="PPI128" s="4"/>
      <c r="PPJ128" s="4"/>
      <c r="PPK128" s="4"/>
      <c r="PPL128" s="4"/>
      <c r="PPM128" s="4"/>
      <c r="PPN128" s="4"/>
      <c r="PPO128" s="4"/>
      <c r="PPP128" s="4"/>
      <c r="PPQ128" s="4"/>
      <c r="PPR128" s="4"/>
      <c r="PPS128" s="4"/>
      <c r="PPT128" s="4"/>
      <c r="PPU128" s="4"/>
      <c r="PPV128" s="4"/>
      <c r="PPW128" s="4"/>
      <c r="PPX128" s="4"/>
      <c r="PPY128" s="4"/>
      <c r="PPZ128" s="4"/>
      <c r="PQA128" s="4"/>
      <c r="PQB128" s="4"/>
      <c r="PQC128" s="4"/>
      <c r="PQD128" s="4"/>
      <c r="PQE128" s="4"/>
      <c r="PQF128" s="4"/>
      <c r="PQG128" s="4"/>
      <c r="PQH128" s="4"/>
      <c r="PQI128" s="4"/>
      <c r="PQJ128" s="4"/>
      <c r="PQK128" s="4"/>
      <c r="PQL128" s="4"/>
      <c r="PQM128" s="4"/>
      <c r="PQN128" s="4"/>
      <c r="PQO128" s="4"/>
      <c r="PQP128" s="4"/>
      <c r="PQQ128" s="4"/>
      <c r="PQR128" s="4"/>
      <c r="PQS128" s="4"/>
      <c r="PQT128" s="4"/>
      <c r="PQU128" s="4"/>
      <c r="PQV128" s="4"/>
      <c r="PQW128" s="4"/>
      <c r="PQX128" s="4"/>
      <c r="PQY128" s="4"/>
      <c r="PQZ128" s="4"/>
      <c r="PRA128" s="4"/>
      <c r="PRB128" s="4"/>
      <c r="PRC128" s="4"/>
      <c r="PRD128" s="4"/>
      <c r="PRE128" s="4"/>
      <c r="PRF128" s="4"/>
      <c r="PRG128" s="4"/>
      <c r="PRH128" s="4"/>
      <c r="PRI128" s="4"/>
      <c r="PRJ128" s="4"/>
      <c r="PRK128" s="4"/>
      <c r="PRL128" s="4"/>
      <c r="PRM128" s="4"/>
      <c r="PRN128" s="4"/>
      <c r="PRO128" s="4"/>
      <c r="PRP128" s="4"/>
      <c r="PRQ128" s="4"/>
      <c r="PRR128" s="4"/>
      <c r="PRS128" s="4"/>
      <c r="PRT128" s="4"/>
      <c r="PRU128" s="4"/>
      <c r="PRV128" s="4"/>
      <c r="PRW128" s="4"/>
      <c r="PRX128" s="4"/>
      <c r="PRY128" s="4"/>
      <c r="PRZ128" s="4"/>
      <c r="PSA128" s="4"/>
      <c r="PSB128" s="4"/>
      <c r="PSC128" s="4"/>
      <c r="PSD128" s="4"/>
      <c r="PSE128" s="4"/>
      <c r="PSF128" s="4"/>
      <c r="PSG128" s="4"/>
      <c r="PSH128" s="4"/>
      <c r="PSI128" s="4"/>
      <c r="PSJ128" s="4"/>
      <c r="PSK128" s="4"/>
      <c r="PSL128" s="4"/>
      <c r="PSM128" s="4"/>
      <c r="PSN128" s="4"/>
      <c r="PSO128" s="4"/>
      <c r="PSP128" s="4"/>
      <c r="PSQ128" s="4"/>
      <c r="PSR128" s="4"/>
      <c r="PSS128" s="4"/>
      <c r="PST128" s="4"/>
      <c r="PSU128" s="4"/>
      <c r="PSV128" s="4"/>
      <c r="PSW128" s="4"/>
      <c r="PSX128" s="4"/>
      <c r="PSY128" s="4"/>
      <c r="PSZ128" s="4"/>
      <c r="PTA128" s="4"/>
      <c r="PTB128" s="4"/>
      <c r="PTC128" s="4"/>
      <c r="PTD128" s="4"/>
      <c r="PTE128" s="4"/>
      <c r="PTF128" s="4"/>
      <c r="PTG128" s="4"/>
      <c r="PTH128" s="4"/>
      <c r="PTI128" s="4"/>
      <c r="PTJ128" s="4"/>
      <c r="PTK128" s="4"/>
      <c r="PTL128" s="4"/>
      <c r="PTM128" s="4"/>
      <c r="PTN128" s="4"/>
      <c r="PTO128" s="4"/>
      <c r="PTP128" s="4"/>
      <c r="PTQ128" s="4"/>
      <c r="PTR128" s="4"/>
      <c r="PTS128" s="4"/>
      <c r="PTT128" s="4"/>
      <c r="PTU128" s="4"/>
      <c r="PTV128" s="4"/>
      <c r="PTW128" s="4"/>
      <c r="PTX128" s="4"/>
      <c r="PTY128" s="4"/>
      <c r="PTZ128" s="4"/>
      <c r="PUA128" s="4"/>
      <c r="PUB128" s="4"/>
      <c r="PUC128" s="4"/>
      <c r="PUD128" s="4"/>
      <c r="PUE128" s="4"/>
      <c r="PUF128" s="4"/>
      <c r="PUG128" s="4"/>
      <c r="PUH128" s="4"/>
      <c r="PUI128" s="4"/>
      <c r="PUJ128" s="4"/>
      <c r="PUK128" s="4"/>
      <c r="PUL128" s="4"/>
      <c r="PUM128" s="4"/>
      <c r="PUN128" s="4"/>
      <c r="PUO128" s="4"/>
      <c r="PUP128" s="4"/>
      <c r="PUQ128" s="4"/>
      <c r="PUR128" s="4"/>
      <c r="PUS128" s="4"/>
      <c r="PUT128" s="4"/>
      <c r="PUU128" s="4"/>
      <c r="PUV128" s="4"/>
      <c r="PUW128" s="4"/>
      <c r="PUX128" s="4"/>
      <c r="PUY128" s="4"/>
      <c r="PUZ128" s="4"/>
      <c r="PVA128" s="4"/>
      <c r="PVB128" s="4"/>
      <c r="PVC128" s="4"/>
      <c r="PVD128" s="4"/>
      <c r="PVE128" s="4"/>
      <c r="PVF128" s="4"/>
      <c r="PVG128" s="4"/>
      <c r="PVH128" s="4"/>
      <c r="PVI128" s="4"/>
      <c r="PVJ128" s="4"/>
      <c r="PVK128" s="4"/>
      <c r="PVL128" s="4"/>
      <c r="PVM128" s="4"/>
      <c r="PVN128" s="4"/>
      <c r="PVO128" s="4"/>
      <c r="PVP128" s="4"/>
      <c r="PVQ128" s="4"/>
      <c r="PVR128" s="4"/>
      <c r="PVS128" s="4"/>
      <c r="PVT128" s="4"/>
      <c r="PVU128" s="4"/>
      <c r="PVV128" s="4"/>
      <c r="PVW128" s="4"/>
      <c r="PVX128" s="4"/>
      <c r="PVY128" s="4"/>
      <c r="PVZ128" s="4"/>
      <c r="PWA128" s="4"/>
      <c r="PWB128" s="4"/>
      <c r="PWC128" s="4"/>
      <c r="PWD128" s="4"/>
      <c r="PWE128" s="4"/>
      <c r="PWF128" s="4"/>
      <c r="PWG128" s="4"/>
      <c r="PWH128" s="4"/>
      <c r="PWI128" s="4"/>
      <c r="PWJ128" s="4"/>
      <c r="PWK128" s="4"/>
      <c r="PWL128" s="4"/>
      <c r="PWM128" s="4"/>
      <c r="PWN128" s="4"/>
      <c r="PWO128" s="4"/>
      <c r="PWP128" s="4"/>
      <c r="PWQ128" s="4"/>
      <c r="PWR128" s="4"/>
      <c r="PWS128" s="4"/>
      <c r="PWT128" s="4"/>
      <c r="PWU128" s="4"/>
      <c r="PWV128" s="4"/>
      <c r="PWW128" s="4"/>
      <c r="PWX128" s="4"/>
      <c r="PWY128" s="4"/>
      <c r="PWZ128" s="4"/>
      <c r="PXA128" s="4"/>
      <c r="PXB128" s="4"/>
      <c r="PXC128" s="4"/>
      <c r="PXD128" s="4"/>
      <c r="PXE128" s="4"/>
      <c r="PXF128" s="4"/>
      <c r="PXG128" s="4"/>
      <c r="PXH128" s="4"/>
      <c r="PXI128" s="4"/>
      <c r="PXJ128" s="4"/>
      <c r="PXK128" s="4"/>
      <c r="PXL128" s="4"/>
      <c r="PXM128" s="4"/>
      <c r="PXN128" s="4"/>
      <c r="PXO128" s="4"/>
      <c r="PXP128" s="4"/>
      <c r="PXQ128" s="4"/>
      <c r="PXR128" s="4"/>
      <c r="PXS128" s="4"/>
      <c r="PXT128" s="4"/>
      <c r="PXU128" s="4"/>
      <c r="PXV128" s="4"/>
      <c r="PXW128" s="4"/>
      <c r="PXX128" s="4"/>
      <c r="PXY128" s="4"/>
      <c r="PXZ128" s="4"/>
      <c r="PYA128" s="4"/>
      <c r="PYB128" s="4"/>
      <c r="PYC128" s="4"/>
      <c r="PYD128" s="4"/>
      <c r="PYE128" s="4"/>
      <c r="PYF128" s="4"/>
      <c r="PYG128" s="4"/>
      <c r="PYH128" s="4"/>
      <c r="PYO128" s="4"/>
      <c r="PYP128" s="4"/>
      <c r="PYQ128" s="4"/>
      <c r="PYR128" s="4"/>
      <c r="PYS128" s="4"/>
      <c r="PYT128" s="4"/>
      <c r="PYU128" s="4"/>
      <c r="PYV128" s="4"/>
      <c r="PYW128" s="4"/>
      <c r="PYX128" s="4"/>
      <c r="PYY128" s="4"/>
      <c r="PYZ128" s="4"/>
      <c r="PZA128" s="4"/>
      <c r="PZB128" s="4"/>
      <c r="PZC128" s="4"/>
      <c r="PZD128" s="4"/>
      <c r="PZE128" s="4"/>
      <c r="PZF128" s="4"/>
      <c r="PZG128" s="4"/>
      <c r="PZH128" s="4"/>
      <c r="PZI128" s="4"/>
      <c r="PZJ128" s="4"/>
      <c r="PZK128" s="4"/>
      <c r="PZL128" s="4"/>
      <c r="PZM128" s="4"/>
      <c r="PZN128" s="4"/>
      <c r="PZO128" s="4"/>
      <c r="PZP128" s="4"/>
      <c r="PZQ128" s="4"/>
      <c r="PZR128" s="4"/>
      <c r="PZS128" s="4"/>
      <c r="PZT128" s="4"/>
      <c r="PZU128" s="4"/>
      <c r="PZV128" s="4"/>
      <c r="PZW128" s="4"/>
      <c r="PZX128" s="4"/>
      <c r="PZY128" s="4"/>
      <c r="PZZ128" s="4"/>
      <c r="QAA128" s="4"/>
      <c r="QAB128" s="4"/>
      <c r="QAC128" s="4"/>
      <c r="QAD128" s="4"/>
      <c r="QAE128" s="4"/>
      <c r="QAF128" s="4"/>
      <c r="QAG128" s="4"/>
      <c r="QAH128" s="4"/>
      <c r="QAI128" s="4"/>
      <c r="QAJ128" s="4"/>
      <c r="QAK128" s="4"/>
      <c r="QAL128" s="4"/>
      <c r="QAM128" s="4"/>
      <c r="QAN128" s="4"/>
      <c r="QAO128" s="4"/>
      <c r="QAP128" s="4"/>
      <c r="QAQ128" s="4"/>
      <c r="QAR128" s="4"/>
      <c r="QAS128" s="4"/>
      <c r="QAT128" s="4"/>
      <c r="QAU128" s="4"/>
      <c r="QAV128" s="4"/>
      <c r="QAW128" s="4"/>
      <c r="QAX128" s="4"/>
      <c r="QAY128" s="4"/>
      <c r="QAZ128" s="4"/>
      <c r="QBA128" s="4"/>
      <c r="QBB128" s="4"/>
      <c r="QBC128" s="4"/>
      <c r="QBD128" s="4"/>
      <c r="QBE128" s="4"/>
      <c r="QBF128" s="4"/>
      <c r="QBG128" s="4"/>
      <c r="QBH128" s="4"/>
      <c r="QBI128" s="4"/>
      <c r="QBJ128" s="4"/>
      <c r="QBK128" s="4"/>
      <c r="QBL128" s="4"/>
      <c r="QBM128" s="4"/>
      <c r="QBN128" s="4"/>
      <c r="QBO128" s="4"/>
      <c r="QBP128" s="4"/>
      <c r="QBQ128" s="4"/>
      <c r="QBR128" s="4"/>
      <c r="QBS128" s="4"/>
      <c r="QBT128" s="4"/>
      <c r="QBU128" s="4"/>
      <c r="QBV128" s="4"/>
      <c r="QBW128" s="4"/>
      <c r="QBX128" s="4"/>
      <c r="QBY128" s="4"/>
      <c r="QBZ128" s="4"/>
      <c r="QCA128" s="4"/>
      <c r="QCB128" s="4"/>
      <c r="QCC128" s="4"/>
      <c r="QCD128" s="4"/>
      <c r="QCE128" s="4"/>
      <c r="QCF128" s="4"/>
      <c r="QCG128" s="4"/>
      <c r="QCH128" s="4"/>
      <c r="QCI128" s="4"/>
      <c r="QCJ128" s="4"/>
      <c r="QCK128" s="4"/>
      <c r="QCL128" s="4"/>
      <c r="QCM128" s="4"/>
      <c r="QCN128" s="4"/>
      <c r="QCO128" s="4"/>
      <c r="QCP128" s="4"/>
      <c r="QCQ128" s="4"/>
      <c r="QCR128" s="4"/>
      <c r="QCS128" s="4"/>
      <c r="QCT128" s="4"/>
      <c r="QCU128" s="4"/>
      <c r="QCV128" s="4"/>
      <c r="QCW128" s="4"/>
      <c r="QCX128" s="4"/>
      <c r="QCY128" s="4"/>
      <c r="QCZ128" s="4"/>
      <c r="QDA128" s="4"/>
      <c r="QDB128" s="4"/>
      <c r="QDC128" s="4"/>
      <c r="QDD128" s="4"/>
      <c r="QDE128" s="4"/>
      <c r="QDF128" s="4"/>
      <c r="QDG128" s="4"/>
      <c r="QDH128" s="4"/>
      <c r="QDI128" s="4"/>
      <c r="QDJ128" s="4"/>
      <c r="QDK128" s="4"/>
      <c r="QDL128" s="4"/>
      <c r="QDM128" s="4"/>
      <c r="QDN128" s="4"/>
      <c r="QDO128" s="4"/>
      <c r="QDP128" s="4"/>
      <c r="QDQ128" s="4"/>
      <c r="QDR128" s="4"/>
      <c r="QDS128" s="4"/>
      <c r="QDT128" s="4"/>
      <c r="QDU128" s="4"/>
      <c r="QDV128" s="4"/>
      <c r="QDW128" s="4"/>
      <c r="QDX128" s="4"/>
      <c r="QDY128" s="4"/>
      <c r="QDZ128" s="4"/>
      <c r="QEA128" s="4"/>
      <c r="QEB128" s="4"/>
      <c r="QEC128" s="4"/>
      <c r="QED128" s="4"/>
      <c r="QEE128" s="4"/>
      <c r="QEF128" s="4"/>
      <c r="QEG128" s="4"/>
      <c r="QEH128" s="4"/>
      <c r="QEI128" s="4"/>
      <c r="QEJ128" s="4"/>
      <c r="QEK128" s="4"/>
      <c r="QEL128" s="4"/>
      <c r="QEM128" s="4"/>
      <c r="QEN128" s="4"/>
      <c r="QEO128" s="4"/>
      <c r="QEP128" s="4"/>
      <c r="QEQ128" s="4"/>
      <c r="QER128" s="4"/>
      <c r="QES128" s="4"/>
      <c r="QET128" s="4"/>
      <c r="QEU128" s="4"/>
      <c r="QEV128" s="4"/>
      <c r="QEW128" s="4"/>
      <c r="QEX128" s="4"/>
      <c r="QEY128" s="4"/>
      <c r="QEZ128" s="4"/>
      <c r="QFA128" s="4"/>
      <c r="QFB128" s="4"/>
      <c r="QFC128" s="4"/>
      <c r="QFD128" s="4"/>
      <c r="QFE128" s="4"/>
      <c r="QFF128" s="4"/>
      <c r="QFG128" s="4"/>
      <c r="QFH128" s="4"/>
      <c r="QFI128" s="4"/>
      <c r="QFJ128" s="4"/>
      <c r="QFK128" s="4"/>
      <c r="QFL128" s="4"/>
      <c r="QFM128" s="4"/>
      <c r="QFN128" s="4"/>
      <c r="QFO128" s="4"/>
      <c r="QFP128" s="4"/>
      <c r="QFQ128" s="4"/>
      <c r="QFR128" s="4"/>
      <c r="QFS128" s="4"/>
      <c r="QFT128" s="4"/>
      <c r="QFU128" s="4"/>
      <c r="QFV128" s="4"/>
      <c r="QFW128" s="4"/>
      <c r="QFX128" s="4"/>
      <c r="QFY128" s="4"/>
      <c r="QFZ128" s="4"/>
      <c r="QGA128" s="4"/>
      <c r="QGB128" s="4"/>
      <c r="QGC128" s="4"/>
      <c r="QGD128" s="4"/>
      <c r="QGE128" s="4"/>
      <c r="QGF128" s="4"/>
      <c r="QGG128" s="4"/>
      <c r="QGH128" s="4"/>
      <c r="QGI128" s="4"/>
      <c r="QGJ128" s="4"/>
      <c r="QGK128" s="4"/>
      <c r="QGL128" s="4"/>
      <c r="QGM128" s="4"/>
      <c r="QGN128" s="4"/>
      <c r="QGO128" s="4"/>
      <c r="QGP128" s="4"/>
      <c r="QGQ128" s="4"/>
      <c r="QGR128" s="4"/>
      <c r="QGS128" s="4"/>
      <c r="QGT128" s="4"/>
      <c r="QGU128" s="4"/>
      <c r="QGV128" s="4"/>
      <c r="QGW128" s="4"/>
      <c r="QGX128" s="4"/>
      <c r="QGY128" s="4"/>
      <c r="QGZ128" s="4"/>
      <c r="QHA128" s="4"/>
      <c r="QHB128" s="4"/>
      <c r="QHC128" s="4"/>
      <c r="QHD128" s="4"/>
      <c r="QHE128" s="4"/>
      <c r="QHF128" s="4"/>
      <c r="QHG128" s="4"/>
      <c r="QHH128" s="4"/>
      <c r="QHI128" s="4"/>
      <c r="QHJ128" s="4"/>
      <c r="QHK128" s="4"/>
      <c r="QHL128" s="4"/>
      <c r="QHM128" s="4"/>
      <c r="QHN128" s="4"/>
      <c r="QHO128" s="4"/>
      <c r="QHP128" s="4"/>
      <c r="QHQ128" s="4"/>
      <c r="QHR128" s="4"/>
      <c r="QHS128" s="4"/>
      <c r="QHT128" s="4"/>
      <c r="QHU128" s="4"/>
      <c r="QHV128" s="4"/>
      <c r="QHW128" s="4"/>
      <c r="QHX128" s="4"/>
      <c r="QHY128" s="4"/>
      <c r="QHZ128" s="4"/>
      <c r="QIA128" s="4"/>
      <c r="QIB128" s="4"/>
      <c r="QIC128" s="4"/>
      <c r="QID128" s="4"/>
      <c r="QIK128" s="4"/>
      <c r="QIL128" s="4"/>
      <c r="QIM128" s="4"/>
      <c r="QIN128" s="4"/>
      <c r="QIO128" s="4"/>
      <c r="QIP128" s="4"/>
      <c r="QIQ128" s="4"/>
      <c r="QIR128" s="4"/>
      <c r="QIS128" s="4"/>
      <c r="QIT128" s="4"/>
      <c r="QIU128" s="4"/>
      <c r="QIV128" s="4"/>
      <c r="QIW128" s="4"/>
      <c r="QIX128" s="4"/>
      <c r="QIY128" s="4"/>
      <c r="QIZ128" s="4"/>
      <c r="QJA128" s="4"/>
      <c r="QJB128" s="4"/>
      <c r="QJC128" s="4"/>
      <c r="QJD128" s="4"/>
      <c r="QJE128" s="4"/>
      <c r="QJF128" s="4"/>
      <c r="QJG128" s="4"/>
      <c r="QJH128" s="4"/>
      <c r="QJI128" s="4"/>
      <c r="QJJ128" s="4"/>
      <c r="QJK128" s="4"/>
      <c r="QJL128" s="4"/>
      <c r="QJM128" s="4"/>
      <c r="QJN128" s="4"/>
      <c r="QJO128" s="4"/>
      <c r="QJP128" s="4"/>
      <c r="QJQ128" s="4"/>
      <c r="QJR128" s="4"/>
      <c r="QJS128" s="4"/>
      <c r="QJT128" s="4"/>
      <c r="QJU128" s="4"/>
      <c r="QJV128" s="4"/>
      <c r="QJW128" s="4"/>
      <c r="QJX128" s="4"/>
      <c r="QJY128" s="4"/>
      <c r="QJZ128" s="4"/>
      <c r="QKA128" s="4"/>
      <c r="QKB128" s="4"/>
      <c r="QKC128" s="4"/>
      <c r="QKD128" s="4"/>
      <c r="QKE128" s="4"/>
      <c r="QKF128" s="4"/>
      <c r="QKG128" s="4"/>
      <c r="QKH128" s="4"/>
      <c r="QKI128" s="4"/>
      <c r="QKJ128" s="4"/>
      <c r="QKK128" s="4"/>
      <c r="QKL128" s="4"/>
      <c r="QKM128" s="4"/>
      <c r="QKN128" s="4"/>
      <c r="QKO128" s="4"/>
      <c r="QKP128" s="4"/>
      <c r="QKQ128" s="4"/>
      <c r="QKR128" s="4"/>
      <c r="QKS128" s="4"/>
      <c r="QKT128" s="4"/>
      <c r="QKU128" s="4"/>
      <c r="QKV128" s="4"/>
      <c r="QKW128" s="4"/>
      <c r="QKX128" s="4"/>
      <c r="QKY128" s="4"/>
      <c r="QKZ128" s="4"/>
      <c r="QLA128" s="4"/>
      <c r="QLB128" s="4"/>
      <c r="QLC128" s="4"/>
      <c r="QLD128" s="4"/>
      <c r="QLE128" s="4"/>
      <c r="QLF128" s="4"/>
      <c r="QLG128" s="4"/>
      <c r="QLH128" s="4"/>
      <c r="QLI128" s="4"/>
      <c r="QLJ128" s="4"/>
      <c r="QLK128" s="4"/>
      <c r="QLL128" s="4"/>
      <c r="QLM128" s="4"/>
      <c r="QLN128" s="4"/>
      <c r="QLO128" s="4"/>
      <c r="QLP128" s="4"/>
      <c r="QLQ128" s="4"/>
      <c r="QLR128" s="4"/>
      <c r="QLS128" s="4"/>
      <c r="QLT128" s="4"/>
      <c r="QLU128" s="4"/>
      <c r="QLV128" s="4"/>
      <c r="QLW128" s="4"/>
      <c r="QLX128" s="4"/>
      <c r="QLY128" s="4"/>
      <c r="QLZ128" s="4"/>
      <c r="QMA128" s="4"/>
      <c r="QMB128" s="4"/>
      <c r="QMC128" s="4"/>
      <c r="QMD128" s="4"/>
      <c r="QME128" s="4"/>
      <c r="QMF128" s="4"/>
      <c r="QMG128" s="4"/>
      <c r="QMH128" s="4"/>
      <c r="QMI128" s="4"/>
      <c r="QMJ128" s="4"/>
      <c r="QMK128" s="4"/>
      <c r="QML128" s="4"/>
      <c r="QMM128" s="4"/>
      <c r="QMN128" s="4"/>
      <c r="QMO128" s="4"/>
      <c r="QMP128" s="4"/>
      <c r="QMQ128" s="4"/>
      <c r="QMR128" s="4"/>
      <c r="QMS128" s="4"/>
      <c r="QMT128" s="4"/>
      <c r="QMU128" s="4"/>
      <c r="QMV128" s="4"/>
      <c r="QMW128" s="4"/>
      <c r="QMX128" s="4"/>
      <c r="QMY128" s="4"/>
      <c r="QMZ128" s="4"/>
      <c r="QNA128" s="4"/>
      <c r="QNB128" s="4"/>
      <c r="QNC128" s="4"/>
      <c r="QND128" s="4"/>
      <c r="QNE128" s="4"/>
      <c r="QNF128" s="4"/>
      <c r="QNG128" s="4"/>
      <c r="QNH128" s="4"/>
      <c r="QNI128" s="4"/>
      <c r="QNJ128" s="4"/>
      <c r="QNK128" s="4"/>
      <c r="QNL128" s="4"/>
      <c r="QNM128" s="4"/>
      <c r="QNN128" s="4"/>
      <c r="QNO128" s="4"/>
      <c r="QNP128" s="4"/>
      <c r="QNQ128" s="4"/>
      <c r="QNR128" s="4"/>
      <c r="QNS128" s="4"/>
      <c r="QNT128" s="4"/>
      <c r="QNU128" s="4"/>
      <c r="QNV128" s="4"/>
      <c r="QNW128" s="4"/>
      <c r="QNX128" s="4"/>
      <c r="QNY128" s="4"/>
      <c r="QNZ128" s="4"/>
      <c r="QOA128" s="4"/>
      <c r="QOB128" s="4"/>
      <c r="QOC128" s="4"/>
      <c r="QOD128" s="4"/>
      <c r="QOE128" s="4"/>
      <c r="QOF128" s="4"/>
      <c r="QOG128" s="4"/>
      <c r="QOH128" s="4"/>
      <c r="QOI128" s="4"/>
      <c r="QOJ128" s="4"/>
      <c r="QOK128" s="4"/>
      <c r="QOL128" s="4"/>
      <c r="QOM128" s="4"/>
      <c r="QON128" s="4"/>
      <c r="QOO128" s="4"/>
      <c r="QOP128" s="4"/>
      <c r="QOQ128" s="4"/>
      <c r="QOR128" s="4"/>
      <c r="QOS128" s="4"/>
      <c r="QOT128" s="4"/>
      <c r="QOU128" s="4"/>
      <c r="QOV128" s="4"/>
      <c r="QOW128" s="4"/>
      <c r="QOX128" s="4"/>
      <c r="QOY128" s="4"/>
      <c r="QOZ128" s="4"/>
      <c r="QPA128" s="4"/>
      <c r="QPB128" s="4"/>
      <c r="QPC128" s="4"/>
      <c r="QPD128" s="4"/>
      <c r="QPE128" s="4"/>
      <c r="QPF128" s="4"/>
      <c r="QPG128" s="4"/>
      <c r="QPH128" s="4"/>
      <c r="QPI128" s="4"/>
      <c r="QPJ128" s="4"/>
      <c r="QPK128" s="4"/>
      <c r="QPL128" s="4"/>
      <c r="QPM128" s="4"/>
      <c r="QPN128" s="4"/>
      <c r="QPO128" s="4"/>
      <c r="QPP128" s="4"/>
      <c r="QPQ128" s="4"/>
      <c r="QPR128" s="4"/>
      <c r="QPS128" s="4"/>
      <c r="QPT128" s="4"/>
      <c r="QPU128" s="4"/>
      <c r="QPV128" s="4"/>
      <c r="QPW128" s="4"/>
      <c r="QPX128" s="4"/>
      <c r="QPY128" s="4"/>
      <c r="QPZ128" s="4"/>
      <c r="QQA128" s="4"/>
      <c r="QQB128" s="4"/>
      <c r="QQC128" s="4"/>
      <c r="QQD128" s="4"/>
      <c r="QQE128" s="4"/>
      <c r="QQF128" s="4"/>
      <c r="QQG128" s="4"/>
      <c r="QQH128" s="4"/>
      <c r="QQI128" s="4"/>
      <c r="QQJ128" s="4"/>
      <c r="QQK128" s="4"/>
      <c r="QQL128" s="4"/>
      <c r="QQM128" s="4"/>
      <c r="QQN128" s="4"/>
      <c r="QQO128" s="4"/>
      <c r="QQP128" s="4"/>
      <c r="QQQ128" s="4"/>
      <c r="QQR128" s="4"/>
      <c r="QQS128" s="4"/>
      <c r="QQT128" s="4"/>
      <c r="QQU128" s="4"/>
      <c r="QQV128" s="4"/>
      <c r="QQW128" s="4"/>
      <c r="QQX128" s="4"/>
      <c r="QQY128" s="4"/>
      <c r="QQZ128" s="4"/>
      <c r="QRA128" s="4"/>
      <c r="QRB128" s="4"/>
      <c r="QRC128" s="4"/>
      <c r="QRD128" s="4"/>
      <c r="QRE128" s="4"/>
      <c r="QRF128" s="4"/>
      <c r="QRG128" s="4"/>
      <c r="QRH128" s="4"/>
      <c r="QRI128" s="4"/>
      <c r="QRJ128" s="4"/>
      <c r="QRK128" s="4"/>
      <c r="QRL128" s="4"/>
      <c r="QRM128" s="4"/>
      <c r="QRN128" s="4"/>
      <c r="QRO128" s="4"/>
      <c r="QRP128" s="4"/>
      <c r="QRQ128" s="4"/>
      <c r="QRR128" s="4"/>
      <c r="QRS128" s="4"/>
      <c r="QRT128" s="4"/>
      <c r="QRU128" s="4"/>
      <c r="QRV128" s="4"/>
      <c r="QRW128" s="4"/>
      <c r="QRX128" s="4"/>
      <c r="QRY128" s="4"/>
      <c r="QRZ128" s="4"/>
      <c r="QSG128" s="4"/>
      <c r="QSH128" s="4"/>
      <c r="QSI128" s="4"/>
      <c r="QSJ128" s="4"/>
      <c r="QSK128" s="4"/>
      <c r="QSL128" s="4"/>
      <c r="QSM128" s="4"/>
      <c r="QSN128" s="4"/>
      <c r="QSO128" s="4"/>
      <c r="QSP128" s="4"/>
      <c r="QSQ128" s="4"/>
      <c r="QSR128" s="4"/>
      <c r="QSS128" s="4"/>
      <c r="QST128" s="4"/>
      <c r="QSU128" s="4"/>
      <c r="QSV128" s="4"/>
      <c r="QSW128" s="4"/>
      <c r="QSX128" s="4"/>
      <c r="QSY128" s="4"/>
      <c r="QSZ128" s="4"/>
      <c r="QTA128" s="4"/>
      <c r="QTB128" s="4"/>
      <c r="QTC128" s="4"/>
      <c r="QTD128" s="4"/>
      <c r="QTE128" s="4"/>
      <c r="QTF128" s="4"/>
      <c r="QTG128" s="4"/>
      <c r="QTH128" s="4"/>
      <c r="QTI128" s="4"/>
      <c r="QTJ128" s="4"/>
      <c r="QTK128" s="4"/>
      <c r="QTL128" s="4"/>
      <c r="QTM128" s="4"/>
      <c r="QTN128" s="4"/>
      <c r="QTO128" s="4"/>
      <c r="QTP128" s="4"/>
      <c r="QTQ128" s="4"/>
      <c r="QTR128" s="4"/>
      <c r="QTS128" s="4"/>
      <c r="QTT128" s="4"/>
      <c r="QTU128" s="4"/>
      <c r="QTV128" s="4"/>
      <c r="QTW128" s="4"/>
      <c r="QTX128" s="4"/>
      <c r="QTY128" s="4"/>
      <c r="QTZ128" s="4"/>
      <c r="QUA128" s="4"/>
      <c r="QUB128" s="4"/>
      <c r="QUC128" s="4"/>
      <c r="QUD128" s="4"/>
      <c r="QUE128" s="4"/>
      <c r="QUF128" s="4"/>
      <c r="QUG128" s="4"/>
      <c r="QUH128" s="4"/>
      <c r="QUI128" s="4"/>
      <c r="QUJ128" s="4"/>
      <c r="QUK128" s="4"/>
      <c r="QUL128" s="4"/>
      <c r="QUM128" s="4"/>
      <c r="QUN128" s="4"/>
      <c r="QUO128" s="4"/>
      <c r="QUP128" s="4"/>
      <c r="QUQ128" s="4"/>
      <c r="QUR128" s="4"/>
      <c r="QUS128" s="4"/>
      <c r="QUT128" s="4"/>
      <c r="QUU128" s="4"/>
      <c r="QUV128" s="4"/>
      <c r="QUW128" s="4"/>
      <c r="QUX128" s="4"/>
      <c r="QUY128" s="4"/>
      <c r="QUZ128" s="4"/>
      <c r="QVA128" s="4"/>
      <c r="QVB128" s="4"/>
      <c r="QVC128" s="4"/>
      <c r="QVD128" s="4"/>
      <c r="QVE128" s="4"/>
      <c r="QVF128" s="4"/>
      <c r="QVG128" s="4"/>
      <c r="QVH128" s="4"/>
      <c r="QVI128" s="4"/>
      <c r="QVJ128" s="4"/>
      <c r="QVK128" s="4"/>
      <c r="QVL128" s="4"/>
      <c r="QVM128" s="4"/>
      <c r="QVN128" s="4"/>
      <c r="QVO128" s="4"/>
      <c r="QVP128" s="4"/>
      <c r="QVQ128" s="4"/>
      <c r="QVR128" s="4"/>
      <c r="QVS128" s="4"/>
      <c r="QVT128" s="4"/>
      <c r="QVU128" s="4"/>
      <c r="QVV128" s="4"/>
      <c r="QVW128" s="4"/>
      <c r="QVX128" s="4"/>
      <c r="QVY128" s="4"/>
      <c r="QVZ128" s="4"/>
      <c r="QWA128" s="4"/>
      <c r="QWB128" s="4"/>
      <c r="QWC128" s="4"/>
      <c r="QWD128" s="4"/>
      <c r="QWE128" s="4"/>
      <c r="QWF128" s="4"/>
      <c r="QWG128" s="4"/>
      <c r="QWH128" s="4"/>
      <c r="QWI128" s="4"/>
      <c r="QWJ128" s="4"/>
      <c r="QWK128" s="4"/>
      <c r="QWL128" s="4"/>
      <c r="QWM128" s="4"/>
      <c r="QWN128" s="4"/>
      <c r="QWO128" s="4"/>
      <c r="QWP128" s="4"/>
      <c r="QWQ128" s="4"/>
      <c r="QWR128" s="4"/>
      <c r="QWS128" s="4"/>
      <c r="QWT128" s="4"/>
      <c r="QWU128" s="4"/>
      <c r="QWV128" s="4"/>
      <c r="QWW128" s="4"/>
      <c r="QWX128" s="4"/>
      <c r="QWY128" s="4"/>
      <c r="QWZ128" s="4"/>
      <c r="QXA128" s="4"/>
      <c r="QXB128" s="4"/>
      <c r="QXC128" s="4"/>
      <c r="QXD128" s="4"/>
      <c r="QXE128" s="4"/>
      <c r="QXF128" s="4"/>
      <c r="QXG128" s="4"/>
      <c r="QXH128" s="4"/>
      <c r="QXI128" s="4"/>
      <c r="QXJ128" s="4"/>
      <c r="QXK128" s="4"/>
      <c r="QXL128" s="4"/>
      <c r="QXM128" s="4"/>
      <c r="QXN128" s="4"/>
      <c r="QXO128" s="4"/>
      <c r="QXP128" s="4"/>
      <c r="QXQ128" s="4"/>
      <c r="QXR128" s="4"/>
      <c r="QXS128" s="4"/>
      <c r="QXT128" s="4"/>
      <c r="QXU128" s="4"/>
      <c r="QXV128" s="4"/>
      <c r="QXW128" s="4"/>
      <c r="QXX128" s="4"/>
      <c r="QXY128" s="4"/>
      <c r="QXZ128" s="4"/>
      <c r="QYA128" s="4"/>
      <c r="QYB128" s="4"/>
      <c r="QYC128" s="4"/>
      <c r="QYD128" s="4"/>
      <c r="QYE128" s="4"/>
      <c r="QYF128" s="4"/>
      <c r="QYG128" s="4"/>
      <c r="QYH128" s="4"/>
      <c r="QYI128" s="4"/>
      <c r="QYJ128" s="4"/>
      <c r="QYK128" s="4"/>
      <c r="QYL128" s="4"/>
      <c r="QYM128" s="4"/>
      <c r="QYN128" s="4"/>
      <c r="QYO128" s="4"/>
      <c r="QYP128" s="4"/>
      <c r="QYQ128" s="4"/>
      <c r="QYR128" s="4"/>
      <c r="QYS128" s="4"/>
      <c r="QYT128" s="4"/>
      <c r="QYU128" s="4"/>
      <c r="QYV128" s="4"/>
      <c r="QYW128" s="4"/>
      <c r="QYX128" s="4"/>
      <c r="QYY128" s="4"/>
      <c r="QYZ128" s="4"/>
      <c r="QZA128" s="4"/>
      <c r="QZB128" s="4"/>
      <c r="QZC128" s="4"/>
      <c r="QZD128" s="4"/>
      <c r="QZE128" s="4"/>
      <c r="QZF128" s="4"/>
      <c r="QZG128" s="4"/>
      <c r="QZH128" s="4"/>
      <c r="QZI128" s="4"/>
      <c r="QZJ128" s="4"/>
      <c r="QZK128" s="4"/>
      <c r="QZL128" s="4"/>
      <c r="QZM128" s="4"/>
      <c r="QZN128" s="4"/>
      <c r="QZO128" s="4"/>
      <c r="QZP128" s="4"/>
      <c r="QZQ128" s="4"/>
      <c r="QZR128" s="4"/>
      <c r="QZS128" s="4"/>
      <c r="QZT128" s="4"/>
      <c r="QZU128" s="4"/>
      <c r="QZV128" s="4"/>
      <c r="QZW128" s="4"/>
      <c r="QZX128" s="4"/>
      <c r="QZY128" s="4"/>
      <c r="QZZ128" s="4"/>
      <c r="RAA128" s="4"/>
      <c r="RAB128" s="4"/>
      <c r="RAC128" s="4"/>
      <c r="RAD128" s="4"/>
      <c r="RAE128" s="4"/>
      <c r="RAF128" s="4"/>
      <c r="RAG128" s="4"/>
      <c r="RAH128" s="4"/>
      <c r="RAI128" s="4"/>
      <c r="RAJ128" s="4"/>
      <c r="RAK128" s="4"/>
      <c r="RAL128" s="4"/>
      <c r="RAM128" s="4"/>
      <c r="RAN128" s="4"/>
      <c r="RAO128" s="4"/>
      <c r="RAP128" s="4"/>
      <c r="RAQ128" s="4"/>
      <c r="RAR128" s="4"/>
      <c r="RAS128" s="4"/>
      <c r="RAT128" s="4"/>
      <c r="RAU128" s="4"/>
      <c r="RAV128" s="4"/>
      <c r="RAW128" s="4"/>
      <c r="RAX128" s="4"/>
      <c r="RAY128" s="4"/>
      <c r="RAZ128" s="4"/>
      <c r="RBA128" s="4"/>
      <c r="RBB128" s="4"/>
      <c r="RBC128" s="4"/>
      <c r="RBD128" s="4"/>
      <c r="RBE128" s="4"/>
      <c r="RBF128" s="4"/>
      <c r="RBG128" s="4"/>
      <c r="RBH128" s="4"/>
      <c r="RBI128" s="4"/>
      <c r="RBJ128" s="4"/>
      <c r="RBK128" s="4"/>
      <c r="RBL128" s="4"/>
      <c r="RBM128" s="4"/>
      <c r="RBN128" s="4"/>
      <c r="RBO128" s="4"/>
      <c r="RBP128" s="4"/>
      <c r="RBQ128" s="4"/>
      <c r="RBR128" s="4"/>
      <c r="RBS128" s="4"/>
      <c r="RBT128" s="4"/>
      <c r="RBU128" s="4"/>
      <c r="RBV128" s="4"/>
      <c r="RCC128" s="4"/>
      <c r="RCD128" s="4"/>
      <c r="RCE128" s="4"/>
      <c r="RCF128" s="4"/>
      <c r="RCG128" s="4"/>
      <c r="RCH128" s="4"/>
      <c r="RCI128" s="4"/>
      <c r="RCJ128" s="4"/>
      <c r="RCK128" s="4"/>
      <c r="RCL128" s="4"/>
      <c r="RCM128" s="4"/>
      <c r="RCN128" s="4"/>
      <c r="RCO128" s="4"/>
      <c r="RCP128" s="4"/>
      <c r="RCQ128" s="4"/>
      <c r="RCR128" s="4"/>
      <c r="RCS128" s="4"/>
      <c r="RCT128" s="4"/>
      <c r="RCU128" s="4"/>
      <c r="RCV128" s="4"/>
      <c r="RCW128" s="4"/>
      <c r="RCX128" s="4"/>
      <c r="RCY128" s="4"/>
      <c r="RCZ128" s="4"/>
      <c r="RDA128" s="4"/>
      <c r="RDB128" s="4"/>
      <c r="RDC128" s="4"/>
      <c r="RDD128" s="4"/>
      <c r="RDE128" s="4"/>
      <c r="RDF128" s="4"/>
      <c r="RDG128" s="4"/>
      <c r="RDH128" s="4"/>
      <c r="RDI128" s="4"/>
      <c r="RDJ128" s="4"/>
      <c r="RDK128" s="4"/>
      <c r="RDL128" s="4"/>
      <c r="RDM128" s="4"/>
      <c r="RDN128" s="4"/>
      <c r="RDO128" s="4"/>
      <c r="RDP128" s="4"/>
      <c r="RDQ128" s="4"/>
      <c r="RDR128" s="4"/>
      <c r="RDS128" s="4"/>
      <c r="RDT128" s="4"/>
      <c r="RDU128" s="4"/>
      <c r="RDV128" s="4"/>
      <c r="RDW128" s="4"/>
      <c r="RDX128" s="4"/>
      <c r="RDY128" s="4"/>
      <c r="RDZ128" s="4"/>
      <c r="REA128" s="4"/>
      <c r="REB128" s="4"/>
      <c r="REC128" s="4"/>
      <c r="RED128" s="4"/>
      <c r="REE128" s="4"/>
      <c r="REF128" s="4"/>
      <c r="REG128" s="4"/>
      <c r="REH128" s="4"/>
      <c r="REI128" s="4"/>
      <c r="REJ128" s="4"/>
      <c r="REK128" s="4"/>
      <c r="REL128" s="4"/>
      <c r="REM128" s="4"/>
      <c r="REN128" s="4"/>
      <c r="REO128" s="4"/>
      <c r="REP128" s="4"/>
      <c r="REQ128" s="4"/>
      <c r="RER128" s="4"/>
      <c r="RES128" s="4"/>
      <c r="RET128" s="4"/>
      <c r="REU128" s="4"/>
      <c r="REV128" s="4"/>
      <c r="REW128" s="4"/>
      <c r="REX128" s="4"/>
      <c r="REY128" s="4"/>
      <c r="REZ128" s="4"/>
      <c r="RFA128" s="4"/>
      <c r="RFB128" s="4"/>
      <c r="RFC128" s="4"/>
      <c r="RFD128" s="4"/>
      <c r="RFE128" s="4"/>
      <c r="RFF128" s="4"/>
      <c r="RFG128" s="4"/>
      <c r="RFH128" s="4"/>
      <c r="RFI128" s="4"/>
      <c r="RFJ128" s="4"/>
      <c r="RFK128" s="4"/>
      <c r="RFL128" s="4"/>
      <c r="RFM128" s="4"/>
      <c r="RFN128" s="4"/>
      <c r="RFO128" s="4"/>
      <c r="RFP128" s="4"/>
      <c r="RFQ128" s="4"/>
      <c r="RFR128" s="4"/>
      <c r="RFS128" s="4"/>
      <c r="RFT128" s="4"/>
      <c r="RFU128" s="4"/>
      <c r="RFV128" s="4"/>
      <c r="RFW128" s="4"/>
      <c r="RFX128" s="4"/>
      <c r="RFY128" s="4"/>
      <c r="RFZ128" s="4"/>
      <c r="RGA128" s="4"/>
      <c r="RGB128" s="4"/>
      <c r="RGC128" s="4"/>
      <c r="RGD128" s="4"/>
      <c r="RGE128" s="4"/>
      <c r="RGF128" s="4"/>
      <c r="RGG128" s="4"/>
      <c r="RGH128" s="4"/>
      <c r="RGI128" s="4"/>
      <c r="RGJ128" s="4"/>
      <c r="RGK128" s="4"/>
      <c r="RGL128" s="4"/>
      <c r="RGM128" s="4"/>
      <c r="RGN128" s="4"/>
      <c r="RGO128" s="4"/>
      <c r="RGP128" s="4"/>
      <c r="RGQ128" s="4"/>
      <c r="RGR128" s="4"/>
      <c r="RGS128" s="4"/>
      <c r="RGT128" s="4"/>
      <c r="RGU128" s="4"/>
      <c r="RGV128" s="4"/>
      <c r="RGW128" s="4"/>
      <c r="RGX128" s="4"/>
      <c r="RGY128" s="4"/>
      <c r="RGZ128" s="4"/>
      <c r="RHA128" s="4"/>
      <c r="RHB128" s="4"/>
      <c r="RHC128" s="4"/>
      <c r="RHD128" s="4"/>
      <c r="RHE128" s="4"/>
      <c r="RHF128" s="4"/>
      <c r="RHG128" s="4"/>
      <c r="RHH128" s="4"/>
      <c r="RHI128" s="4"/>
      <c r="RHJ128" s="4"/>
      <c r="RHK128" s="4"/>
      <c r="RHL128" s="4"/>
      <c r="RHM128" s="4"/>
      <c r="RHN128" s="4"/>
      <c r="RHO128" s="4"/>
      <c r="RHP128" s="4"/>
      <c r="RHQ128" s="4"/>
      <c r="RHR128" s="4"/>
      <c r="RHS128" s="4"/>
      <c r="RHT128" s="4"/>
      <c r="RHU128" s="4"/>
      <c r="RHV128" s="4"/>
      <c r="RHW128" s="4"/>
      <c r="RHX128" s="4"/>
      <c r="RHY128" s="4"/>
      <c r="RHZ128" s="4"/>
      <c r="RIA128" s="4"/>
      <c r="RIB128" s="4"/>
      <c r="RIC128" s="4"/>
      <c r="RID128" s="4"/>
      <c r="RIE128" s="4"/>
      <c r="RIF128" s="4"/>
      <c r="RIG128" s="4"/>
      <c r="RIH128" s="4"/>
      <c r="RII128" s="4"/>
      <c r="RIJ128" s="4"/>
      <c r="RIK128" s="4"/>
      <c r="RIL128" s="4"/>
      <c r="RIM128" s="4"/>
      <c r="RIN128" s="4"/>
      <c r="RIO128" s="4"/>
      <c r="RIP128" s="4"/>
      <c r="RIQ128" s="4"/>
      <c r="RIR128" s="4"/>
      <c r="RIS128" s="4"/>
      <c r="RIT128" s="4"/>
      <c r="RIU128" s="4"/>
      <c r="RIV128" s="4"/>
      <c r="RIW128" s="4"/>
      <c r="RIX128" s="4"/>
      <c r="RIY128" s="4"/>
      <c r="RIZ128" s="4"/>
      <c r="RJA128" s="4"/>
      <c r="RJB128" s="4"/>
      <c r="RJC128" s="4"/>
      <c r="RJD128" s="4"/>
      <c r="RJE128" s="4"/>
      <c r="RJF128" s="4"/>
      <c r="RJG128" s="4"/>
      <c r="RJH128" s="4"/>
      <c r="RJI128" s="4"/>
      <c r="RJJ128" s="4"/>
      <c r="RJK128" s="4"/>
      <c r="RJL128" s="4"/>
      <c r="RJM128" s="4"/>
      <c r="RJN128" s="4"/>
      <c r="RJO128" s="4"/>
      <c r="RJP128" s="4"/>
      <c r="RJQ128" s="4"/>
      <c r="RJR128" s="4"/>
      <c r="RJS128" s="4"/>
      <c r="RJT128" s="4"/>
      <c r="RJU128" s="4"/>
      <c r="RJV128" s="4"/>
      <c r="RJW128" s="4"/>
      <c r="RJX128" s="4"/>
      <c r="RJY128" s="4"/>
      <c r="RJZ128" s="4"/>
      <c r="RKA128" s="4"/>
      <c r="RKB128" s="4"/>
      <c r="RKC128" s="4"/>
      <c r="RKD128" s="4"/>
      <c r="RKE128" s="4"/>
      <c r="RKF128" s="4"/>
      <c r="RKG128" s="4"/>
      <c r="RKH128" s="4"/>
      <c r="RKI128" s="4"/>
      <c r="RKJ128" s="4"/>
      <c r="RKK128" s="4"/>
      <c r="RKL128" s="4"/>
      <c r="RKM128" s="4"/>
      <c r="RKN128" s="4"/>
      <c r="RKO128" s="4"/>
      <c r="RKP128" s="4"/>
      <c r="RKQ128" s="4"/>
      <c r="RKR128" s="4"/>
      <c r="RKS128" s="4"/>
      <c r="RKT128" s="4"/>
      <c r="RKU128" s="4"/>
      <c r="RKV128" s="4"/>
      <c r="RKW128" s="4"/>
      <c r="RKX128" s="4"/>
      <c r="RKY128" s="4"/>
      <c r="RKZ128" s="4"/>
      <c r="RLA128" s="4"/>
      <c r="RLB128" s="4"/>
      <c r="RLC128" s="4"/>
      <c r="RLD128" s="4"/>
      <c r="RLE128" s="4"/>
      <c r="RLF128" s="4"/>
      <c r="RLG128" s="4"/>
      <c r="RLH128" s="4"/>
      <c r="RLI128" s="4"/>
      <c r="RLJ128" s="4"/>
      <c r="RLK128" s="4"/>
      <c r="RLL128" s="4"/>
      <c r="RLM128" s="4"/>
      <c r="RLN128" s="4"/>
      <c r="RLO128" s="4"/>
      <c r="RLP128" s="4"/>
      <c r="RLQ128" s="4"/>
      <c r="RLR128" s="4"/>
      <c r="RLY128" s="4"/>
      <c r="RLZ128" s="4"/>
      <c r="RMA128" s="4"/>
      <c r="RMB128" s="4"/>
      <c r="RMC128" s="4"/>
      <c r="RMD128" s="4"/>
      <c r="RME128" s="4"/>
      <c r="RMF128" s="4"/>
      <c r="RMG128" s="4"/>
      <c r="RMH128" s="4"/>
      <c r="RMI128" s="4"/>
      <c r="RMJ128" s="4"/>
      <c r="RMK128" s="4"/>
      <c r="RML128" s="4"/>
      <c r="RMM128" s="4"/>
      <c r="RMN128" s="4"/>
      <c r="RMO128" s="4"/>
      <c r="RMP128" s="4"/>
      <c r="RMQ128" s="4"/>
      <c r="RMR128" s="4"/>
      <c r="RMS128" s="4"/>
      <c r="RMT128" s="4"/>
      <c r="RMU128" s="4"/>
      <c r="RMV128" s="4"/>
      <c r="RMW128" s="4"/>
      <c r="RMX128" s="4"/>
      <c r="RMY128" s="4"/>
      <c r="RMZ128" s="4"/>
      <c r="RNA128" s="4"/>
      <c r="RNB128" s="4"/>
      <c r="RNC128" s="4"/>
      <c r="RND128" s="4"/>
      <c r="RNE128" s="4"/>
      <c r="RNF128" s="4"/>
      <c r="RNG128" s="4"/>
      <c r="RNH128" s="4"/>
      <c r="RNI128" s="4"/>
      <c r="RNJ128" s="4"/>
      <c r="RNK128" s="4"/>
      <c r="RNL128" s="4"/>
      <c r="RNM128" s="4"/>
      <c r="RNN128" s="4"/>
      <c r="RNO128" s="4"/>
      <c r="RNP128" s="4"/>
      <c r="RNQ128" s="4"/>
      <c r="RNR128" s="4"/>
      <c r="RNS128" s="4"/>
      <c r="RNT128" s="4"/>
      <c r="RNU128" s="4"/>
      <c r="RNV128" s="4"/>
      <c r="RNW128" s="4"/>
      <c r="RNX128" s="4"/>
      <c r="RNY128" s="4"/>
      <c r="RNZ128" s="4"/>
      <c r="ROA128" s="4"/>
      <c r="ROB128" s="4"/>
      <c r="ROC128" s="4"/>
      <c r="ROD128" s="4"/>
      <c r="ROE128" s="4"/>
      <c r="ROF128" s="4"/>
      <c r="ROG128" s="4"/>
      <c r="ROH128" s="4"/>
      <c r="ROI128" s="4"/>
      <c r="ROJ128" s="4"/>
      <c r="ROK128" s="4"/>
      <c r="ROL128" s="4"/>
      <c r="ROM128" s="4"/>
      <c r="RON128" s="4"/>
      <c r="ROO128" s="4"/>
      <c r="ROP128" s="4"/>
      <c r="ROQ128" s="4"/>
      <c r="ROR128" s="4"/>
      <c r="ROS128" s="4"/>
      <c r="ROT128" s="4"/>
      <c r="ROU128" s="4"/>
      <c r="ROV128" s="4"/>
      <c r="ROW128" s="4"/>
      <c r="ROX128" s="4"/>
      <c r="ROY128" s="4"/>
      <c r="ROZ128" s="4"/>
      <c r="RPA128" s="4"/>
      <c r="RPB128" s="4"/>
      <c r="RPC128" s="4"/>
      <c r="RPD128" s="4"/>
      <c r="RPE128" s="4"/>
      <c r="RPF128" s="4"/>
      <c r="RPG128" s="4"/>
      <c r="RPH128" s="4"/>
      <c r="RPI128" s="4"/>
      <c r="RPJ128" s="4"/>
      <c r="RPK128" s="4"/>
      <c r="RPL128" s="4"/>
      <c r="RPM128" s="4"/>
      <c r="RPN128" s="4"/>
      <c r="RPO128" s="4"/>
      <c r="RPP128" s="4"/>
      <c r="RPQ128" s="4"/>
      <c r="RPR128" s="4"/>
      <c r="RPS128" s="4"/>
      <c r="RPT128" s="4"/>
      <c r="RPU128" s="4"/>
      <c r="RPV128" s="4"/>
      <c r="RPW128" s="4"/>
      <c r="RPX128" s="4"/>
      <c r="RPY128" s="4"/>
      <c r="RPZ128" s="4"/>
      <c r="RQA128" s="4"/>
      <c r="RQB128" s="4"/>
      <c r="RQC128" s="4"/>
      <c r="RQD128" s="4"/>
      <c r="RQE128" s="4"/>
      <c r="RQF128" s="4"/>
      <c r="RQG128" s="4"/>
      <c r="RQH128" s="4"/>
      <c r="RQI128" s="4"/>
      <c r="RQJ128" s="4"/>
      <c r="RQK128" s="4"/>
      <c r="RQL128" s="4"/>
      <c r="RQM128" s="4"/>
      <c r="RQN128" s="4"/>
      <c r="RQO128" s="4"/>
      <c r="RQP128" s="4"/>
      <c r="RQQ128" s="4"/>
      <c r="RQR128" s="4"/>
      <c r="RQS128" s="4"/>
      <c r="RQT128" s="4"/>
      <c r="RQU128" s="4"/>
      <c r="RQV128" s="4"/>
      <c r="RQW128" s="4"/>
      <c r="RQX128" s="4"/>
      <c r="RQY128" s="4"/>
      <c r="RQZ128" s="4"/>
      <c r="RRA128" s="4"/>
      <c r="RRB128" s="4"/>
      <c r="RRC128" s="4"/>
      <c r="RRD128" s="4"/>
      <c r="RRE128" s="4"/>
      <c r="RRF128" s="4"/>
      <c r="RRG128" s="4"/>
      <c r="RRH128" s="4"/>
      <c r="RRI128" s="4"/>
      <c r="RRJ128" s="4"/>
      <c r="RRK128" s="4"/>
      <c r="RRL128" s="4"/>
      <c r="RRM128" s="4"/>
      <c r="RRN128" s="4"/>
      <c r="RRO128" s="4"/>
      <c r="RRP128" s="4"/>
      <c r="RRQ128" s="4"/>
      <c r="RRR128" s="4"/>
      <c r="RRS128" s="4"/>
      <c r="RRT128" s="4"/>
      <c r="RRU128" s="4"/>
      <c r="RRV128" s="4"/>
      <c r="RRW128" s="4"/>
      <c r="RRX128" s="4"/>
      <c r="RRY128" s="4"/>
      <c r="RRZ128" s="4"/>
      <c r="RSA128" s="4"/>
      <c r="RSB128" s="4"/>
      <c r="RSC128" s="4"/>
      <c r="RSD128" s="4"/>
      <c r="RSE128" s="4"/>
      <c r="RSF128" s="4"/>
      <c r="RSG128" s="4"/>
      <c r="RSH128" s="4"/>
      <c r="RSI128" s="4"/>
      <c r="RSJ128" s="4"/>
      <c r="RSK128" s="4"/>
      <c r="RSL128" s="4"/>
      <c r="RSM128" s="4"/>
      <c r="RSN128" s="4"/>
      <c r="RSO128" s="4"/>
      <c r="RSP128" s="4"/>
      <c r="RSQ128" s="4"/>
      <c r="RSR128" s="4"/>
      <c r="RSS128" s="4"/>
      <c r="RST128" s="4"/>
      <c r="RSU128" s="4"/>
      <c r="RSV128" s="4"/>
      <c r="RSW128" s="4"/>
      <c r="RSX128" s="4"/>
      <c r="RSY128" s="4"/>
      <c r="RSZ128" s="4"/>
      <c r="RTA128" s="4"/>
      <c r="RTB128" s="4"/>
      <c r="RTC128" s="4"/>
      <c r="RTD128" s="4"/>
      <c r="RTE128" s="4"/>
      <c r="RTF128" s="4"/>
      <c r="RTG128" s="4"/>
      <c r="RTH128" s="4"/>
      <c r="RTI128" s="4"/>
      <c r="RTJ128" s="4"/>
      <c r="RTK128" s="4"/>
      <c r="RTL128" s="4"/>
      <c r="RTM128" s="4"/>
      <c r="RTN128" s="4"/>
      <c r="RTO128" s="4"/>
      <c r="RTP128" s="4"/>
      <c r="RTQ128" s="4"/>
      <c r="RTR128" s="4"/>
      <c r="RTS128" s="4"/>
      <c r="RTT128" s="4"/>
      <c r="RTU128" s="4"/>
      <c r="RTV128" s="4"/>
      <c r="RTW128" s="4"/>
      <c r="RTX128" s="4"/>
      <c r="RTY128" s="4"/>
      <c r="RTZ128" s="4"/>
      <c r="RUA128" s="4"/>
      <c r="RUB128" s="4"/>
      <c r="RUC128" s="4"/>
      <c r="RUD128" s="4"/>
      <c r="RUE128" s="4"/>
      <c r="RUF128" s="4"/>
      <c r="RUG128" s="4"/>
      <c r="RUH128" s="4"/>
      <c r="RUI128" s="4"/>
      <c r="RUJ128" s="4"/>
      <c r="RUK128" s="4"/>
      <c r="RUL128" s="4"/>
      <c r="RUM128" s="4"/>
      <c r="RUN128" s="4"/>
      <c r="RUO128" s="4"/>
      <c r="RUP128" s="4"/>
      <c r="RUQ128" s="4"/>
      <c r="RUR128" s="4"/>
      <c r="RUS128" s="4"/>
      <c r="RUT128" s="4"/>
      <c r="RUU128" s="4"/>
      <c r="RUV128" s="4"/>
      <c r="RUW128" s="4"/>
      <c r="RUX128" s="4"/>
      <c r="RUY128" s="4"/>
      <c r="RUZ128" s="4"/>
      <c r="RVA128" s="4"/>
      <c r="RVB128" s="4"/>
      <c r="RVC128" s="4"/>
      <c r="RVD128" s="4"/>
      <c r="RVE128" s="4"/>
      <c r="RVF128" s="4"/>
      <c r="RVG128" s="4"/>
      <c r="RVH128" s="4"/>
      <c r="RVI128" s="4"/>
      <c r="RVJ128" s="4"/>
      <c r="RVK128" s="4"/>
      <c r="RVL128" s="4"/>
      <c r="RVM128" s="4"/>
      <c r="RVN128" s="4"/>
      <c r="RVU128" s="4"/>
      <c r="RVV128" s="4"/>
      <c r="RVW128" s="4"/>
      <c r="RVX128" s="4"/>
      <c r="RVY128" s="4"/>
      <c r="RVZ128" s="4"/>
      <c r="RWA128" s="4"/>
      <c r="RWB128" s="4"/>
      <c r="RWC128" s="4"/>
      <c r="RWD128" s="4"/>
      <c r="RWE128" s="4"/>
      <c r="RWF128" s="4"/>
      <c r="RWG128" s="4"/>
      <c r="RWH128" s="4"/>
      <c r="RWI128" s="4"/>
      <c r="RWJ128" s="4"/>
      <c r="RWK128" s="4"/>
      <c r="RWL128" s="4"/>
      <c r="RWM128" s="4"/>
      <c r="RWN128" s="4"/>
      <c r="RWO128" s="4"/>
      <c r="RWP128" s="4"/>
      <c r="RWQ128" s="4"/>
      <c r="RWR128" s="4"/>
      <c r="RWS128" s="4"/>
      <c r="RWT128" s="4"/>
      <c r="RWU128" s="4"/>
      <c r="RWV128" s="4"/>
      <c r="RWW128" s="4"/>
      <c r="RWX128" s="4"/>
      <c r="RWY128" s="4"/>
      <c r="RWZ128" s="4"/>
      <c r="RXA128" s="4"/>
      <c r="RXB128" s="4"/>
      <c r="RXC128" s="4"/>
      <c r="RXD128" s="4"/>
      <c r="RXE128" s="4"/>
      <c r="RXF128" s="4"/>
      <c r="RXG128" s="4"/>
      <c r="RXH128" s="4"/>
      <c r="RXI128" s="4"/>
      <c r="RXJ128" s="4"/>
      <c r="RXK128" s="4"/>
      <c r="RXL128" s="4"/>
      <c r="RXM128" s="4"/>
      <c r="RXN128" s="4"/>
      <c r="RXO128" s="4"/>
      <c r="RXP128" s="4"/>
      <c r="RXQ128" s="4"/>
      <c r="RXR128" s="4"/>
      <c r="RXS128" s="4"/>
      <c r="RXT128" s="4"/>
      <c r="RXU128" s="4"/>
      <c r="RXV128" s="4"/>
      <c r="RXW128" s="4"/>
      <c r="RXX128" s="4"/>
      <c r="RXY128" s="4"/>
      <c r="RXZ128" s="4"/>
      <c r="RYA128" s="4"/>
      <c r="RYB128" s="4"/>
      <c r="RYC128" s="4"/>
      <c r="RYD128" s="4"/>
      <c r="RYE128" s="4"/>
      <c r="RYF128" s="4"/>
      <c r="RYG128" s="4"/>
      <c r="RYH128" s="4"/>
      <c r="RYI128" s="4"/>
      <c r="RYJ128" s="4"/>
      <c r="RYK128" s="4"/>
      <c r="RYL128" s="4"/>
      <c r="RYM128" s="4"/>
      <c r="RYN128" s="4"/>
      <c r="RYO128" s="4"/>
      <c r="RYP128" s="4"/>
      <c r="RYQ128" s="4"/>
      <c r="RYR128" s="4"/>
      <c r="RYS128" s="4"/>
      <c r="RYT128" s="4"/>
      <c r="RYU128" s="4"/>
      <c r="RYV128" s="4"/>
      <c r="RYW128" s="4"/>
      <c r="RYX128" s="4"/>
      <c r="RYY128" s="4"/>
      <c r="RYZ128" s="4"/>
      <c r="RZA128" s="4"/>
      <c r="RZB128" s="4"/>
      <c r="RZC128" s="4"/>
      <c r="RZD128" s="4"/>
      <c r="RZE128" s="4"/>
      <c r="RZF128" s="4"/>
      <c r="RZG128" s="4"/>
      <c r="RZH128" s="4"/>
      <c r="RZI128" s="4"/>
      <c r="RZJ128" s="4"/>
      <c r="RZK128" s="4"/>
      <c r="RZL128" s="4"/>
      <c r="RZM128" s="4"/>
      <c r="RZN128" s="4"/>
      <c r="RZO128" s="4"/>
      <c r="RZP128" s="4"/>
      <c r="RZQ128" s="4"/>
      <c r="RZR128" s="4"/>
      <c r="RZS128" s="4"/>
      <c r="RZT128" s="4"/>
      <c r="RZU128" s="4"/>
      <c r="RZV128" s="4"/>
      <c r="RZW128" s="4"/>
      <c r="RZX128" s="4"/>
      <c r="RZY128" s="4"/>
      <c r="RZZ128" s="4"/>
      <c r="SAA128" s="4"/>
      <c r="SAB128" s="4"/>
      <c r="SAC128" s="4"/>
      <c r="SAD128" s="4"/>
      <c r="SAE128" s="4"/>
      <c r="SAF128" s="4"/>
      <c r="SAG128" s="4"/>
      <c r="SAH128" s="4"/>
      <c r="SAI128" s="4"/>
      <c r="SAJ128" s="4"/>
      <c r="SAK128" s="4"/>
      <c r="SAL128" s="4"/>
      <c r="SAM128" s="4"/>
      <c r="SAN128" s="4"/>
      <c r="SAO128" s="4"/>
      <c r="SAP128" s="4"/>
      <c r="SAQ128" s="4"/>
      <c r="SAR128" s="4"/>
      <c r="SAS128" s="4"/>
      <c r="SAT128" s="4"/>
      <c r="SAU128" s="4"/>
      <c r="SAV128" s="4"/>
      <c r="SAW128" s="4"/>
      <c r="SAX128" s="4"/>
      <c r="SAY128" s="4"/>
      <c r="SAZ128" s="4"/>
      <c r="SBA128" s="4"/>
      <c r="SBB128" s="4"/>
      <c r="SBC128" s="4"/>
      <c r="SBD128" s="4"/>
      <c r="SBE128" s="4"/>
      <c r="SBF128" s="4"/>
      <c r="SBG128" s="4"/>
      <c r="SBH128" s="4"/>
      <c r="SBI128" s="4"/>
      <c r="SBJ128" s="4"/>
      <c r="SBK128" s="4"/>
      <c r="SBL128" s="4"/>
      <c r="SBM128" s="4"/>
      <c r="SBN128" s="4"/>
      <c r="SBO128" s="4"/>
      <c r="SBP128" s="4"/>
      <c r="SBQ128" s="4"/>
      <c r="SBR128" s="4"/>
      <c r="SBS128" s="4"/>
      <c r="SBT128" s="4"/>
      <c r="SBU128" s="4"/>
      <c r="SBV128" s="4"/>
      <c r="SBW128" s="4"/>
      <c r="SBX128" s="4"/>
      <c r="SBY128" s="4"/>
      <c r="SBZ128" s="4"/>
      <c r="SCA128" s="4"/>
      <c r="SCB128" s="4"/>
      <c r="SCC128" s="4"/>
      <c r="SCD128" s="4"/>
      <c r="SCE128" s="4"/>
      <c r="SCF128" s="4"/>
      <c r="SCG128" s="4"/>
      <c r="SCH128" s="4"/>
      <c r="SCI128" s="4"/>
      <c r="SCJ128" s="4"/>
      <c r="SCK128" s="4"/>
      <c r="SCL128" s="4"/>
      <c r="SCM128" s="4"/>
      <c r="SCN128" s="4"/>
      <c r="SCO128" s="4"/>
      <c r="SCP128" s="4"/>
      <c r="SCQ128" s="4"/>
      <c r="SCR128" s="4"/>
      <c r="SCS128" s="4"/>
      <c r="SCT128" s="4"/>
      <c r="SCU128" s="4"/>
      <c r="SCV128" s="4"/>
      <c r="SCW128" s="4"/>
      <c r="SCX128" s="4"/>
      <c r="SCY128" s="4"/>
      <c r="SCZ128" s="4"/>
      <c r="SDA128" s="4"/>
      <c r="SDB128" s="4"/>
      <c r="SDC128" s="4"/>
      <c r="SDD128" s="4"/>
      <c r="SDE128" s="4"/>
      <c r="SDF128" s="4"/>
      <c r="SDG128" s="4"/>
      <c r="SDH128" s="4"/>
      <c r="SDI128" s="4"/>
      <c r="SDJ128" s="4"/>
      <c r="SDK128" s="4"/>
      <c r="SDL128" s="4"/>
      <c r="SDM128" s="4"/>
      <c r="SDN128" s="4"/>
      <c r="SDO128" s="4"/>
      <c r="SDP128" s="4"/>
      <c r="SDQ128" s="4"/>
      <c r="SDR128" s="4"/>
      <c r="SDS128" s="4"/>
      <c r="SDT128" s="4"/>
      <c r="SDU128" s="4"/>
      <c r="SDV128" s="4"/>
      <c r="SDW128" s="4"/>
      <c r="SDX128" s="4"/>
      <c r="SDY128" s="4"/>
      <c r="SDZ128" s="4"/>
      <c r="SEA128" s="4"/>
      <c r="SEB128" s="4"/>
      <c r="SEC128" s="4"/>
      <c r="SED128" s="4"/>
      <c r="SEE128" s="4"/>
      <c r="SEF128" s="4"/>
      <c r="SEG128" s="4"/>
      <c r="SEH128" s="4"/>
      <c r="SEI128" s="4"/>
      <c r="SEJ128" s="4"/>
      <c r="SEK128" s="4"/>
      <c r="SEL128" s="4"/>
      <c r="SEM128" s="4"/>
      <c r="SEN128" s="4"/>
      <c r="SEO128" s="4"/>
      <c r="SEP128" s="4"/>
      <c r="SEQ128" s="4"/>
      <c r="SER128" s="4"/>
      <c r="SES128" s="4"/>
      <c r="SET128" s="4"/>
      <c r="SEU128" s="4"/>
      <c r="SEV128" s="4"/>
      <c r="SEW128" s="4"/>
      <c r="SEX128" s="4"/>
      <c r="SEY128" s="4"/>
      <c r="SEZ128" s="4"/>
      <c r="SFA128" s="4"/>
      <c r="SFB128" s="4"/>
      <c r="SFC128" s="4"/>
      <c r="SFD128" s="4"/>
      <c r="SFE128" s="4"/>
      <c r="SFF128" s="4"/>
      <c r="SFG128" s="4"/>
      <c r="SFH128" s="4"/>
      <c r="SFI128" s="4"/>
      <c r="SFJ128" s="4"/>
      <c r="SFQ128" s="4"/>
      <c r="SFR128" s="4"/>
      <c r="SFS128" s="4"/>
      <c r="SFT128" s="4"/>
      <c r="SFU128" s="4"/>
      <c r="SFV128" s="4"/>
      <c r="SFW128" s="4"/>
      <c r="SFX128" s="4"/>
      <c r="SFY128" s="4"/>
      <c r="SFZ128" s="4"/>
      <c r="SGA128" s="4"/>
      <c r="SGB128" s="4"/>
      <c r="SGC128" s="4"/>
      <c r="SGD128" s="4"/>
      <c r="SGE128" s="4"/>
      <c r="SGF128" s="4"/>
      <c r="SGG128" s="4"/>
      <c r="SGH128" s="4"/>
      <c r="SGI128" s="4"/>
      <c r="SGJ128" s="4"/>
      <c r="SGK128" s="4"/>
      <c r="SGL128" s="4"/>
      <c r="SGM128" s="4"/>
      <c r="SGN128" s="4"/>
      <c r="SGO128" s="4"/>
      <c r="SGP128" s="4"/>
      <c r="SGQ128" s="4"/>
      <c r="SGR128" s="4"/>
      <c r="SGS128" s="4"/>
      <c r="SGT128" s="4"/>
      <c r="SGU128" s="4"/>
      <c r="SGV128" s="4"/>
      <c r="SGW128" s="4"/>
      <c r="SGX128" s="4"/>
      <c r="SGY128" s="4"/>
      <c r="SGZ128" s="4"/>
      <c r="SHA128" s="4"/>
      <c r="SHB128" s="4"/>
      <c r="SHC128" s="4"/>
      <c r="SHD128" s="4"/>
      <c r="SHE128" s="4"/>
      <c r="SHF128" s="4"/>
      <c r="SHG128" s="4"/>
      <c r="SHH128" s="4"/>
      <c r="SHI128" s="4"/>
      <c r="SHJ128" s="4"/>
      <c r="SHK128" s="4"/>
      <c r="SHL128" s="4"/>
      <c r="SHM128" s="4"/>
      <c r="SHN128" s="4"/>
      <c r="SHO128" s="4"/>
      <c r="SHP128" s="4"/>
      <c r="SHQ128" s="4"/>
      <c r="SHR128" s="4"/>
      <c r="SHS128" s="4"/>
      <c r="SHT128" s="4"/>
      <c r="SHU128" s="4"/>
      <c r="SHV128" s="4"/>
      <c r="SHW128" s="4"/>
      <c r="SHX128" s="4"/>
      <c r="SHY128" s="4"/>
      <c r="SHZ128" s="4"/>
      <c r="SIA128" s="4"/>
      <c r="SIB128" s="4"/>
      <c r="SIC128" s="4"/>
      <c r="SID128" s="4"/>
      <c r="SIE128" s="4"/>
      <c r="SIF128" s="4"/>
      <c r="SIG128" s="4"/>
      <c r="SIH128" s="4"/>
      <c r="SII128" s="4"/>
      <c r="SIJ128" s="4"/>
      <c r="SIK128" s="4"/>
      <c r="SIL128" s="4"/>
      <c r="SIM128" s="4"/>
      <c r="SIN128" s="4"/>
      <c r="SIO128" s="4"/>
      <c r="SIP128" s="4"/>
      <c r="SIQ128" s="4"/>
      <c r="SIR128" s="4"/>
      <c r="SIS128" s="4"/>
      <c r="SIT128" s="4"/>
      <c r="SIU128" s="4"/>
      <c r="SIV128" s="4"/>
      <c r="SIW128" s="4"/>
      <c r="SIX128" s="4"/>
      <c r="SIY128" s="4"/>
      <c r="SIZ128" s="4"/>
      <c r="SJA128" s="4"/>
      <c r="SJB128" s="4"/>
      <c r="SJC128" s="4"/>
      <c r="SJD128" s="4"/>
      <c r="SJE128" s="4"/>
      <c r="SJF128" s="4"/>
      <c r="SJG128" s="4"/>
      <c r="SJH128" s="4"/>
      <c r="SJI128" s="4"/>
      <c r="SJJ128" s="4"/>
      <c r="SJK128" s="4"/>
      <c r="SJL128" s="4"/>
      <c r="SJM128" s="4"/>
      <c r="SJN128" s="4"/>
      <c r="SJO128" s="4"/>
      <c r="SJP128" s="4"/>
      <c r="SJQ128" s="4"/>
      <c r="SJR128" s="4"/>
      <c r="SJS128" s="4"/>
      <c r="SJT128" s="4"/>
      <c r="SJU128" s="4"/>
      <c r="SJV128" s="4"/>
      <c r="SJW128" s="4"/>
      <c r="SJX128" s="4"/>
      <c r="SJY128" s="4"/>
      <c r="SJZ128" s="4"/>
      <c r="SKA128" s="4"/>
      <c r="SKB128" s="4"/>
      <c r="SKC128" s="4"/>
      <c r="SKD128" s="4"/>
      <c r="SKE128" s="4"/>
      <c r="SKF128" s="4"/>
      <c r="SKG128" s="4"/>
      <c r="SKH128" s="4"/>
      <c r="SKI128" s="4"/>
      <c r="SKJ128" s="4"/>
      <c r="SKK128" s="4"/>
      <c r="SKL128" s="4"/>
      <c r="SKM128" s="4"/>
      <c r="SKN128" s="4"/>
      <c r="SKO128" s="4"/>
      <c r="SKP128" s="4"/>
      <c r="SKQ128" s="4"/>
      <c r="SKR128" s="4"/>
      <c r="SKS128" s="4"/>
      <c r="SKT128" s="4"/>
      <c r="SKU128" s="4"/>
      <c r="SKV128" s="4"/>
      <c r="SKW128" s="4"/>
      <c r="SKX128" s="4"/>
      <c r="SKY128" s="4"/>
      <c r="SKZ128" s="4"/>
      <c r="SLA128" s="4"/>
      <c r="SLB128" s="4"/>
      <c r="SLC128" s="4"/>
      <c r="SLD128" s="4"/>
      <c r="SLE128" s="4"/>
      <c r="SLF128" s="4"/>
      <c r="SLG128" s="4"/>
      <c r="SLH128" s="4"/>
      <c r="SLI128" s="4"/>
      <c r="SLJ128" s="4"/>
      <c r="SLK128" s="4"/>
      <c r="SLL128" s="4"/>
      <c r="SLM128" s="4"/>
      <c r="SLN128" s="4"/>
      <c r="SLO128" s="4"/>
      <c r="SLP128" s="4"/>
      <c r="SLQ128" s="4"/>
      <c r="SLR128" s="4"/>
      <c r="SLS128" s="4"/>
      <c r="SLT128" s="4"/>
      <c r="SLU128" s="4"/>
      <c r="SLV128" s="4"/>
      <c r="SLW128" s="4"/>
      <c r="SLX128" s="4"/>
      <c r="SLY128" s="4"/>
      <c r="SLZ128" s="4"/>
      <c r="SMA128" s="4"/>
      <c r="SMB128" s="4"/>
      <c r="SMC128" s="4"/>
      <c r="SMD128" s="4"/>
      <c r="SME128" s="4"/>
      <c r="SMF128" s="4"/>
      <c r="SMG128" s="4"/>
      <c r="SMH128" s="4"/>
      <c r="SMI128" s="4"/>
      <c r="SMJ128" s="4"/>
      <c r="SMK128" s="4"/>
      <c r="SML128" s="4"/>
      <c r="SMM128" s="4"/>
      <c r="SMN128" s="4"/>
      <c r="SMO128" s="4"/>
      <c r="SMP128" s="4"/>
      <c r="SMQ128" s="4"/>
      <c r="SMR128" s="4"/>
      <c r="SMS128" s="4"/>
      <c r="SMT128" s="4"/>
      <c r="SMU128" s="4"/>
      <c r="SMV128" s="4"/>
      <c r="SMW128" s="4"/>
      <c r="SMX128" s="4"/>
      <c r="SMY128" s="4"/>
      <c r="SMZ128" s="4"/>
      <c r="SNA128" s="4"/>
      <c r="SNB128" s="4"/>
      <c r="SNC128" s="4"/>
      <c r="SND128" s="4"/>
      <c r="SNE128" s="4"/>
      <c r="SNF128" s="4"/>
      <c r="SNG128" s="4"/>
      <c r="SNH128" s="4"/>
      <c r="SNI128" s="4"/>
      <c r="SNJ128" s="4"/>
      <c r="SNK128" s="4"/>
      <c r="SNL128" s="4"/>
      <c r="SNM128" s="4"/>
      <c r="SNN128" s="4"/>
      <c r="SNO128" s="4"/>
      <c r="SNP128" s="4"/>
      <c r="SNQ128" s="4"/>
      <c r="SNR128" s="4"/>
      <c r="SNS128" s="4"/>
      <c r="SNT128" s="4"/>
      <c r="SNU128" s="4"/>
      <c r="SNV128" s="4"/>
      <c r="SNW128" s="4"/>
      <c r="SNX128" s="4"/>
      <c r="SNY128" s="4"/>
      <c r="SNZ128" s="4"/>
      <c r="SOA128" s="4"/>
      <c r="SOB128" s="4"/>
      <c r="SOC128" s="4"/>
      <c r="SOD128" s="4"/>
      <c r="SOE128" s="4"/>
      <c r="SOF128" s="4"/>
      <c r="SOG128" s="4"/>
      <c r="SOH128" s="4"/>
      <c r="SOI128" s="4"/>
      <c r="SOJ128" s="4"/>
      <c r="SOK128" s="4"/>
      <c r="SOL128" s="4"/>
      <c r="SOM128" s="4"/>
      <c r="SON128" s="4"/>
      <c r="SOO128" s="4"/>
      <c r="SOP128" s="4"/>
      <c r="SOQ128" s="4"/>
      <c r="SOR128" s="4"/>
      <c r="SOS128" s="4"/>
      <c r="SOT128" s="4"/>
      <c r="SOU128" s="4"/>
      <c r="SOV128" s="4"/>
      <c r="SOW128" s="4"/>
      <c r="SOX128" s="4"/>
      <c r="SOY128" s="4"/>
      <c r="SOZ128" s="4"/>
      <c r="SPA128" s="4"/>
      <c r="SPB128" s="4"/>
      <c r="SPC128" s="4"/>
      <c r="SPD128" s="4"/>
      <c r="SPE128" s="4"/>
      <c r="SPF128" s="4"/>
      <c r="SPM128" s="4"/>
      <c r="SPN128" s="4"/>
      <c r="SPO128" s="4"/>
      <c r="SPP128" s="4"/>
      <c r="SPQ128" s="4"/>
      <c r="SPR128" s="4"/>
      <c r="SPS128" s="4"/>
      <c r="SPT128" s="4"/>
      <c r="SPU128" s="4"/>
      <c r="SPV128" s="4"/>
      <c r="SPW128" s="4"/>
      <c r="SPX128" s="4"/>
      <c r="SPY128" s="4"/>
      <c r="SPZ128" s="4"/>
      <c r="SQA128" s="4"/>
      <c r="SQB128" s="4"/>
      <c r="SQC128" s="4"/>
      <c r="SQD128" s="4"/>
      <c r="SQE128" s="4"/>
      <c r="SQF128" s="4"/>
      <c r="SQG128" s="4"/>
      <c r="SQH128" s="4"/>
      <c r="SQI128" s="4"/>
      <c r="SQJ128" s="4"/>
      <c r="SQK128" s="4"/>
      <c r="SQL128" s="4"/>
      <c r="SQM128" s="4"/>
      <c r="SQN128" s="4"/>
      <c r="SQO128" s="4"/>
      <c r="SQP128" s="4"/>
      <c r="SQQ128" s="4"/>
      <c r="SQR128" s="4"/>
      <c r="SQS128" s="4"/>
      <c r="SQT128" s="4"/>
      <c r="SQU128" s="4"/>
      <c r="SQV128" s="4"/>
      <c r="SQW128" s="4"/>
      <c r="SQX128" s="4"/>
      <c r="SQY128" s="4"/>
      <c r="SQZ128" s="4"/>
      <c r="SRA128" s="4"/>
      <c r="SRB128" s="4"/>
      <c r="SRC128" s="4"/>
      <c r="SRD128" s="4"/>
      <c r="SRE128" s="4"/>
      <c r="SRF128" s="4"/>
      <c r="SRG128" s="4"/>
      <c r="SRH128" s="4"/>
      <c r="SRI128" s="4"/>
      <c r="SRJ128" s="4"/>
      <c r="SRK128" s="4"/>
      <c r="SRL128" s="4"/>
      <c r="SRM128" s="4"/>
      <c r="SRN128" s="4"/>
      <c r="SRO128" s="4"/>
      <c r="SRP128" s="4"/>
      <c r="SRQ128" s="4"/>
      <c r="SRR128" s="4"/>
      <c r="SRS128" s="4"/>
      <c r="SRT128" s="4"/>
      <c r="SRU128" s="4"/>
      <c r="SRV128" s="4"/>
      <c r="SRW128" s="4"/>
      <c r="SRX128" s="4"/>
      <c r="SRY128" s="4"/>
      <c r="SRZ128" s="4"/>
      <c r="SSA128" s="4"/>
      <c r="SSB128" s="4"/>
      <c r="SSC128" s="4"/>
      <c r="SSD128" s="4"/>
      <c r="SSE128" s="4"/>
      <c r="SSF128" s="4"/>
      <c r="SSG128" s="4"/>
      <c r="SSH128" s="4"/>
      <c r="SSI128" s="4"/>
      <c r="SSJ128" s="4"/>
      <c r="SSK128" s="4"/>
      <c r="SSL128" s="4"/>
      <c r="SSM128" s="4"/>
      <c r="SSN128" s="4"/>
      <c r="SSO128" s="4"/>
      <c r="SSP128" s="4"/>
      <c r="SSQ128" s="4"/>
      <c r="SSR128" s="4"/>
      <c r="SSS128" s="4"/>
      <c r="SST128" s="4"/>
      <c r="SSU128" s="4"/>
      <c r="SSV128" s="4"/>
      <c r="SSW128" s="4"/>
      <c r="SSX128" s="4"/>
      <c r="SSY128" s="4"/>
      <c r="SSZ128" s="4"/>
      <c r="STA128" s="4"/>
      <c r="STB128" s="4"/>
      <c r="STC128" s="4"/>
      <c r="STD128" s="4"/>
      <c r="STE128" s="4"/>
      <c r="STF128" s="4"/>
      <c r="STG128" s="4"/>
      <c r="STH128" s="4"/>
      <c r="STI128" s="4"/>
      <c r="STJ128" s="4"/>
      <c r="STK128" s="4"/>
      <c r="STL128" s="4"/>
      <c r="STM128" s="4"/>
      <c r="STN128" s="4"/>
      <c r="STO128" s="4"/>
      <c r="STP128" s="4"/>
      <c r="STQ128" s="4"/>
      <c r="STR128" s="4"/>
      <c r="STS128" s="4"/>
      <c r="STT128" s="4"/>
      <c r="STU128" s="4"/>
      <c r="STV128" s="4"/>
      <c r="STW128" s="4"/>
      <c r="STX128" s="4"/>
      <c r="STY128" s="4"/>
      <c r="STZ128" s="4"/>
      <c r="SUA128" s="4"/>
      <c r="SUB128" s="4"/>
      <c r="SUC128" s="4"/>
      <c r="SUD128" s="4"/>
      <c r="SUE128" s="4"/>
      <c r="SUF128" s="4"/>
      <c r="SUG128" s="4"/>
      <c r="SUH128" s="4"/>
      <c r="SUI128" s="4"/>
      <c r="SUJ128" s="4"/>
      <c r="SUK128" s="4"/>
      <c r="SUL128" s="4"/>
      <c r="SUM128" s="4"/>
      <c r="SUN128" s="4"/>
      <c r="SUO128" s="4"/>
      <c r="SUP128" s="4"/>
      <c r="SUQ128" s="4"/>
      <c r="SUR128" s="4"/>
      <c r="SUS128" s="4"/>
      <c r="SUT128" s="4"/>
      <c r="SUU128" s="4"/>
      <c r="SUV128" s="4"/>
      <c r="SUW128" s="4"/>
      <c r="SUX128" s="4"/>
      <c r="SUY128" s="4"/>
      <c r="SUZ128" s="4"/>
      <c r="SVA128" s="4"/>
      <c r="SVB128" s="4"/>
      <c r="SVC128" s="4"/>
      <c r="SVD128" s="4"/>
      <c r="SVE128" s="4"/>
      <c r="SVF128" s="4"/>
      <c r="SVG128" s="4"/>
      <c r="SVH128" s="4"/>
      <c r="SVI128" s="4"/>
      <c r="SVJ128" s="4"/>
      <c r="SVK128" s="4"/>
      <c r="SVL128" s="4"/>
      <c r="SVM128" s="4"/>
      <c r="SVN128" s="4"/>
      <c r="SVO128" s="4"/>
      <c r="SVP128" s="4"/>
      <c r="SVQ128" s="4"/>
      <c r="SVR128" s="4"/>
      <c r="SVS128" s="4"/>
      <c r="SVT128" s="4"/>
      <c r="SVU128" s="4"/>
      <c r="SVV128" s="4"/>
      <c r="SVW128" s="4"/>
      <c r="SVX128" s="4"/>
      <c r="SVY128" s="4"/>
      <c r="SVZ128" s="4"/>
      <c r="SWA128" s="4"/>
      <c r="SWB128" s="4"/>
      <c r="SWC128" s="4"/>
      <c r="SWD128" s="4"/>
      <c r="SWE128" s="4"/>
      <c r="SWF128" s="4"/>
      <c r="SWG128" s="4"/>
      <c r="SWH128" s="4"/>
      <c r="SWI128" s="4"/>
      <c r="SWJ128" s="4"/>
      <c r="SWK128" s="4"/>
      <c r="SWL128" s="4"/>
      <c r="SWM128" s="4"/>
      <c r="SWN128" s="4"/>
      <c r="SWO128" s="4"/>
      <c r="SWP128" s="4"/>
      <c r="SWQ128" s="4"/>
      <c r="SWR128" s="4"/>
      <c r="SWS128" s="4"/>
      <c r="SWT128" s="4"/>
      <c r="SWU128" s="4"/>
      <c r="SWV128" s="4"/>
      <c r="SWW128" s="4"/>
      <c r="SWX128" s="4"/>
      <c r="SWY128" s="4"/>
      <c r="SWZ128" s="4"/>
      <c r="SXA128" s="4"/>
      <c r="SXB128" s="4"/>
      <c r="SXC128" s="4"/>
      <c r="SXD128" s="4"/>
      <c r="SXE128" s="4"/>
      <c r="SXF128" s="4"/>
      <c r="SXG128" s="4"/>
      <c r="SXH128" s="4"/>
      <c r="SXI128" s="4"/>
      <c r="SXJ128" s="4"/>
      <c r="SXK128" s="4"/>
      <c r="SXL128" s="4"/>
      <c r="SXM128" s="4"/>
      <c r="SXN128" s="4"/>
      <c r="SXO128" s="4"/>
      <c r="SXP128" s="4"/>
      <c r="SXQ128" s="4"/>
      <c r="SXR128" s="4"/>
      <c r="SXS128" s="4"/>
      <c r="SXT128" s="4"/>
      <c r="SXU128" s="4"/>
      <c r="SXV128" s="4"/>
      <c r="SXW128" s="4"/>
      <c r="SXX128" s="4"/>
      <c r="SXY128" s="4"/>
      <c r="SXZ128" s="4"/>
      <c r="SYA128" s="4"/>
      <c r="SYB128" s="4"/>
      <c r="SYC128" s="4"/>
      <c r="SYD128" s="4"/>
      <c r="SYE128" s="4"/>
      <c r="SYF128" s="4"/>
      <c r="SYG128" s="4"/>
      <c r="SYH128" s="4"/>
      <c r="SYI128" s="4"/>
      <c r="SYJ128" s="4"/>
      <c r="SYK128" s="4"/>
      <c r="SYL128" s="4"/>
      <c r="SYM128" s="4"/>
      <c r="SYN128" s="4"/>
      <c r="SYO128" s="4"/>
      <c r="SYP128" s="4"/>
      <c r="SYQ128" s="4"/>
      <c r="SYR128" s="4"/>
      <c r="SYS128" s="4"/>
      <c r="SYT128" s="4"/>
      <c r="SYU128" s="4"/>
      <c r="SYV128" s="4"/>
      <c r="SYW128" s="4"/>
      <c r="SYX128" s="4"/>
      <c r="SYY128" s="4"/>
      <c r="SYZ128" s="4"/>
      <c r="SZA128" s="4"/>
      <c r="SZB128" s="4"/>
      <c r="SZI128" s="4"/>
      <c r="SZJ128" s="4"/>
      <c r="SZK128" s="4"/>
      <c r="SZL128" s="4"/>
      <c r="SZM128" s="4"/>
      <c r="SZN128" s="4"/>
      <c r="SZO128" s="4"/>
      <c r="SZP128" s="4"/>
      <c r="SZQ128" s="4"/>
      <c r="SZR128" s="4"/>
      <c r="SZS128" s="4"/>
      <c r="SZT128" s="4"/>
      <c r="SZU128" s="4"/>
      <c r="SZV128" s="4"/>
      <c r="SZW128" s="4"/>
      <c r="SZX128" s="4"/>
      <c r="SZY128" s="4"/>
      <c r="SZZ128" s="4"/>
      <c r="TAA128" s="4"/>
      <c r="TAB128" s="4"/>
      <c r="TAC128" s="4"/>
      <c r="TAD128" s="4"/>
      <c r="TAE128" s="4"/>
      <c r="TAF128" s="4"/>
      <c r="TAG128" s="4"/>
      <c r="TAH128" s="4"/>
      <c r="TAI128" s="4"/>
      <c r="TAJ128" s="4"/>
      <c r="TAK128" s="4"/>
      <c r="TAL128" s="4"/>
      <c r="TAM128" s="4"/>
      <c r="TAN128" s="4"/>
      <c r="TAO128" s="4"/>
      <c r="TAP128" s="4"/>
      <c r="TAQ128" s="4"/>
      <c r="TAR128" s="4"/>
      <c r="TAS128" s="4"/>
      <c r="TAT128" s="4"/>
      <c r="TAU128" s="4"/>
      <c r="TAV128" s="4"/>
      <c r="TAW128" s="4"/>
      <c r="TAX128" s="4"/>
      <c r="TAY128" s="4"/>
      <c r="TAZ128" s="4"/>
      <c r="TBA128" s="4"/>
      <c r="TBB128" s="4"/>
      <c r="TBC128" s="4"/>
      <c r="TBD128" s="4"/>
      <c r="TBE128" s="4"/>
      <c r="TBF128" s="4"/>
      <c r="TBG128" s="4"/>
      <c r="TBH128" s="4"/>
      <c r="TBI128" s="4"/>
      <c r="TBJ128" s="4"/>
      <c r="TBK128" s="4"/>
      <c r="TBL128" s="4"/>
      <c r="TBM128" s="4"/>
      <c r="TBN128" s="4"/>
      <c r="TBO128" s="4"/>
      <c r="TBP128" s="4"/>
      <c r="TBQ128" s="4"/>
      <c r="TBR128" s="4"/>
      <c r="TBS128" s="4"/>
      <c r="TBT128" s="4"/>
      <c r="TBU128" s="4"/>
      <c r="TBV128" s="4"/>
      <c r="TBW128" s="4"/>
      <c r="TBX128" s="4"/>
      <c r="TBY128" s="4"/>
      <c r="TBZ128" s="4"/>
      <c r="TCA128" s="4"/>
      <c r="TCB128" s="4"/>
      <c r="TCC128" s="4"/>
      <c r="TCD128" s="4"/>
      <c r="TCE128" s="4"/>
      <c r="TCF128" s="4"/>
      <c r="TCG128" s="4"/>
      <c r="TCH128" s="4"/>
      <c r="TCI128" s="4"/>
      <c r="TCJ128" s="4"/>
      <c r="TCK128" s="4"/>
      <c r="TCL128" s="4"/>
      <c r="TCM128" s="4"/>
      <c r="TCN128" s="4"/>
      <c r="TCO128" s="4"/>
      <c r="TCP128" s="4"/>
      <c r="TCQ128" s="4"/>
      <c r="TCR128" s="4"/>
      <c r="TCS128" s="4"/>
      <c r="TCT128" s="4"/>
      <c r="TCU128" s="4"/>
      <c r="TCV128" s="4"/>
      <c r="TCW128" s="4"/>
      <c r="TCX128" s="4"/>
      <c r="TCY128" s="4"/>
      <c r="TCZ128" s="4"/>
      <c r="TDA128" s="4"/>
      <c r="TDB128" s="4"/>
      <c r="TDC128" s="4"/>
      <c r="TDD128" s="4"/>
      <c r="TDE128" s="4"/>
      <c r="TDF128" s="4"/>
      <c r="TDG128" s="4"/>
      <c r="TDH128" s="4"/>
      <c r="TDI128" s="4"/>
      <c r="TDJ128" s="4"/>
      <c r="TDK128" s="4"/>
      <c r="TDL128" s="4"/>
      <c r="TDM128" s="4"/>
      <c r="TDN128" s="4"/>
      <c r="TDO128" s="4"/>
      <c r="TDP128" s="4"/>
      <c r="TDQ128" s="4"/>
      <c r="TDR128" s="4"/>
      <c r="TDS128" s="4"/>
      <c r="TDT128" s="4"/>
      <c r="TDU128" s="4"/>
      <c r="TDV128" s="4"/>
      <c r="TDW128" s="4"/>
      <c r="TDX128" s="4"/>
      <c r="TDY128" s="4"/>
      <c r="TDZ128" s="4"/>
      <c r="TEA128" s="4"/>
      <c r="TEB128" s="4"/>
      <c r="TEC128" s="4"/>
      <c r="TED128" s="4"/>
      <c r="TEE128" s="4"/>
      <c r="TEF128" s="4"/>
      <c r="TEG128" s="4"/>
      <c r="TEH128" s="4"/>
      <c r="TEI128" s="4"/>
      <c r="TEJ128" s="4"/>
      <c r="TEK128" s="4"/>
      <c r="TEL128" s="4"/>
      <c r="TEM128" s="4"/>
      <c r="TEN128" s="4"/>
      <c r="TEO128" s="4"/>
      <c r="TEP128" s="4"/>
      <c r="TEQ128" s="4"/>
      <c r="TER128" s="4"/>
      <c r="TES128" s="4"/>
      <c r="TET128" s="4"/>
      <c r="TEU128" s="4"/>
      <c r="TEV128" s="4"/>
      <c r="TEW128" s="4"/>
      <c r="TEX128" s="4"/>
      <c r="TEY128" s="4"/>
      <c r="TEZ128" s="4"/>
      <c r="TFA128" s="4"/>
      <c r="TFB128" s="4"/>
      <c r="TFC128" s="4"/>
      <c r="TFD128" s="4"/>
      <c r="TFE128" s="4"/>
      <c r="TFF128" s="4"/>
      <c r="TFG128" s="4"/>
      <c r="TFH128" s="4"/>
      <c r="TFI128" s="4"/>
      <c r="TFJ128" s="4"/>
      <c r="TFK128" s="4"/>
      <c r="TFL128" s="4"/>
      <c r="TFM128" s="4"/>
      <c r="TFN128" s="4"/>
      <c r="TFO128" s="4"/>
      <c r="TFP128" s="4"/>
      <c r="TFQ128" s="4"/>
      <c r="TFR128" s="4"/>
      <c r="TFS128" s="4"/>
      <c r="TFT128" s="4"/>
      <c r="TFU128" s="4"/>
      <c r="TFV128" s="4"/>
      <c r="TFW128" s="4"/>
      <c r="TFX128" s="4"/>
      <c r="TFY128" s="4"/>
      <c r="TFZ128" s="4"/>
      <c r="TGA128" s="4"/>
      <c r="TGB128" s="4"/>
      <c r="TGC128" s="4"/>
      <c r="TGD128" s="4"/>
      <c r="TGE128" s="4"/>
      <c r="TGF128" s="4"/>
      <c r="TGG128" s="4"/>
      <c r="TGH128" s="4"/>
      <c r="TGI128" s="4"/>
      <c r="TGJ128" s="4"/>
      <c r="TGK128" s="4"/>
      <c r="TGL128" s="4"/>
      <c r="TGM128" s="4"/>
      <c r="TGN128" s="4"/>
      <c r="TGO128" s="4"/>
      <c r="TGP128" s="4"/>
      <c r="TGQ128" s="4"/>
      <c r="TGR128" s="4"/>
      <c r="TGS128" s="4"/>
      <c r="TGT128" s="4"/>
      <c r="TGU128" s="4"/>
      <c r="TGV128" s="4"/>
      <c r="TGW128" s="4"/>
      <c r="TGX128" s="4"/>
      <c r="TGY128" s="4"/>
      <c r="TGZ128" s="4"/>
      <c r="THA128" s="4"/>
      <c r="THB128" s="4"/>
      <c r="THC128" s="4"/>
      <c r="THD128" s="4"/>
      <c r="THE128" s="4"/>
      <c r="THF128" s="4"/>
      <c r="THG128" s="4"/>
      <c r="THH128" s="4"/>
      <c r="THI128" s="4"/>
      <c r="THJ128" s="4"/>
      <c r="THK128" s="4"/>
      <c r="THL128" s="4"/>
      <c r="THM128" s="4"/>
      <c r="THN128" s="4"/>
      <c r="THO128" s="4"/>
      <c r="THP128" s="4"/>
      <c r="THQ128" s="4"/>
      <c r="THR128" s="4"/>
      <c r="THS128" s="4"/>
      <c r="THT128" s="4"/>
      <c r="THU128" s="4"/>
      <c r="THV128" s="4"/>
      <c r="THW128" s="4"/>
      <c r="THX128" s="4"/>
      <c r="THY128" s="4"/>
      <c r="THZ128" s="4"/>
      <c r="TIA128" s="4"/>
      <c r="TIB128" s="4"/>
      <c r="TIC128" s="4"/>
      <c r="TID128" s="4"/>
      <c r="TIE128" s="4"/>
      <c r="TIF128" s="4"/>
      <c r="TIG128" s="4"/>
      <c r="TIH128" s="4"/>
      <c r="TII128" s="4"/>
      <c r="TIJ128" s="4"/>
      <c r="TIK128" s="4"/>
      <c r="TIL128" s="4"/>
      <c r="TIM128" s="4"/>
      <c r="TIN128" s="4"/>
      <c r="TIO128" s="4"/>
      <c r="TIP128" s="4"/>
      <c r="TIQ128" s="4"/>
      <c r="TIR128" s="4"/>
      <c r="TIS128" s="4"/>
      <c r="TIT128" s="4"/>
      <c r="TIU128" s="4"/>
      <c r="TIV128" s="4"/>
      <c r="TIW128" s="4"/>
      <c r="TIX128" s="4"/>
      <c r="TJE128" s="4"/>
      <c r="TJF128" s="4"/>
      <c r="TJG128" s="4"/>
      <c r="TJH128" s="4"/>
      <c r="TJI128" s="4"/>
      <c r="TJJ128" s="4"/>
      <c r="TJK128" s="4"/>
      <c r="TJL128" s="4"/>
      <c r="TJM128" s="4"/>
      <c r="TJN128" s="4"/>
      <c r="TJO128" s="4"/>
      <c r="TJP128" s="4"/>
      <c r="TJQ128" s="4"/>
      <c r="TJR128" s="4"/>
      <c r="TJS128" s="4"/>
      <c r="TJT128" s="4"/>
      <c r="TJU128" s="4"/>
      <c r="TJV128" s="4"/>
      <c r="TJW128" s="4"/>
      <c r="TJX128" s="4"/>
      <c r="TJY128" s="4"/>
      <c r="TJZ128" s="4"/>
      <c r="TKA128" s="4"/>
      <c r="TKB128" s="4"/>
      <c r="TKC128" s="4"/>
      <c r="TKD128" s="4"/>
      <c r="TKE128" s="4"/>
      <c r="TKF128" s="4"/>
      <c r="TKG128" s="4"/>
      <c r="TKH128" s="4"/>
      <c r="TKI128" s="4"/>
      <c r="TKJ128" s="4"/>
      <c r="TKK128" s="4"/>
      <c r="TKL128" s="4"/>
      <c r="TKM128" s="4"/>
      <c r="TKN128" s="4"/>
      <c r="TKO128" s="4"/>
      <c r="TKP128" s="4"/>
      <c r="TKQ128" s="4"/>
      <c r="TKR128" s="4"/>
      <c r="TKS128" s="4"/>
      <c r="TKT128" s="4"/>
      <c r="TKU128" s="4"/>
      <c r="TKV128" s="4"/>
      <c r="TKW128" s="4"/>
      <c r="TKX128" s="4"/>
      <c r="TKY128" s="4"/>
      <c r="TKZ128" s="4"/>
      <c r="TLA128" s="4"/>
      <c r="TLB128" s="4"/>
      <c r="TLC128" s="4"/>
      <c r="TLD128" s="4"/>
      <c r="TLE128" s="4"/>
      <c r="TLF128" s="4"/>
      <c r="TLG128" s="4"/>
      <c r="TLH128" s="4"/>
      <c r="TLI128" s="4"/>
      <c r="TLJ128" s="4"/>
      <c r="TLK128" s="4"/>
      <c r="TLL128" s="4"/>
      <c r="TLM128" s="4"/>
      <c r="TLN128" s="4"/>
      <c r="TLO128" s="4"/>
      <c r="TLP128" s="4"/>
      <c r="TLQ128" s="4"/>
      <c r="TLR128" s="4"/>
      <c r="TLS128" s="4"/>
      <c r="TLT128" s="4"/>
      <c r="TLU128" s="4"/>
      <c r="TLV128" s="4"/>
      <c r="TLW128" s="4"/>
      <c r="TLX128" s="4"/>
      <c r="TLY128" s="4"/>
      <c r="TLZ128" s="4"/>
      <c r="TMA128" s="4"/>
      <c r="TMB128" s="4"/>
      <c r="TMC128" s="4"/>
      <c r="TMD128" s="4"/>
      <c r="TME128" s="4"/>
      <c r="TMF128" s="4"/>
      <c r="TMG128" s="4"/>
      <c r="TMH128" s="4"/>
      <c r="TMI128" s="4"/>
      <c r="TMJ128" s="4"/>
      <c r="TMK128" s="4"/>
      <c r="TML128" s="4"/>
      <c r="TMM128" s="4"/>
      <c r="TMN128" s="4"/>
      <c r="TMO128" s="4"/>
      <c r="TMP128" s="4"/>
      <c r="TMQ128" s="4"/>
      <c r="TMR128" s="4"/>
      <c r="TMS128" s="4"/>
      <c r="TMT128" s="4"/>
      <c r="TMU128" s="4"/>
      <c r="TMV128" s="4"/>
      <c r="TMW128" s="4"/>
      <c r="TMX128" s="4"/>
      <c r="TMY128" s="4"/>
      <c r="TMZ128" s="4"/>
      <c r="TNA128" s="4"/>
      <c r="TNB128" s="4"/>
      <c r="TNC128" s="4"/>
      <c r="TND128" s="4"/>
      <c r="TNE128" s="4"/>
      <c r="TNF128" s="4"/>
      <c r="TNG128" s="4"/>
      <c r="TNH128" s="4"/>
      <c r="TNI128" s="4"/>
      <c r="TNJ128" s="4"/>
      <c r="TNK128" s="4"/>
      <c r="TNL128" s="4"/>
      <c r="TNM128" s="4"/>
      <c r="TNN128" s="4"/>
      <c r="TNO128" s="4"/>
      <c r="TNP128" s="4"/>
      <c r="TNQ128" s="4"/>
      <c r="TNR128" s="4"/>
      <c r="TNS128" s="4"/>
      <c r="TNT128" s="4"/>
      <c r="TNU128" s="4"/>
      <c r="TNV128" s="4"/>
      <c r="TNW128" s="4"/>
      <c r="TNX128" s="4"/>
      <c r="TNY128" s="4"/>
      <c r="TNZ128" s="4"/>
      <c r="TOA128" s="4"/>
      <c r="TOB128" s="4"/>
      <c r="TOC128" s="4"/>
      <c r="TOD128" s="4"/>
      <c r="TOE128" s="4"/>
      <c r="TOF128" s="4"/>
      <c r="TOG128" s="4"/>
      <c r="TOH128" s="4"/>
      <c r="TOI128" s="4"/>
      <c r="TOJ128" s="4"/>
      <c r="TOK128" s="4"/>
      <c r="TOL128" s="4"/>
      <c r="TOM128" s="4"/>
      <c r="TON128" s="4"/>
      <c r="TOO128" s="4"/>
      <c r="TOP128" s="4"/>
      <c r="TOQ128" s="4"/>
      <c r="TOR128" s="4"/>
      <c r="TOS128" s="4"/>
      <c r="TOT128" s="4"/>
      <c r="TOU128" s="4"/>
      <c r="TOV128" s="4"/>
      <c r="TOW128" s="4"/>
      <c r="TOX128" s="4"/>
      <c r="TOY128" s="4"/>
      <c r="TOZ128" s="4"/>
      <c r="TPA128" s="4"/>
      <c r="TPB128" s="4"/>
      <c r="TPC128" s="4"/>
      <c r="TPD128" s="4"/>
      <c r="TPE128" s="4"/>
      <c r="TPF128" s="4"/>
      <c r="TPG128" s="4"/>
      <c r="TPH128" s="4"/>
      <c r="TPI128" s="4"/>
      <c r="TPJ128" s="4"/>
      <c r="TPK128" s="4"/>
      <c r="TPL128" s="4"/>
      <c r="TPM128" s="4"/>
      <c r="TPN128" s="4"/>
      <c r="TPO128" s="4"/>
      <c r="TPP128" s="4"/>
      <c r="TPQ128" s="4"/>
      <c r="TPR128" s="4"/>
      <c r="TPS128" s="4"/>
      <c r="TPT128" s="4"/>
      <c r="TPU128" s="4"/>
      <c r="TPV128" s="4"/>
      <c r="TPW128" s="4"/>
      <c r="TPX128" s="4"/>
      <c r="TPY128" s="4"/>
      <c r="TPZ128" s="4"/>
      <c r="TQA128" s="4"/>
      <c r="TQB128" s="4"/>
      <c r="TQC128" s="4"/>
      <c r="TQD128" s="4"/>
      <c r="TQE128" s="4"/>
      <c r="TQF128" s="4"/>
      <c r="TQG128" s="4"/>
      <c r="TQH128" s="4"/>
      <c r="TQI128" s="4"/>
      <c r="TQJ128" s="4"/>
      <c r="TQK128" s="4"/>
      <c r="TQL128" s="4"/>
      <c r="TQM128" s="4"/>
      <c r="TQN128" s="4"/>
      <c r="TQO128" s="4"/>
      <c r="TQP128" s="4"/>
      <c r="TQQ128" s="4"/>
      <c r="TQR128" s="4"/>
      <c r="TQS128" s="4"/>
      <c r="TQT128" s="4"/>
      <c r="TQU128" s="4"/>
      <c r="TQV128" s="4"/>
      <c r="TQW128" s="4"/>
      <c r="TQX128" s="4"/>
      <c r="TQY128" s="4"/>
      <c r="TQZ128" s="4"/>
      <c r="TRA128" s="4"/>
      <c r="TRB128" s="4"/>
      <c r="TRC128" s="4"/>
      <c r="TRD128" s="4"/>
      <c r="TRE128" s="4"/>
      <c r="TRF128" s="4"/>
      <c r="TRG128" s="4"/>
      <c r="TRH128" s="4"/>
      <c r="TRI128" s="4"/>
      <c r="TRJ128" s="4"/>
      <c r="TRK128" s="4"/>
      <c r="TRL128" s="4"/>
      <c r="TRM128" s="4"/>
      <c r="TRN128" s="4"/>
      <c r="TRO128" s="4"/>
      <c r="TRP128" s="4"/>
      <c r="TRQ128" s="4"/>
      <c r="TRR128" s="4"/>
      <c r="TRS128" s="4"/>
      <c r="TRT128" s="4"/>
      <c r="TRU128" s="4"/>
      <c r="TRV128" s="4"/>
      <c r="TRW128" s="4"/>
      <c r="TRX128" s="4"/>
      <c r="TRY128" s="4"/>
      <c r="TRZ128" s="4"/>
      <c r="TSA128" s="4"/>
      <c r="TSB128" s="4"/>
      <c r="TSC128" s="4"/>
      <c r="TSD128" s="4"/>
      <c r="TSE128" s="4"/>
      <c r="TSF128" s="4"/>
      <c r="TSG128" s="4"/>
      <c r="TSH128" s="4"/>
      <c r="TSI128" s="4"/>
      <c r="TSJ128" s="4"/>
      <c r="TSK128" s="4"/>
      <c r="TSL128" s="4"/>
      <c r="TSM128" s="4"/>
      <c r="TSN128" s="4"/>
      <c r="TSO128" s="4"/>
      <c r="TSP128" s="4"/>
      <c r="TSQ128" s="4"/>
      <c r="TSR128" s="4"/>
      <c r="TSS128" s="4"/>
      <c r="TST128" s="4"/>
      <c r="TTA128" s="4"/>
      <c r="TTB128" s="4"/>
      <c r="TTC128" s="4"/>
      <c r="TTD128" s="4"/>
      <c r="TTE128" s="4"/>
      <c r="TTF128" s="4"/>
      <c r="TTG128" s="4"/>
      <c r="TTH128" s="4"/>
      <c r="TTI128" s="4"/>
      <c r="TTJ128" s="4"/>
      <c r="TTK128" s="4"/>
      <c r="TTL128" s="4"/>
      <c r="TTM128" s="4"/>
      <c r="TTN128" s="4"/>
      <c r="TTO128" s="4"/>
      <c r="TTP128" s="4"/>
      <c r="TTQ128" s="4"/>
      <c r="TTR128" s="4"/>
      <c r="TTS128" s="4"/>
      <c r="TTT128" s="4"/>
      <c r="TTU128" s="4"/>
      <c r="TTV128" s="4"/>
      <c r="TTW128" s="4"/>
      <c r="TTX128" s="4"/>
      <c r="TTY128" s="4"/>
      <c r="TTZ128" s="4"/>
      <c r="TUA128" s="4"/>
      <c r="TUB128" s="4"/>
      <c r="TUC128" s="4"/>
      <c r="TUD128" s="4"/>
      <c r="TUE128" s="4"/>
      <c r="TUF128" s="4"/>
      <c r="TUG128" s="4"/>
      <c r="TUH128" s="4"/>
      <c r="TUI128" s="4"/>
      <c r="TUJ128" s="4"/>
      <c r="TUK128" s="4"/>
      <c r="TUL128" s="4"/>
      <c r="TUM128" s="4"/>
      <c r="TUN128" s="4"/>
      <c r="TUO128" s="4"/>
      <c r="TUP128" s="4"/>
      <c r="TUQ128" s="4"/>
      <c r="TUR128" s="4"/>
      <c r="TUS128" s="4"/>
      <c r="TUT128" s="4"/>
      <c r="TUU128" s="4"/>
      <c r="TUV128" s="4"/>
      <c r="TUW128" s="4"/>
      <c r="TUX128" s="4"/>
      <c r="TUY128" s="4"/>
      <c r="TUZ128" s="4"/>
      <c r="TVA128" s="4"/>
      <c r="TVB128" s="4"/>
      <c r="TVC128" s="4"/>
      <c r="TVD128" s="4"/>
      <c r="TVE128" s="4"/>
      <c r="TVF128" s="4"/>
      <c r="TVG128" s="4"/>
      <c r="TVH128" s="4"/>
      <c r="TVI128" s="4"/>
      <c r="TVJ128" s="4"/>
      <c r="TVK128" s="4"/>
      <c r="TVL128" s="4"/>
      <c r="TVM128" s="4"/>
      <c r="TVN128" s="4"/>
      <c r="TVO128" s="4"/>
      <c r="TVP128" s="4"/>
      <c r="TVQ128" s="4"/>
      <c r="TVR128" s="4"/>
      <c r="TVS128" s="4"/>
      <c r="TVT128" s="4"/>
      <c r="TVU128" s="4"/>
      <c r="TVV128" s="4"/>
      <c r="TVW128" s="4"/>
      <c r="TVX128" s="4"/>
      <c r="TVY128" s="4"/>
      <c r="TVZ128" s="4"/>
      <c r="TWA128" s="4"/>
      <c r="TWB128" s="4"/>
      <c r="TWC128" s="4"/>
      <c r="TWD128" s="4"/>
      <c r="TWE128" s="4"/>
      <c r="TWF128" s="4"/>
      <c r="TWG128" s="4"/>
      <c r="TWH128" s="4"/>
      <c r="TWI128" s="4"/>
      <c r="TWJ128" s="4"/>
      <c r="TWK128" s="4"/>
      <c r="TWL128" s="4"/>
      <c r="TWM128" s="4"/>
      <c r="TWN128" s="4"/>
      <c r="TWO128" s="4"/>
      <c r="TWP128" s="4"/>
      <c r="TWQ128" s="4"/>
      <c r="TWR128" s="4"/>
      <c r="TWS128" s="4"/>
      <c r="TWT128" s="4"/>
      <c r="TWU128" s="4"/>
      <c r="TWV128" s="4"/>
      <c r="TWW128" s="4"/>
      <c r="TWX128" s="4"/>
      <c r="TWY128" s="4"/>
      <c r="TWZ128" s="4"/>
      <c r="TXA128" s="4"/>
      <c r="TXB128" s="4"/>
      <c r="TXC128" s="4"/>
      <c r="TXD128" s="4"/>
      <c r="TXE128" s="4"/>
      <c r="TXF128" s="4"/>
      <c r="TXG128" s="4"/>
      <c r="TXH128" s="4"/>
      <c r="TXI128" s="4"/>
      <c r="TXJ128" s="4"/>
      <c r="TXK128" s="4"/>
      <c r="TXL128" s="4"/>
      <c r="TXM128" s="4"/>
      <c r="TXN128" s="4"/>
      <c r="TXO128" s="4"/>
      <c r="TXP128" s="4"/>
      <c r="TXQ128" s="4"/>
      <c r="TXR128" s="4"/>
      <c r="TXS128" s="4"/>
      <c r="TXT128" s="4"/>
      <c r="TXU128" s="4"/>
      <c r="TXV128" s="4"/>
      <c r="TXW128" s="4"/>
      <c r="TXX128" s="4"/>
      <c r="TXY128" s="4"/>
      <c r="TXZ128" s="4"/>
      <c r="TYA128" s="4"/>
      <c r="TYB128" s="4"/>
      <c r="TYC128" s="4"/>
      <c r="TYD128" s="4"/>
      <c r="TYE128" s="4"/>
      <c r="TYF128" s="4"/>
      <c r="TYG128" s="4"/>
      <c r="TYH128" s="4"/>
      <c r="TYI128" s="4"/>
      <c r="TYJ128" s="4"/>
      <c r="TYK128" s="4"/>
      <c r="TYL128" s="4"/>
      <c r="TYM128" s="4"/>
      <c r="TYN128" s="4"/>
      <c r="TYO128" s="4"/>
      <c r="TYP128" s="4"/>
      <c r="TYQ128" s="4"/>
      <c r="TYR128" s="4"/>
      <c r="TYS128" s="4"/>
      <c r="TYT128" s="4"/>
      <c r="TYU128" s="4"/>
      <c r="TYV128" s="4"/>
      <c r="TYW128" s="4"/>
      <c r="TYX128" s="4"/>
      <c r="TYY128" s="4"/>
      <c r="TYZ128" s="4"/>
      <c r="TZA128" s="4"/>
      <c r="TZB128" s="4"/>
      <c r="TZC128" s="4"/>
      <c r="TZD128" s="4"/>
      <c r="TZE128" s="4"/>
      <c r="TZF128" s="4"/>
      <c r="TZG128" s="4"/>
      <c r="TZH128" s="4"/>
      <c r="TZI128" s="4"/>
      <c r="TZJ128" s="4"/>
      <c r="TZK128" s="4"/>
      <c r="TZL128" s="4"/>
      <c r="TZM128" s="4"/>
      <c r="TZN128" s="4"/>
      <c r="TZO128" s="4"/>
      <c r="TZP128" s="4"/>
      <c r="TZQ128" s="4"/>
      <c r="TZR128" s="4"/>
      <c r="TZS128" s="4"/>
      <c r="TZT128" s="4"/>
      <c r="TZU128" s="4"/>
      <c r="TZV128" s="4"/>
      <c r="TZW128" s="4"/>
      <c r="TZX128" s="4"/>
      <c r="TZY128" s="4"/>
      <c r="TZZ128" s="4"/>
      <c r="UAA128" s="4"/>
      <c r="UAB128" s="4"/>
      <c r="UAC128" s="4"/>
      <c r="UAD128" s="4"/>
      <c r="UAE128" s="4"/>
      <c r="UAF128" s="4"/>
      <c r="UAG128" s="4"/>
      <c r="UAH128" s="4"/>
      <c r="UAI128" s="4"/>
      <c r="UAJ128" s="4"/>
      <c r="UAK128" s="4"/>
      <c r="UAL128" s="4"/>
      <c r="UAM128" s="4"/>
      <c r="UAN128" s="4"/>
      <c r="UAO128" s="4"/>
      <c r="UAP128" s="4"/>
      <c r="UAQ128" s="4"/>
      <c r="UAR128" s="4"/>
      <c r="UAS128" s="4"/>
      <c r="UAT128" s="4"/>
      <c r="UAU128" s="4"/>
      <c r="UAV128" s="4"/>
      <c r="UAW128" s="4"/>
      <c r="UAX128" s="4"/>
      <c r="UAY128" s="4"/>
      <c r="UAZ128" s="4"/>
      <c r="UBA128" s="4"/>
      <c r="UBB128" s="4"/>
      <c r="UBC128" s="4"/>
      <c r="UBD128" s="4"/>
      <c r="UBE128" s="4"/>
      <c r="UBF128" s="4"/>
      <c r="UBG128" s="4"/>
      <c r="UBH128" s="4"/>
      <c r="UBI128" s="4"/>
      <c r="UBJ128" s="4"/>
      <c r="UBK128" s="4"/>
      <c r="UBL128" s="4"/>
      <c r="UBM128" s="4"/>
      <c r="UBN128" s="4"/>
      <c r="UBO128" s="4"/>
      <c r="UBP128" s="4"/>
      <c r="UBQ128" s="4"/>
      <c r="UBR128" s="4"/>
      <c r="UBS128" s="4"/>
      <c r="UBT128" s="4"/>
      <c r="UBU128" s="4"/>
      <c r="UBV128" s="4"/>
      <c r="UBW128" s="4"/>
      <c r="UBX128" s="4"/>
      <c r="UBY128" s="4"/>
      <c r="UBZ128" s="4"/>
      <c r="UCA128" s="4"/>
      <c r="UCB128" s="4"/>
      <c r="UCC128" s="4"/>
      <c r="UCD128" s="4"/>
      <c r="UCE128" s="4"/>
      <c r="UCF128" s="4"/>
      <c r="UCG128" s="4"/>
      <c r="UCH128" s="4"/>
      <c r="UCI128" s="4"/>
      <c r="UCJ128" s="4"/>
      <c r="UCK128" s="4"/>
      <c r="UCL128" s="4"/>
      <c r="UCM128" s="4"/>
      <c r="UCN128" s="4"/>
      <c r="UCO128" s="4"/>
      <c r="UCP128" s="4"/>
      <c r="UCW128" s="4"/>
      <c r="UCX128" s="4"/>
      <c r="UCY128" s="4"/>
      <c r="UCZ128" s="4"/>
      <c r="UDA128" s="4"/>
      <c r="UDB128" s="4"/>
      <c r="UDC128" s="4"/>
      <c r="UDD128" s="4"/>
      <c r="UDE128" s="4"/>
      <c r="UDF128" s="4"/>
      <c r="UDG128" s="4"/>
      <c r="UDH128" s="4"/>
      <c r="UDI128" s="4"/>
      <c r="UDJ128" s="4"/>
      <c r="UDK128" s="4"/>
      <c r="UDL128" s="4"/>
      <c r="UDM128" s="4"/>
      <c r="UDN128" s="4"/>
      <c r="UDO128" s="4"/>
      <c r="UDP128" s="4"/>
      <c r="UDQ128" s="4"/>
      <c r="UDR128" s="4"/>
      <c r="UDS128" s="4"/>
      <c r="UDT128" s="4"/>
      <c r="UDU128" s="4"/>
      <c r="UDV128" s="4"/>
      <c r="UDW128" s="4"/>
      <c r="UDX128" s="4"/>
      <c r="UDY128" s="4"/>
      <c r="UDZ128" s="4"/>
      <c r="UEA128" s="4"/>
      <c r="UEB128" s="4"/>
      <c r="UEC128" s="4"/>
      <c r="UED128" s="4"/>
      <c r="UEE128" s="4"/>
      <c r="UEF128" s="4"/>
      <c r="UEG128" s="4"/>
      <c r="UEH128" s="4"/>
      <c r="UEI128" s="4"/>
      <c r="UEJ128" s="4"/>
      <c r="UEK128" s="4"/>
      <c r="UEL128" s="4"/>
      <c r="UEM128" s="4"/>
      <c r="UEN128" s="4"/>
      <c r="UEO128" s="4"/>
      <c r="UEP128" s="4"/>
      <c r="UEQ128" s="4"/>
      <c r="UER128" s="4"/>
      <c r="UES128" s="4"/>
      <c r="UET128" s="4"/>
      <c r="UEU128" s="4"/>
      <c r="UEV128" s="4"/>
      <c r="UEW128" s="4"/>
      <c r="UEX128" s="4"/>
      <c r="UEY128" s="4"/>
      <c r="UEZ128" s="4"/>
      <c r="UFA128" s="4"/>
      <c r="UFB128" s="4"/>
      <c r="UFC128" s="4"/>
      <c r="UFD128" s="4"/>
      <c r="UFE128" s="4"/>
      <c r="UFF128" s="4"/>
      <c r="UFG128" s="4"/>
      <c r="UFH128" s="4"/>
      <c r="UFI128" s="4"/>
      <c r="UFJ128" s="4"/>
      <c r="UFK128" s="4"/>
      <c r="UFL128" s="4"/>
      <c r="UFM128" s="4"/>
      <c r="UFN128" s="4"/>
      <c r="UFO128" s="4"/>
      <c r="UFP128" s="4"/>
      <c r="UFQ128" s="4"/>
      <c r="UFR128" s="4"/>
      <c r="UFS128" s="4"/>
      <c r="UFT128" s="4"/>
      <c r="UFU128" s="4"/>
      <c r="UFV128" s="4"/>
      <c r="UFW128" s="4"/>
      <c r="UFX128" s="4"/>
      <c r="UFY128" s="4"/>
      <c r="UFZ128" s="4"/>
      <c r="UGA128" s="4"/>
      <c r="UGB128" s="4"/>
      <c r="UGC128" s="4"/>
      <c r="UGD128" s="4"/>
      <c r="UGE128" s="4"/>
      <c r="UGF128" s="4"/>
      <c r="UGG128" s="4"/>
      <c r="UGH128" s="4"/>
      <c r="UGI128" s="4"/>
      <c r="UGJ128" s="4"/>
      <c r="UGK128" s="4"/>
      <c r="UGL128" s="4"/>
      <c r="UGM128" s="4"/>
      <c r="UGN128" s="4"/>
      <c r="UGO128" s="4"/>
      <c r="UGP128" s="4"/>
      <c r="UGQ128" s="4"/>
      <c r="UGR128" s="4"/>
      <c r="UGS128" s="4"/>
      <c r="UGT128" s="4"/>
      <c r="UGU128" s="4"/>
      <c r="UGV128" s="4"/>
      <c r="UGW128" s="4"/>
      <c r="UGX128" s="4"/>
      <c r="UGY128" s="4"/>
      <c r="UGZ128" s="4"/>
      <c r="UHA128" s="4"/>
      <c r="UHB128" s="4"/>
      <c r="UHC128" s="4"/>
      <c r="UHD128" s="4"/>
      <c r="UHE128" s="4"/>
      <c r="UHF128" s="4"/>
      <c r="UHG128" s="4"/>
      <c r="UHH128" s="4"/>
      <c r="UHI128" s="4"/>
      <c r="UHJ128" s="4"/>
      <c r="UHK128" s="4"/>
      <c r="UHL128" s="4"/>
      <c r="UHM128" s="4"/>
      <c r="UHN128" s="4"/>
      <c r="UHO128" s="4"/>
      <c r="UHP128" s="4"/>
      <c r="UHQ128" s="4"/>
      <c r="UHR128" s="4"/>
      <c r="UHS128" s="4"/>
      <c r="UHT128" s="4"/>
      <c r="UHU128" s="4"/>
      <c r="UHV128" s="4"/>
      <c r="UHW128" s="4"/>
      <c r="UHX128" s="4"/>
      <c r="UHY128" s="4"/>
      <c r="UHZ128" s="4"/>
      <c r="UIA128" s="4"/>
      <c r="UIB128" s="4"/>
      <c r="UIC128" s="4"/>
      <c r="UID128" s="4"/>
      <c r="UIE128" s="4"/>
      <c r="UIF128" s="4"/>
      <c r="UIG128" s="4"/>
      <c r="UIH128" s="4"/>
      <c r="UII128" s="4"/>
      <c r="UIJ128" s="4"/>
      <c r="UIK128" s="4"/>
      <c r="UIL128" s="4"/>
      <c r="UIM128" s="4"/>
      <c r="UIN128" s="4"/>
      <c r="UIO128" s="4"/>
      <c r="UIP128" s="4"/>
      <c r="UIQ128" s="4"/>
      <c r="UIR128" s="4"/>
      <c r="UIS128" s="4"/>
      <c r="UIT128" s="4"/>
      <c r="UIU128" s="4"/>
      <c r="UIV128" s="4"/>
      <c r="UIW128" s="4"/>
      <c r="UIX128" s="4"/>
      <c r="UIY128" s="4"/>
      <c r="UIZ128" s="4"/>
      <c r="UJA128" s="4"/>
      <c r="UJB128" s="4"/>
      <c r="UJC128" s="4"/>
      <c r="UJD128" s="4"/>
      <c r="UJE128" s="4"/>
      <c r="UJF128" s="4"/>
      <c r="UJG128" s="4"/>
      <c r="UJH128" s="4"/>
      <c r="UJI128" s="4"/>
      <c r="UJJ128" s="4"/>
      <c r="UJK128" s="4"/>
      <c r="UJL128" s="4"/>
      <c r="UJM128" s="4"/>
      <c r="UJN128" s="4"/>
      <c r="UJO128" s="4"/>
      <c r="UJP128" s="4"/>
      <c r="UJQ128" s="4"/>
      <c r="UJR128" s="4"/>
      <c r="UJS128" s="4"/>
      <c r="UJT128" s="4"/>
      <c r="UJU128" s="4"/>
      <c r="UJV128" s="4"/>
      <c r="UJW128" s="4"/>
      <c r="UJX128" s="4"/>
      <c r="UJY128" s="4"/>
      <c r="UJZ128" s="4"/>
      <c r="UKA128" s="4"/>
      <c r="UKB128" s="4"/>
      <c r="UKC128" s="4"/>
      <c r="UKD128" s="4"/>
      <c r="UKE128" s="4"/>
      <c r="UKF128" s="4"/>
      <c r="UKG128" s="4"/>
      <c r="UKH128" s="4"/>
      <c r="UKI128" s="4"/>
      <c r="UKJ128" s="4"/>
      <c r="UKK128" s="4"/>
      <c r="UKL128" s="4"/>
      <c r="UKM128" s="4"/>
      <c r="UKN128" s="4"/>
      <c r="UKO128" s="4"/>
      <c r="UKP128" s="4"/>
      <c r="UKQ128" s="4"/>
      <c r="UKR128" s="4"/>
      <c r="UKS128" s="4"/>
      <c r="UKT128" s="4"/>
      <c r="UKU128" s="4"/>
      <c r="UKV128" s="4"/>
      <c r="UKW128" s="4"/>
      <c r="UKX128" s="4"/>
      <c r="UKY128" s="4"/>
      <c r="UKZ128" s="4"/>
      <c r="ULA128" s="4"/>
      <c r="ULB128" s="4"/>
      <c r="ULC128" s="4"/>
      <c r="ULD128" s="4"/>
      <c r="ULE128" s="4"/>
      <c r="ULF128" s="4"/>
      <c r="ULG128" s="4"/>
      <c r="ULH128" s="4"/>
      <c r="ULI128" s="4"/>
      <c r="ULJ128" s="4"/>
      <c r="ULK128" s="4"/>
      <c r="ULL128" s="4"/>
      <c r="ULM128" s="4"/>
      <c r="ULN128" s="4"/>
      <c r="ULO128" s="4"/>
      <c r="ULP128" s="4"/>
      <c r="ULQ128" s="4"/>
      <c r="ULR128" s="4"/>
      <c r="ULS128" s="4"/>
      <c r="ULT128" s="4"/>
      <c r="ULU128" s="4"/>
      <c r="ULV128" s="4"/>
      <c r="ULW128" s="4"/>
      <c r="ULX128" s="4"/>
      <c r="ULY128" s="4"/>
      <c r="ULZ128" s="4"/>
      <c r="UMA128" s="4"/>
      <c r="UMB128" s="4"/>
      <c r="UMC128" s="4"/>
      <c r="UMD128" s="4"/>
      <c r="UME128" s="4"/>
      <c r="UMF128" s="4"/>
      <c r="UMG128" s="4"/>
      <c r="UMH128" s="4"/>
      <c r="UMI128" s="4"/>
      <c r="UMJ128" s="4"/>
      <c r="UMK128" s="4"/>
      <c r="UML128" s="4"/>
      <c r="UMS128" s="4"/>
      <c r="UMT128" s="4"/>
      <c r="UMU128" s="4"/>
      <c r="UMV128" s="4"/>
      <c r="UMW128" s="4"/>
      <c r="UMX128" s="4"/>
      <c r="UMY128" s="4"/>
      <c r="UMZ128" s="4"/>
      <c r="UNA128" s="4"/>
      <c r="UNB128" s="4"/>
      <c r="UNC128" s="4"/>
      <c r="UND128" s="4"/>
      <c r="UNE128" s="4"/>
      <c r="UNF128" s="4"/>
      <c r="UNG128" s="4"/>
      <c r="UNH128" s="4"/>
      <c r="UNI128" s="4"/>
      <c r="UNJ128" s="4"/>
      <c r="UNK128" s="4"/>
      <c r="UNL128" s="4"/>
      <c r="UNM128" s="4"/>
      <c r="UNN128" s="4"/>
      <c r="UNO128" s="4"/>
      <c r="UNP128" s="4"/>
      <c r="UNQ128" s="4"/>
      <c r="UNR128" s="4"/>
      <c r="UNS128" s="4"/>
      <c r="UNT128" s="4"/>
      <c r="UNU128" s="4"/>
      <c r="UNV128" s="4"/>
      <c r="UNW128" s="4"/>
      <c r="UNX128" s="4"/>
      <c r="UNY128" s="4"/>
      <c r="UNZ128" s="4"/>
      <c r="UOA128" s="4"/>
      <c r="UOB128" s="4"/>
      <c r="UOC128" s="4"/>
      <c r="UOD128" s="4"/>
      <c r="UOE128" s="4"/>
      <c r="UOF128" s="4"/>
      <c r="UOG128" s="4"/>
      <c r="UOH128" s="4"/>
      <c r="UOI128" s="4"/>
      <c r="UOJ128" s="4"/>
      <c r="UOK128" s="4"/>
      <c r="UOL128" s="4"/>
      <c r="UOM128" s="4"/>
      <c r="UON128" s="4"/>
      <c r="UOO128" s="4"/>
      <c r="UOP128" s="4"/>
      <c r="UOQ128" s="4"/>
      <c r="UOR128" s="4"/>
      <c r="UOS128" s="4"/>
      <c r="UOT128" s="4"/>
      <c r="UOU128" s="4"/>
      <c r="UOV128" s="4"/>
      <c r="UOW128" s="4"/>
      <c r="UOX128" s="4"/>
      <c r="UOY128" s="4"/>
      <c r="UOZ128" s="4"/>
      <c r="UPA128" s="4"/>
      <c r="UPB128" s="4"/>
      <c r="UPC128" s="4"/>
      <c r="UPD128" s="4"/>
      <c r="UPE128" s="4"/>
      <c r="UPF128" s="4"/>
      <c r="UPG128" s="4"/>
      <c r="UPH128" s="4"/>
      <c r="UPI128" s="4"/>
      <c r="UPJ128" s="4"/>
      <c r="UPK128" s="4"/>
      <c r="UPL128" s="4"/>
      <c r="UPM128" s="4"/>
      <c r="UPN128" s="4"/>
      <c r="UPO128" s="4"/>
      <c r="UPP128" s="4"/>
      <c r="UPQ128" s="4"/>
      <c r="UPR128" s="4"/>
      <c r="UPS128" s="4"/>
      <c r="UPT128" s="4"/>
      <c r="UPU128" s="4"/>
      <c r="UPV128" s="4"/>
      <c r="UPW128" s="4"/>
      <c r="UPX128" s="4"/>
      <c r="UPY128" s="4"/>
      <c r="UPZ128" s="4"/>
      <c r="UQA128" s="4"/>
      <c r="UQB128" s="4"/>
      <c r="UQC128" s="4"/>
      <c r="UQD128" s="4"/>
      <c r="UQE128" s="4"/>
      <c r="UQF128" s="4"/>
      <c r="UQG128" s="4"/>
      <c r="UQH128" s="4"/>
      <c r="UQI128" s="4"/>
      <c r="UQJ128" s="4"/>
      <c r="UQK128" s="4"/>
      <c r="UQL128" s="4"/>
      <c r="UQM128" s="4"/>
      <c r="UQN128" s="4"/>
      <c r="UQO128" s="4"/>
      <c r="UQP128" s="4"/>
      <c r="UQQ128" s="4"/>
      <c r="UQR128" s="4"/>
      <c r="UQS128" s="4"/>
      <c r="UQT128" s="4"/>
      <c r="UQU128" s="4"/>
      <c r="UQV128" s="4"/>
      <c r="UQW128" s="4"/>
      <c r="UQX128" s="4"/>
      <c r="UQY128" s="4"/>
      <c r="UQZ128" s="4"/>
      <c r="URA128" s="4"/>
      <c r="URB128" s="4"/>
      <c r="URC128" s="4"/>
      <c r="URD128" s="4"/>
      <c r="URE128" s="4"/>
      <c r="URF128" s="4"/>
      <c r="URG128" s="4"/>
      <c r="URH128" s="4"/>
      <c r="URI128" s="4"/>
      <c r="URJ128" s="4"/>
      <c r="URK128" s="4"/>
      <c r="URL128" s="4"/>
      <c r="URM128" s="4"/>
      <c r="URN128" s="4"/>
      <c r="URO128" s="4"/>
      <c r="URP128" s="4"/>
      <c r="URQ128" s="4"/>
      <c r="URR128" s="4"/>
      <c r="URS128" s="4"/>
      <c r="URT128" s="4"/>
      <c r="URU128" s="4"/>
      <c r="URV128" s="4"/>
      <c r="URW128" s="4"/>
      <c r="URX128" s="4"/>
      <c r="URY128" s="4"/>
      <c r="URZ128" s="4"/>
      <c r="USA128" s="4"/>
      <c r="USB128" s="4"/>
      <c r="USC128" s="4"/>
      <c r="USD128" s="4"/>
      <c r="USE128" s="4"/>
      <c r="USF128" s="4"/>
      <c r="USG128" s="4"/>
      <c r="USH128" s="4"/>
      <c r="USI128" s="4"/>
      <c r="USJ128" s="4"/>
      <c r="USK128" s="4"/>
      <c r="USL128" s="4"/>
      <c r="USM128" s="4"/>
      <c r="USN128" s="4"/>
      <c r="USO128" s="4"/>
      <c r="USP128" s="4"/>
      <c r="USQ128" s="4"/>
      <c r="USR128" s="4"/>
      <c r="USS128" s="4"/>
      <c r="UST128" s="4"/>
      <c r="USU128" s="4"/>
      <c r="USV128" s="4"/>
      <c r="USW128" s="4"/>
      <c r="USX128" s="4"/>
      <c r="USY128" s="4"/>
      <c r="USZ128" s="4"/>
      <c r="UTA128" s="4"/>
      <c r="UTB128" s="4"/>
      <c r="UTC128" s="4"/>
      <c r="UTD128" s="4"/>
      <c r="UTE128" s="4"/>
      <c r="UTF128" s="4"/>
      <c r="UTG128" s="4"/>
      <c r="UTH128" s="4"/>
      <c r="UTI128" s="4"/>
      <c r="UTJ128" s="4"/>
      <c r="UTK128" s="4"/>
      <c r="UTL128" s="4"/>
      <c r="UTM128" s="4"/>
      <c r="UTN128" s="4"/>
      <c r="UTO128" s="4"/>
      <c r="UTP128" s="4"/>
      <c r="UTQ128" s="4"/>
      <c r="UTR128" s="4"/>
      <c r="UTS128" s="4"/>
      <c r="UTT128" s="4"/>
      <c r="UTU128" s="4"/>
      <c r="UTV128" s="4"/>
      <c r="UTW128" s="4"/>
      <c r="UTX128" s="4"/>
      <c r="UTY128" s="4"/>
      <c r="UTZ128" s="4"/>
      <c r="UUA128" s="4"/>
      <c r="UUB128" s="4"/>
      <c r="UUC128" s="4"/>
      <c r="UUD128" s="4"/>
      <c r="UUE128" s="4"/>
      <c r="UUF128" s="4"/>
      <c r="UUG128" s="4"/>
      <c r="UUH128" s="4"/>
      <c r="UUI128" s="4"/>
      <c r="UUJ128" s="4"/>
      <c r="UUK128" s="4"/>
      <c r="UUL128" s="4"/>
      <c r="UUM128" s="4"/>
      <c r="UUN128" s="4"/>
      <c r="UUO128" s="4"/>
      <c r="UUP128" s="4"/>
      <c r="UUQ128" s="4"/>
      <c r="UUR128" s="4"/>
      <c r="UUS128" s="4"/>
      <c r="UUT128" s="4"/>
      <c r="UUU128" s="4"/>
      <c r="UUV128" s="4"/>
      <c r="UUW128" s="4"/>
      <c r="UUX128" s="4"/>
      <c r="UUY128" s="4"/>
      <c r="UUZ128" s="4"/>
      <c r="UVA128" s="4"/>
      <c r="UVB128" s="4"/>
      <c r="UVC128" s="4"/>
      <c r="UVD128" s="4"/>
      <c r="UVE128" s="4"/>
      <c r="UVF128" s="4"/>
      <c r="UVG128" s="4"/>
      <c r="UVH128" s="4"/>
      <c r="UVI128" s="4"/>
      <c r="UVJ128" s="4"/>
      <c r="UVK128" s="4"/>
      <c r="UVL128" s="4"/>
      <c r="UVM128" s="4"/>
      <c r="UVN128" s="4"/>
      <c r="UVO128" s="4"/>
      <c r="UVP128" s="4"/>
      <c r="UVQ128" s="4"/>
      <c r="UVR128" s="4"/>
      <c r="UVS128" s="4"/>
      <c r="UVT128" s="4"/>
      <c r="UVU128" s="4"/>
      <c r="UVV128" s="4"/>
      <c r="UVW128" s="4"/>
      <c r="UVX128" s="4"/>
      <c r="UVY128" s="4"/>
      <c r="UVZ128" s="4"/>
      <c r="UWA128" s="4"/>
      <c r="UWB128" s="4"/>
      <c r="UWC128" s="4"/>
      <c r="UWD128" s="4"/>
      <c r="UWE128" s="4"/>
      <c r="UWF128" s="4"/>
      <c r="UWG128" s="4"/>
      <c r="UWH128" s="4"/>
      <c r="UWO128" s="4"/>
      <c r="UWP128" s="4"/>
      <c r="UWQ128" s="4"/>
      <c r="UWR128" s="4"/>
      <c r="UWS128" s="4"/>
      <c r="UWT128" s="4"/>
      <c r="UWU128" s="4"/>
      <c r="UWV128" s="4"/>
      <c r="UWW128" s="4"/>
      <c r="UWX128" s="4"/>
      <c r="UWY128" s="4"/>
      <c r="UWZ128" s="4"/>
      <c r="UXA128" s="4"/>
      <c r="UXB128" s="4"/>
      <c r="UXC128" s="4"/>
      <c r="UXD128" s="4"/>
      <c r="UXE128" s="4"/>
      <c r="UXF128" s="4"/>
      <c r="UXG128" s="4"/>
      <c r="UXH128" s="4"/>
      <c r="UXI128" s="4"/>
      <c r="UXJ128" s="4"/>
      <c r="UXK128" s="4"/>
      <c r="UXL128" s="4"/>
      <c r="UXM128" s="4"/>
      <c r="UXN128" s="4"/>
      <c r="UXO128" s="4"/>
      <c r="UXP128" s="4"/>
      <c r="UXQ128" s="4"/>
      <c r="UXR128" s="4"/>
      <c r="UXS128" s="4"/>
      <c r="UXT128" s="4"/>
      <c r="UXU128" s="4"/>
      <c r="UXV128" s="4"/>
      <c r="UXW128" s="4"/>
      <c r="UXX128" s="4"/>
      <c r="UXY128" s="4"/>
      <c r="UXZ128" s="4"/>
      <c r="UYA128" s="4"/>
      <c r="UYB128" s="4"/>
      <c r="UYC128" s="4"/>
      <c r="UYD128" s="4"/>
      <c r="UYE128" s="4"/>
      <c r="UYF128" s="4"/>
      <c r="UYG128" s="4"/>
      <c r="UYH128" s="4"/>
      <c r="UYI128" s="4"/>
      <c r="UYJ128" s="4"/>
      <c r="UYK128" s="4"/>
      <c r="UYL128" s="4"/>
      <c r="UYM128" s="4"/>
      <c r="UYN128" s="4"/>
      <c r="UYO128" s="4"/>
      <c r="UYP128" s="4"/>
      <c r="UYQ128" s="4"/>
      <c r="UYR128" s="4"/>
      <c r="UYS128" s="4"/>
      <c r="UYT128" s="4"/>
      <c r="UYU128" s="4"/>
      <c r="UYV128" s="4"/>
      <c r="UYW128" s="4"/>
      <c r="UYX128" s="4"/>
      <c r="UYY128" s="4"/>
      <c r="UYZ128" s="4"/>
      <c r="UZA128" s="4"/>
      <c r="UZB128" s="4"/>
      <c r="UZC128" s="4"/>
      <c r="UZD128" s="4"/>
      <c r="UZE128" s="4"/>
      <c r="UZF128" s="4"/>
      <c r="UZG128" s="4"/>
      <c r="UZH128" s="4"/>
      <c r="UZI128" s="4"/>
      <c r="UZJ128" s="4"/>
      <c r="UZK128" s="4"/>
      <c r="UZL128" s="4"/>
      <c r="UZM128" s="4"/>
      <c r="UZN128" s="4"/>
      <c r="UZO128" s="4"/>
      <c r="UZP128" s="4"/>
      <c r="UZQ128" s="4"/>
      <c r="UZR128" s="4"/>
      <c r="UZS128" s="4"/>
      <c r="UZT128" s="4"/>
      <c r="UZU128" s="4"/>
      <c r="UZV128" s="4"/>
      <c r="UZW128" s="4"/>
      <c r="UZX128" s="4"/>
      <c r="UZY128" s="4"/>
      <c r="UZZ128" s="4"/>
      <c r="VAA128" s="4"/>
      <c r="VAB128" s="4"/>
      <c r="VAC128" s="4"/>
      <c r="VAD128" s="4"/>
      <c r="VAE128" s="4"/>
      <c r="VAF128" s="4"/>
      <c r="VAG128" s="4"/>
      <c r="VAH128" s="4"/>
      <c r="VAI128" s="4"/>
      <c r="VAJ128" s="4"/>
      <c r="VAK128" s="4"/>
      <c r="VAL128" s="4"/>
      <c r="VAM128" s="4"/>
      <c r="VAN128" s="4"/>
      <c r="VAO128" s="4"/>
      <c r="VAP128" s="4"/>
      <c r="VAQ128" s="4"/>
      <c r="VAR128" s="4"/>
      <c r="VAS128" s="4"/>
      <c r="VAT128" s="4"/>
      <c r="VAU128" s="4"/>
      <c r="VAV128" s="4"/>
      <c r="VAW128" s="4"/>
      <c r="VAX128" s="4"/>
      <c r="VAY128" s="4"/>
      <c r="VAZ128" s="4"/>
      <c r="VBA128" s="4"/>
      <c r="VBB128" s="4"/>
      <c r="VBC128" s="4"/>
      <c r="VBD128" s="4"/>
      <c r="VBE128" s="4"/>
      <c r="VBF128" s="4"/>
      <c r="VBG128" s="4"/>
      <c r="VBH128" s="4"/>
      <c r="VBI128" s="4"/>
      <c r="VBJ128" s="4"/>
      <c r="VBK128" s="4"/>
      <c r="VBL128" s="4"/>
      <c r="VBM128" s="4"/>
      <c r="VBN128" s="4"/>
      <c r="VBO128" s="4"/>
      <c r="VBP128" s="4"/>
      <c r="VBQ128" s="4"/>
      <c r="VBR128" s="4"/>
      <c r="VBS128" s="4"/>
      <c r="VBT128" s="4"/>
      <c r="VBU128" s="4"/>
      <c r="VBV128" s="4"/>
      <c r="VBW128" s="4"/>
      <c r="VBX128" s="4"/>
      <c r="VBY128" s="4"/>
      <c r="VBZ128" s="4"/>
      <c r="VCA128" s="4"/>
      <c r="VCB128" s="4"/>
      <c r="VCC128" s="4"/>
      <c r="VCD128" s="4"/>
      <c r="VCE128" s="4"/>
      <c r="VCF128" s="4"/>
      <c r="VCG128" s="4"/>
      <c r="VCH128" s="4"/>
      <c r="VCI128" s="4"/>
      <c r="VCJ128" s="4"/>
      <c r="VCK128" s="4"/>
      <c r="VCL128" s="4"/>
      <c r="VCM128" s="4"/>
      <c r="VCN128" s="4"/>
      <c r="VCO128" s="4"/>
      <c r="VCP128" s="4"/>
      <c r="VCQ128" s="4"/>
      <c r="VCR128" s="4"/>
      <c r="VCS128" s="4"/>
      <c r="VCT128" s="4"/>
      <c r="VCU128" s="4"/>
      <c r="VCV128" s="4"/>
      <c r="VCW128" s="4"/>
      <c r="VCX128" s="4"/>
      <c r="VCY128" s="4"/>
      <c r="VCZ128" s="4"/>
      <c r="VDA128" s="4"/>
      <c r="VDB128" s="4"/>
      <c r="VDC128" s="4"/>
      <c r="VDD128" s="4"/>
      <c r="VDE128" s="4"/>
      <c r="VDF128" s="4"/>
      <c r="VDG128" s="4"/>
      <c r="VDH128" s="4"/>
      <c r="VDI128" s="4"/>
      <c r="VDJ128" s="4"/>
      <c r="VDK128" s="4"/>
      <c r="VDL128" s="4"/>
      <c r="VDM128" s="4"/>
      <c r="VDN128" s="4"/>
      <c r="VDO128" s="4"/>
      <c r="VDP128" s="4"/>
      <c r="VDQ128" s="4"/>
      <c r="VDR128" s="4"/>
      <c r="VDS128" s="4"/>
      <c r="VDT128" s="4"/>
      <c r="VDU128" s="4"/>
      <c r="VDV128" s="4"/>
      <c r="VDW128" s="4"/>
      <c r="VDX128" s="4"/>
      <c r="VDY128" s="4"/>
      <c r="VDZ128" s="4"/>
      <c r="VEA128" s="4"/>
      <c r="VEB128" s="4"/>
      <c r="VEC128" s="4"/>
      <c r="VED128" s="4"/>
      <c r="VEE128" s="4"/>
      <c r="VEF128" s="4"/>
      <c r="VEG128" s="4"/>
      <c r="VEH128" s="4"/>
      <c r="VEI128" s="4"/>
      <c r="VEJ128" s="4"/>
      <c r="VEK128" s="4"/>
      <c r="VEL128" s="4"/>
      <c r="VEM128" s="4"/>
      <c r="VEN128" s="4"/>
      <c r="VEO128" s="4"/>
      <c r="VEP128" s="4"/>
      <c r="VEQ128" s="4"/>
      <c r="VER128" s="4"/>
      <c r="VES128" s="4"/>
      <c r="VET128" s="4"/>
      <c r="VEU128" s="4"/>
      <c r="VEV128" s="4"/>
      <c r="VEW128" s="4"/>
      <c r="VEX128" s="4"/>
      <c r="VEY128" s="4"/>
      <c r="VEZ128" s="4"/>
      <c r="VFA128" s="4"/>
      <c r="VFB128" s="4"/>
      <c r="VFC128" s="4"/>
      <c r="VFD128" s="4"/>
      <c r="VFE128" s="4"/>
      <c r="VFF128" s="4"/>
      <c r="VFG128" s="4"/>
      <c r="VFH128" s="4"/>
      <c r="VFI128" s="4"/>
      <c r="VFJ128" s="4"/>
      <c r="VFK128" s="4"/>
      <c r="VFL128" s="4"/>
      <c r="VFM128" s="4"/>
      <c r="VFN128" s="4"/>
      <c r="VFO128" s="4"/>
      <c r="VFP128" s="4"/>
      <c r="VFQ128" s="4"/>
      <c r="VFR128" s="4"/>
      <c r="VFS128" s="4"/>
      <c r="VFT128" s="4"/>
      <c r="VFU128" s="4"/>
      <c r="VFV128" s="4"/>
      <c r="VFW128" s="4"/>
      <c r="VFX128" s="4"/>
      <c r="VFY128" s="4"/>
      <c r="VFZ128" s="4"/>
      <c r="VGA128" s="4"/>
      <c r="VGB128" s="4"/>
      <c r="VGC128" s="4"/>
      <c r="VGD128" s="4"/>
      <c r="VGK128" s="4"/>
      <c r="VGL128" s="4"/>
      <c r="VGM128" s="4"/>
      <c r="VGN128" s="4"/>
      <c r="VGO128" s="4"/>
      <c r="VGP128" s="4"/>
      <c r="VGQ128" s="4"/>
      <c r="VGR128" s="4"/>
      <c r="VGS128" s="4"/>
      <c r="VGT128" s="4"/>
      <c r="VGU128" s="4"/>
      <c r="VGV128" s="4"/>
      <c r="VGW128" s="4"/>
      <c r="VGX128" s="4"/>
      <c r="VGY128" s="4"/>
      <c r="VGZ128" s="4"/>
      <c r="VHA128" s="4"/>
      <c r="VHB128" s="4"/>
      <c r="VHC128" s="4"/>
      <c r="VHD128" s="4"/>
      <c r="VHE128" s="4"/>
      <c r="VHF128" s="4"/>
      <c r="VHG128" s="4"/>
      <c r="VHH128" s="4"/>
      <c r="VHI128" s="4"/>
      <c r="VHJ128" s="4"/>
      <c r="VHK128" s="4"/>
      <c r="VHL128" s="4"/>
      <c r="VHM128" s="4"/>
      <c r="VHN128" s="4"/>
      <c r="VHO128" s="4"/>
      <c r="VHP128" s="4"/>
      <c r="VHQ128" s="4"/>
      <c r="VHR128" s="4"/>
      <c r="VHS128" s="4"/>
      <c r="VHT128" s="4"/>
      <c r="VHU128" s="4"/>
      <c r="VHV128" s="4"/>
      <c r="VHW128" s="4"/>
      <c r="VHX128" s="4"/>
      <c r="VHY128" s="4"/>
      <c r="VHZ128" s="4"/>
      <c r="VIA128" s="4"/>
      <c r="VIB128" s="4"/>
      <c r="VIC128" s="4"/>
      <c r="VID128" s="4"/>
      <c r="VIE128" s="4"/>
      <c r="VIF128" s="4"/>
      <c r="VIG128" s="4"/>
      <c r="VIH128" s="4"/>
      <c r="VII128" s="4"/>
      <c r="VIJ128" s="4"/>
      <c r="VIK128" s="4"/>
      <c r="VIL128" s="4"/>
      <c r="VIM128" s="4"/>
      <c r="VIN128" s="4"/>
      <c r="VIO128" s="4"/>
      <c r="VIP128" s="4"/>
      <c r="VIQ128" s="4"/>
      <c r="VIR128" s="4"/>
      <c r="VIS128" s="4"/>
      <c r="VIT128" s="4"/>
      <c r="VIU128" s="4"/>
      <c r="VIV128" s="4"/>
      <c r="VIW128" s="4"/>
      <c r="VIX128" s="4"/>
      <c r="VIY128" s="4"/>
      <c r="VIZ128" s="4"/>
      <c r="VJA128" s="4"/>
      <c r="VJB128" s="4"/>
      <c r="VJC128" s="4"/>
      <c r="VJD128" s="4"/>
      <c r="VJE128" s="4"/>
      <c r="VJF128" s="4"/>
      <c r="VJG128" s="4"/>
      <c r="VJH128" s="4"/>
      <c r="VJI128" s="4"/>
      <c r="VJJ128" s="4"/>
      <c r="VJK128" s="4"/>
      <c r="VJL128" s="4"/>
      <c r="VJM128" s="4"/>
      <c r="VJN128" s="4"/>
      <c r="VJO128" s="4"/>
      <c r="VJP128" s="4"/>
      <c r="VJQ128" s="4"/>
      <c r="VJR128" s="4"/>
      <c r="VJS128" s="4"/>
      <c r="VJT128" s="4"/>
      <c r="VJU128" s="4"/>
      <c r="VJV128" s="4"/>
      <c r="VJW128" s="4"/>
      <c r="VJX128" s="4"/>
      <c r="VJY128" s="4"/>
      <c r="VJZ128" s="4"/>
      <c r="VKA128" s="4"/>
      <c r="VKB128" s="4"/>
      <c r="VKC128" s="4"/>
      <c r="VKD128" s="4"/>
      <c r="VKE128" s="4"/>
      <c r="VKF128" s="4"/>
      <c r="VKG128" s="4"/>
      <c r="VKH128" s="4"/>
      <c r="VKI128" s="4"/>
      <c r="VKJ128" s="4"/>
      <c r="VKK128" s="4"/>
      <c r="VKL128" s="4"/>
      <c r="VKM128" s="4"/>
      <c r="VKN128" s="4"/>
      <c r="VKO128" s="4"/>
      <c r="VKP128" s="4"/>
      <c r="VKQ128" s="4"/>
      <c r="VKR128" s="4"/>
      <c r="VKS128" s="4"/>
      <c r="VKT128" s="4"/>
      <c r="VKU128" s="4"/>
      <c r="VKV128" s="4"/>
      <c r="VKW128" s="4"/>
      <c r="VKX128" s="4"/>
      <c r="VKY128" s="4"/>
      <c r="VKZ128" s="4"/>
      <c r="VLA128" s="4"/>
      <c r="VLB128" s="4"/>
      <c r="VLC128" s="4"/>
      <c r="VLD128" s="4"/>
      <c r="VLE128" s="4"/>
      <c r="VLF128" s="4"/>
      <c r="VLG128" s="4"/>
      <c r="VLH128" s="4"/>
      <c r="VLI128" s="4"/>
      <c r="VLJ128" s="4"/>
      <c r="VLK128" s="4"/>
      <c r="VLL128" s="4"/>
      <c r="VLM128" s="4"/>
      <c r="VLN128" s="4"/>
      <c r="VLO128" s="4"/>
      <c r="VLP128" s="4"/>
      <c r="VLQ128" s="4"/>
      <c r="VLR128" s="4"/>
      <c r="VLS128" s="4"/>
      <c r="VLT128" s="4"/>
      <c r="VLU128" s="4"/>
      <c r="VLV128" s="4"/>
      <c r="VLW128" s="4"/>
      <c r="VLX128" s="4"/>
      <c r="VLY128" s="4"/>
      <c r="VLZ128" s="4"/>
      <c r="VMA128" s="4"/>
      <c r="VMB128" s="4"/>
      <c r="VMC128" s="4"/>
      <c r="VMD128" s="4"/>
      <c r="VME128" s="4"/>
      <c r="VMF128" s="4"/>
      <c r="VMG128" s="4"/>
      <c r="VMH128" s="4"/>
      <c r="VMI128" s="4"/>
      <c r="VMJ128" s="4"/>
      <c r="VMK128" s="4"/>
      <c r="VML128" s="4"/>
      <c r="VMM128" s="4"/>
      <c r="VMN128" s="4"/>
      <c r="VMO128" s="4"/>
      <c r="VMP128" s="4"/>
      <c r="VMQ128" s="4"/>
      <c r="VMR128" s="4"/>
      <c r="VMS128" s="4"/>
      <c r="VMT128" s="4"/>
      <c r="VMU128" s="4"/>
      <c r="VMV128" s="4"/>
      <c r="VMW128" s="4"/>
      <c r="VMX128" s="4"/>
      <c r="VMY128" s="4"/>
      <c r="VMZ128" s="4"/>
      <c r="VNA128" s="4"/>
      <c r="VNB128" s="4"/>
      <c r="VNC128" s="4"/>
      <c r="VND128" s="4"/>
      <c r="VNE128" s="4"/>
      <c r="VNF128" s="4"/>
      <c r="VNG128" s="4"/>
      <c r="VNH128" s="4"/>
      <c r="VNI128" s="4"/>
      <c r="VNJ128" s="4"/>
      <c r="VNK128" s="4"/>
      <c r="VNL128" s="4"/>
      <c r="VNM128" s="4"/>
      <c r="VNN128" s="4"/>
      <c r="VNO128" s="4"/>
      <c r="VNP128" s="4"/>
      <c r="VNQ128" s="4"/>
      <c r="VNR128" s="4"/>
      <c r="VNS128" s="4"/>
      <c r="VNT128" s="4"/>
      <c r="VNU128" s="4"/>
      <c r="VNV128" s="4"/>
      <c r="VNW128" s="4"/>
      <c r="VNX128" s="4"/>
      <c r="VNY128" s="4"/>
      <c r="VNZ128" s="4"/>
      <c r="VOA128" s="4"/>
      <c r="VOB128" s="4"/>
      <c r="VOC128" s="4"/>
      <c r="VOD128" s="4"/>
      <c r="VOE128" s="4"/>
      <c r="VOF128" s="4"/>
      <c r="VOG128" s="4"/>
      <c r="VOH128" s="4"/>
      <c r="VOI128" s="4"/>
      <c r="VOJ128" s="4"/>
      <c r="VOK128" s="4"/>
      <c r="VOL128" s="4"/>
      <c r="VOM128" s="4"/>
      <c r="VON128" s="4"/>
      <c r="VOO128" s="4"/>
      <c r="VOP128" s="4"/>
      <c r="VOQ128" s="4"/>
      <c r="VOR128" s="4"/>
      <c r="VOS128" s="4"/>
      <c r="VOT128" s="4"/>
      <c r="VOU128" s="4"/>
      <c r="VOV128" s="4"/>
      <c r="VOW128" s="4"/>
      <c r="VOX128" s="4"/>
      <c r="VOY128" s="4"/>
      <c r="VOZ128" s="4"/>
      <c r="VPA128" s="4"/>
      <c r="VPB128" s="4"/>
      <c r="VPC128" s="4"/>
      <c r="VPD128" s="4"/>
      <c r="VPE128" s="4"/>
      <c r="VPF128" s="4"/>
      <c r="VPG128" s="4"/>
      <c r="VPH128" s="4"/>
      <c r="VPI128" s="4"/>
      <c r="VPJ128" s="4"/>
      <c r="VPK128" s="4"/>
      <c r="VPL128" s="4"/>
      <c r="VPM128" s="4"/>
      <c r="VPN128" s="4"/>
      <c r="VPO128" s="4"/>
      <c r="VPP128" s="4"/>
      <c r="VPQ128" s="4"/>
      <c r="VPR128" s="4"/>
      <c r="VPS128" s="4"/>
      <c r="VPT128" s="4"/>
      <c r="VPU128" s="4"/>
      <c r="VPV128" s="4"/>
      <c r="VPW128" s="4"/>
      <c r="VPX128" s="4"/>
      <c r="VPY128" s="4"/>
      <c r="VPZ128" s="4"/>
      <c r="VQG128" s="4"/>
      <c r="VQH128" s="4"/>
      <c r="VQI128" s="4"/>
      <c r="VQJ128" s="4"/>
      <c r="VQK128" s="4"/>
      <c r="VQL128" s="4"/>
      <c r="VQM128" s="4"/>
      <c r="VQN128" s="4"/>
      <c r="VQO128" s="4"/>
      <c r="VQP128" s="4"/>
      <c r="VQQ128" s="4"/>
      <c r="VQR128" s="4"/>
      <c r="VQS128" s="4"/>
      <c r="VQT128" s="4"/>
      <c r="VQU128" s="4"/>
      <c r="VQV128" s="4"/>
      <c r="VQW128" s="4"/>
      <c r="VQX128" s="4"/>
      <c r="VQY128" s="4"/>
      <c r="VQZ128" s="4"/>
      <c r="VRA128" s="4"/>
      <c r="VRB128" s="4"/>
      <c r="VRC128" s="4"/>
      <c r="VRD128" s="4"/>
      <c r="VRE128" s="4"/>
      <c r="VRF128" s="4"/>
      <c r="VRG128" s="4"/>
      <c r="VRH128" s="4"/>
      <c r="VRI128" s="4"/>
      <c r="VRJ128" s="4"/>
      <c r="VRK128" s="4"/>
      <c r="VRL128" s="4"/>
      <c r="VRM128" s="4"/>
      <c r="VRN128" s="4"/>
      <c r="VRO128" s="4"/>
      <c r="VRP128" s="4"/>
      <c r="VRQ128" s="4"/>
      <c r="VRR128" s="4"/>
      <c r="VRS128" s="4"/>
      <c r="VRT128" s="4"/>
      <c r="VRU128" s="4"/>
      <c r="VRV128" s="4"/>
      <c r="VRW128" s="4"/>
      <c r="VRX128" s="4"/>
      <c r="VRY128" s="4"/>
      <c r="VRZ128" s="4"/>
      <c r="VSA128" s="4"/>
      <c r="VSB128" s="4"/>
      <c r="VSC128" s="4"/>
      <c r="VSD128" s="4"/>
      <c r="VSE128" s="4"/>
      <c r="VSF128" s="4"/>
      <c r="VSG128" s="4"/>
      <c r="VSH128" s="4"/>
      <c r="VSI128" s="4"/>
      <c r="VSJ128" s="4"/>
      <c r="VSK128" s="4"/>
      <c r="VSL128" s="4"/>
      <c r="VSM128" s="4"/>
      <c r="VSN128" s="4"/>
      <c r="VSO128" s="4"/>
      <c r="VSP128" s="4"/>
      <c r="VSQ128" s="4"/>
      <c r="VSR128" s="4"/>
      <c r="VSS128" s="4"/>
      <c r="VST128" s="4"/>
      <c r="VSU128" s="4"/>
      <c r="VSV128" s="4"/>
      <c r="VSW128" s="4"/>
      <c r="VSX128" s="4"/>
      <c r="VSY128" s="4"/>
      <c r="VSZ128" s="4"/>
      <c r="VTA128" s="4"/>
      <c r="VTB128" s="4"/>
      <c r="VTC128" s="4"/>
      <c r="VTD128" s="4"/>
      <c r="VTE128" s="4"/>
      <c r="VTF128" s="4"/>
      <c r="VTG128" s="4"/>
      <c r="VTH128" s="4"/>
      <c r="VTI128" s="4"/>
      <c r="VTJ128" s="4"/>
      <c r="VTK128" s="4"/>
      <c r="VTL128" s="4"/>
      <c r="VTM128" s="4"/>
      <c r="VTN128" s="4"/>
      <c r="VTO128" s="4"/>
      <c r="VTP128" s="4"/>
      <c r="VTQ128" s="4"/>
      <c r="VTR128" s="4"/>
      <c r="VTS128" s="4"/>
      <c r="VTT128" s="4"/>
      <c r="VTU128" s="4"/>
      <c r="VTV128" s="4"/>
      <c r="VTW128" s="4"/>
      <c r="VTX128" s="4"/>
      <c r="VTY128" s="4"/>
      <c r="VTZ128" s="4"/>
      <c r="VUA128" s="4"/>
      <c r="VUB128" s="4"/>
      <c r="VUC128" s="4"/>
      <c r="VUD128" s="4"/>
      <c r="VUE128" s="4"/>
      <c r="VUF128" s="4"/>
      <c r="VUG128" s="4"/>
      <c r="VUH128" s="4"/>
      <c r="VUI128" s="4"/>
      <c r="VUJ128" s="4"/>
      <c r="VUK128" s="4"/>
      <c r="VUL128" s="4"/>
      <c r="VUM128" s="4"/>
      <c r="VUN128" s="4"/>
      <c r="VUO128" s="4"/>
      <c r="VUP128" s="4"/>
      <c r="VUQ128" s="4"/>
      <c r="VUR128" s="4"/>
      <c r="VUS128" s="4"/>
      <c r="VUT128" s="4"/>
      <c r="VUU128" s="4"/>
      <c r="VUV128" s="4"/>
      <c r="VUW128" s="4"/>
      <c r="VUX128" s="4"/>
      <c r="VUY128" s="4"/>
      <c r="VUZ128" s="4"/>
      <c r="VVA128" s="4"/>
      <c r="VVB128" s="4"/>
      <c r="VVC128" s="4"/>
      <c r="VVD128" s="4"/>
      <c r="VVE128" s="4"/>
      <c r="VVF128" s="4"/>
      <c r="VVG128" s="4"/>
      <c r="VVH128" s="4"/>
      <c r="VVI128" s="4"/>
      <c r="VVJ128" s="4"/>
      <c r="VVK128" s="4"/>
      <c r="VVL128" s="4"/>
      <c r="VVM128" s="4"/>
      <c r="VVN128" s="4"/>
      <c r="VVO128" s="4"/>
      <c r="VVP128" s="4"/>
      <c r="VVQ128" s="4"/>
      <c r="VVR128" s="4"/>
      <c r="VVS128" s="4"/>
      <c r="VVT128" s="4"/>
      <c r="VVU128" s="4"/>
      <c r="VVV128" s="4"/>
      <c r="VVW128" s="4"/>
      <c r="VVX128" s="4"/>
      <c r="VVY128" s="4"/>
      <c r="VVZ128" s="4"/>
      <c r="VWA128" s="4"/>
      <c r="VWB128" s="4"/>
      <c r="VWC128" s="4"/>
      <c r="VWD128" s="4"/>
      <c r="VWE128" s="4"/>
      <c r="VWF128" s="4"/>
      <c r="VWG128" s="4"/>
      <c r="VWH128" s="4"/>
      <c r="VWI128" s="4"/>
      <c r="VWJ128" s="4"/>
      <c r="VWK128" s="4"/>
      <c r="VWL128" s="4"/>
      <c r="VWM128" s="4"/>
      <c r="VWN128" s="4"/>
      <c r="VWO128" s="4"/>
      <c r="VWP128" s="4"/>
      <c r="VWQ128" s="4"/>
      <c r="VWR128" s="4"/>
      <c r="VWS128" s="4"/>
      <c r="VWT128" s="4"/>
      <c r="VWU128" s="4"/>
      <c r="VWV128" s="4"/>
      <c r="VWW128" s="4"/>
      <c r="VWX128" s="4"/>
      <c r="VWY128" s="4"/>
      <c r="VWZ128" s="4"/>
      <c r="VXA128" s="4"/>
      <c r="VXB128" s="4"/>
      <c r="VXC128" s="4"/>
      <c r="VXD128" s="4"/>
      <c r="VXE128" s="4"/>
      <c r="VXF128" s="4"/>
      <c r="VXG128" s="4"/>
      <c r="VXH128" s="4"/>
      <c r="VXI128" s="4"/>
      <c r="VXJ128" s="4"/>
      <c r="VXK128" s="4"/>
      <c r="VXL128" s="4"/>
      <c r="VXM128" s="4"/>
      <c r="VXN128" s="4"/>
      <c r="VXO128" s="4"/>
      <c r="VXP128" s="4"/>
      <c r="VXQ128" s="4"/>
      <c r="VXR128" s="4"/>
      <c r="VXS128" s="4"/>
      <c r="VXT128" s="4"/>
      <c r="VXU128" s="4"/>
      <c r="VXV128" s="4"/>
      <c r="VXW128" s="4"/>
      <c r="VXX128" s="4"/>
      <c r="VXY128" s="4"/>
      <c r="VXZ128" s="4"/>
      <c r="VYA128" s="4"/>
      <c r="VYB128" s="4"/>
      <c r="VYC128" s="4"/>
      <c r="VYD128" s="4"/>
      <c r="VYE128" s="4"/>
      <c r="VYF128" s="4"/>
      <c r="VYG128" s="4"/>
      <c r="VYH128" s="4"/>
      <c r="VYI128" s="4"/>
      <c r="VYJ128" s="4"/>
      <c r="VYK128" s="4"/>
      <c r="VYL128" s="4"/>
      <c r="VYM128" s="4"/>
      <c r="VYN128" s="4"/>
      <c r="VYO128" s="4"/>
      <c r="VYP128" s="4"/>
      <c r="VYQ128" s="4"/>
      <c r="VYR128" s="4"/>
      <c r="VYS128" s="4"/>
      <c r="VYT128" s="4"/>
      <c r="VYU128" s="4"/>
      <c r="VYV128" s="4"/>
      <c r="VYW128" s="4"/>
      <c r="VYX128" s="4"/>
      <c r="VYY128" s="4"/>
      <c r="VYZ128" s="4"/>
      <c r="VZA128" s="4"/>
      <c r="VZB128" s="4"/>
      <c r="VZC128" s="4"/>
      <c r="VZD128" s="4"/>
      <c r="VZE128" s="4"/>
      <c r="VZF128" s="4"/>
      <c r="VZG128" s="4"/>
      <c r="VZH128" s="4"/>
      <c r="VZI128" s="4"/>
      <c r="VZJ128" s="4"/>
      <c r="VZK128" s="4"/>
      <c r="VZL128" s="4"/>
      <c r="VZM128" s="4"/>
      <c r="VZN128" s="4"/>
      <c r="VZO128" s="4"/>
      <c r="VZP128" s="4"/>
      <c r="VZQ128" s="4"/>
      <c r="VZR128" s="4"/>
      <c r="VZS128" s="4"/>
      <c r="VZT128" s="4"/>
      <c r="VZU128" s="4"/>
      <c r="VZV128" s="4"/>
      <c r="WAC128" s="4"/>
      <c r="WAD128" s="4"/>
      <c r="WAE128" s="4"/>
      <c r="WAF128" s="4"/>
      <c r="WAG128" s="4"/>
      <c r="WAH128" s="4"/>
      <c r="WAI128" s="4"/>
      <c r="WAJ128" s="4"/>
      <c r="WAK128" s="4"/>
      <c r="WAL128" s="4"/>
      <c r="WAM128" s="4"/>
      <c r="WAN128" s="4"/>
      <c r="WAO128" s="4"/>
      <c r="WAP128" s="4"/>
      <c r="WAQ128" s="4"/>
      <c r="WAR128" s="4"/>
      <c r="WAS128" s="4"/>
      <c r="WAT128" s="4"/>
      <c r="WAU128" s="4"/>
      <c r="WAV128" s="4"/>
      <c r="WAW128" s="4"/>
      <c r="WAX128" s="4"/>
      <c r="WAY128" s="4"/>
      <c r="WAZ128" s="4"/>
      <c r="WBA128" s="4"/>
      <c r="WBB128" s="4"/>
      <c r="WBC128" s="4"/>
      <c r="WBD128" s="4"/>
      <c r="WBE128" s="4"/>
      <c r="WBF128" s="4"/>
      <c r="WBG128" s="4"/>
      <c r="WBH128" s="4"/>
      <c r="WBI128" s="4"/>
      <c r="WBJ128" s="4"/>
      <c r="WBK128" s="4"/>
      <c r="WBL128" s="4"/>
      <c r="WBM128" s="4"/>
      <c r="WBN128" s="4"/>
      <c r="WBO128" s="4"/>
      <c r="WBP128" s="4"/>
      <c r="WBQ128" s="4"/>
      <c r="WBR128" s="4"/>
      <c r="WBS128" s="4"/>
      <c r="WBT128" s="4"/>
      <c r="WBU128" s="4"/>
      <c r="WBV128" s="4"/>
      <c r="WBW128" s="4"/>
      <c r="WBX128" s="4"/>
      <c r="WBY128" s="4"/>
      <c r="WBZ128" s="4"/>
      <c r="WCA128" s="4"/>
      <c r="WCB128" s="4"/>
      <c r="WCC128" s="4"/>
      <c r="WCD128" s="4"/>
      <c r="WCE128" s="4"/>
      <c r="WCF128" s="4"/>
      <c r="WCG128" s="4"/>
      <c r="WCH128" s="4"/>
      <c r="WCI128" s="4"/>
      <c r="WCJ128" s="4"/>
      <c r="WCK128" s="4"/>
      <c r="WCL128" s="4"/>
      <c r="WCM128" s="4"/>
      <c r="WCN128" s="4"/>
      <c r="WCO128" s="4"/>
      <c r="WCP128" s="4"/>
      <c r="WCQ128" s="4"/>
      <c r="WCR128" s="4"/>
      <c r="WCS128" s="4"/>
      <c r="WCT128" s="4"/>
      <c r="WCU128" s="4"/>
      <c r="WCV128" s="4"/>
      <c r="WCW128" s="4"/>
      <c r="WCX128" s="4"/>
      <c r="WCY128" s="4"/>
      <c r="WCZ128" s="4"/>
      <c r="WDA128" s="4"/>
      <c r="WDB128" s="4"/>
      <c r="WDC128" s="4"/>
      <c r="WDD128" s="4"/>
      <c r="WDE128" s="4"/>
      <c r="WDF128" s="4"/>
      <c r="WDG128" s="4"/>
      <c r="WDH128" s="4"/>
      <c r="WDI128" s="4"/>
      <c r="WDJ128" s="4"/>
      <c r="WDK128" s="4"/>
      <c r="WDL128" s="4"/>
      <c r="WDM128" s="4"/>
      <c r="WDN128" s="4"/>
      <c r="WDO128" s="4"/>
      <c r="WDP128" s="4"/>
      <c r="WDQ128" s="4"/>
      <c r="WDR128" s="4"/>
      <c r="WDS128" s="4"/>
      <c r="WDT128" s="4"/>
      <c r="WDU128" s="4"/>
      <c r="WDV128" s="4"/>
      <c r="WDW128" s="4"/>
      <c r="WDX128" s="4"/>
      <c r="WDY128" s="4"/>
      <c r="WDZ128" s="4"/>
      <c r="WEA128" s="4"/>
      <c r="WEB128" s="4"/>
      <c r="WEC128" s="4"/>
      <c r="WED128" s="4"/>
      <c r="WEE128" s="4"/>
      <c r="WEF128" s="4"/>
      <c r="WEG128" s="4"/>
      <c r="WEH128" s="4"/>
      <c r="WEI128" s="4"/>
      <c r="WEJ128" s="4"/>
      <c r="WEK128" s="4"/>
      <c r="WEL128" s="4"/>
      <c r="WEM128" s="4"/>
      <c r="WEN128" s="4"/>
      <c r="WEO128" s="4"/>
      <c r="WEP128" s="4"/>
      <c r="WEQ128" s="4"/>
      <c r="WER128" s="4"/>
      <c r="WES128" s="4"/>
      <c r="WET128" s="4"/>
      <c r="WEU128" s="4"/>
      <c r="WEV128" s="4"/>
      <c r="WEW128" s="4"/>
      <c r="WEX128" s="4"/>
      <c r="WEY128" s="4"/>
      <c r="WEZ128" s="4"/>
      <c r="WFA128" s="4"/>
      <c r="WFB128" s="4"/>
      <c r="WFC128" s="4"/>
      <c r="WFD128" s="4"/>
      <c r="WFE128" s="4"/>
      <c r="WFF128" s="4"/>
      <c r="WFG128" s="4"/>
      <c r="WFH128" s="4"/>
      <c r="WFI128" s="4"/>
      <c r="WFJ128" s="4"/>
      <c r="WFK128" s="4"/>
      <c r="WFL128" s="4"/>
      <c r="WFM128" s="4"/>
      <c r="WFN128" s="4"/>
      <c r="WFO128" s="4"/>
      <c r="WFP128" s="4"/>
      <c r="WFQ128" s="4"/>
      <c r="WFR128" s="4"/>
      <c r="WFS128" s="4"/>
      <c r="WFT128" s="4"/>
      <c r="WFU128" s="4"/>
      <c r="WFV128" s="4"/>
      <c r="WFW128" s="4"/>
      <c r="WFX128" s="4"/>
      <c r="WFY128" s="4"/>
      <c r="WFZ128" s="4"/>
      <c r="WGA128" s="4"/>
      <c r="WGB128" s="4"/>
      <c r="WGC128" s="4"/>
      <c r="WGD128" s="4"/>
      <c r="WGE128" s="4"/>
      <c r="WGF128" s="4"/>
      <c r="WGG128" s="4"/>
      <c r="WGH128" s="4"/>
      <c r="WGI128" s="4"/>
      <c r="WGJ128" s="4"/>
      <c r="WGK128" s="4"/>
      <c r="WGL128" s="4"/>
      <c r="WGM128" s="4"/>
      <c r="WGN128" s="4"/>
      <c r="WGO128" s="4"/>
      <c r="WGP128" s="4"/>
      <c r="WGQ128" s="4"/>
      <c r="WGR128" s="4"/>
      <c r="WGS128" s="4"/>
      <c r="WGT128" s="4"/>
      <c r="WGU128" s="4"/>
      <c r="WGV128" s="4"/>
      <c r="WGW128" s="4"/>
      <c r="WGX128" s="4"/>
      <c r="WGY128" s="4"/>
      <c r="WGZ128" s="4"/>
      <c r="WHA128" s="4"/>
      <c r="WHB128" s="4"/>
      <c r="WHC128" s="4"/>
      <c r="WHD128" s="4"/>
      <c r="WHE128" s="4"/>
      <c r="WHF128" s="4"/>
      <c r="WHG128" s="4"/>
      <c r="WHH128" s="4"/>
      <c r="WHI128" s="4"/>
      <c r="WHJ128" s="4"/>
      <c r="WHK128" s="4"/>
      <c r="WHL128" s="4"/>
      <c r="WHM128" s="4"/>
      <c r="WHN128" s="4"/>
      <c r="WHO128" s="4"/>
      <c r="WHP128" s="4"/>
      <c r="WHQ128" s="4"/>
      <c r="WHR128" s="4"/>
      <c r="WHS128" s="4"/>
      <c r="WHT128" s="4"/>
      <c r="WHU128" s="4"/>
      <c r="WHV128" s="4"/>
      <c r="WHW128" s="4"/>
      <c r="WHX128" s="4"/>
      <c r="WHY128" s="4"/>
      <c r="WHZ128" s="4"/>
      <c r="WIA128" s="4"/>
      <c r="WIB128" s="4"/>
      <c r="WIC128" s="4"/>
      <c r="WID128" s="4"/>
      <c r="WIE128" s="4"/>
      <c r="WIF128" s="4"/>
      <c r="WIG128" s="4"/>
      <c r="WIH128" s="4"/>
      <c r="WII128" s="4"/>
      <c r="WIJ128" s="4"/>
      <c r="WIK128" s="4"/>
      <c r="WIL128" s="4"/>
      <c r="WIM128" s="4"/>
      <c r="WIN128" s="4"/>
      <c r="WIO128" s="4"/>
      <c r="WIP128" s="4"/>
      <c r="WIQ128" s="4"/>
      <c r="WIR128" s="4"/>
      <c r="WIS128" s="4"/>
      <c r="WIT128" s="4"/>
      <c r="WIU128" s="4"/>
      <c r="WIV128" s="4"/>
      <c r="WIW128" s="4"/>
      <c r="WIX128" s="4"/>
      <c r="WIY128" s="4"/>
      <c r="WIZ128" s="4"/>
      <c r="WJA128" s="4"/>
      <c r="WJB128" s="4"/>
      <c r="WJC128" s="4"/>
      <c r="WJD128" s="4"/>
      <c r="WJE128" s="4"/>
      <c r="WJF128" s="4"/>
      <c r="WJG128" s="4"/>
      <c r="WJH128" s="4"/>
      <c r="WJI128" s="4"/>
      <c r="WJJ128" s="4"/>
      <c r="WJK128" s="4"/>
      <c r="WJL128" s="4"/>
      <c r="WJM128" s="4"/>
      <c r="WJN128" s="4"/>
      <c r="WJO128" s="4"/>
      <c r="WJP128" s="4"/>
      <c r="WJQ128" s="4"/>
      <c r="WJR128" s="4"/>
      <c r="WJY128" s="4"/>
      <c r="WJZ128" s="4"/>
      <c r="WKA128" s="4"/>
      <c r="WKB128" s="4"/>
      <c r="WKC128" s="4"/>
      <c r="WKD128" s="4"/>
      <c r="WKE128" s="4"/>
      <c r="WKF128" s="4"/>
      <c r="WKG128" s="4"/>
      <c r="WKH128" s="4"/>
      <c r="WKI128" s="4"/>
      <c r="WKJ128" s="4"/>
      <c r="WKK128" s="4"/>
      <c r="WKL128" s="4"/>
      <c r="WKM128" s="4"/>
      <c r="WKN128" s="4"/>
      <c r="WKO128" s="4"/>
      <c r="WKP128" s="4"/>
      <c r="WKQ128" s="4"/>
      <c r="WKR128" s="4"/>
      <c r="WKS128" s="4"/>
      <c r="WKT128" s="4"/>
      <c r="WKU128" s="4"/>
      <c r="WKV128" s="4"/>
      <c r="WKW128" s="4"/>
      <c r="WKX128" s="4"/>
      <c r="WKY128" s="4"/>
      <c r="WKZ128" s="4"/>
      <c r="WLA128" s="4"/>
      <c r="WLB128" s="4"/>
      <c r="WLC128" s="4"/>
      <c r="WLD128" s="4"/>
      <c r="WLE128" s="4"/>
      <c r="WLF128" s="4"/>
      <c r="WLG128" s="4"/>
      <c r="WLH128" s="4"/>
      <c r="WLI128" s="4"/>
      <c r="WLJ128" s="4"/>
      <c r="WLK128" s="4"/>
      <c r="WLL128" s="4"/>
      <c r="WLM128" s="4"/>
      <c r="WLN128" s="4"/>
      <c r="WLO128" s="4"/>
      <c r="WLP128" s="4"/>
      <c r="WLQ128" s="4"/>
      <c r="WLR128" s="4"/>
      <c r="WLS128" s="4"/>
      <c r="WLT128" s="4"/>
      <c r="WLU128" s="4"/>
      <c r="WLV128" s="4"/>
      <c r="WLW128" s="4"/>
      <c r="WLX128" s="4"/>
      <c r="WLY128" s="4"/>
      <c r="WLZ128" s="4"/>
      <c r="WMA128" s="4"/>
      <c r="WMB128" s="4"/>
      <c r="WMC128" s="4"/>
      <c r="WMD128" s="4"/>
      <c r="WME128" s="4"/>
      <c r="WMF128" s="4"/>
      <c r="WMG128" s="4"/>
      <c r="WMH128" s="4"/>
      <c r="WMI128" s="4"/>
      <c r="WMJ128" s="4"/>
      <c r="WMK128" s="4"/>
      <c r="WML128" s="4"/>
      <c r="WMM128" s="4"/>
      <c r="WMN128" s="4"/>
      <c r="WMO128" s="4"/>
      <c r="WMP128" s="4"/>
      <c r="WMQ128" s="4"/>
      <c r="WMR128" s="4"/>
      <c r="WMS128" s="4"/>
      <c r="WMT128" s="4"/>
      <c r="WMU128" s="4"/>
      <c r="WMV128" s="4"/>
      <c r="WMW128" s="4"/>
      <c r="WMX128" s="4"/>
      <c r="WMY128" s="4"/>
      <c r="WMZ128" s="4"/>
      <c r="WNA128" s="4"/>
      <c r="WNB128" s="4"/>
      <c r="WNC128" s="4"/>
      <c r="WND128" s="4"/>
      <c r="WNE128" s="4"/>
      <c r="WNF128" s="4"/>
      <c r="WNG128" s="4"/>
      <c r="WNH128" s="4"/>
      <c r="WNI128" s="4"/>
      <c r="WNJ128" s="4"/>
      <c r="WNK128" s="4"/>
      <c r="WNL128" s="4"/>
      <c r="WNM128" s="4"/>
      <c r="WNN128" s="4"/>
      <c r="WNO128" s="4"/>
      <c r="WNP128" s="4"/>
      <c r="WNQ128" s="4"/>
      <c r="WNR128" s="4"/>
      <c r="WNS128" s="4"/>
      <c r="WNT128" s="4"/>
      <c r="WNU128" s="4"/>
      <c r="WNV128" s="4"/>
      <c r="WNW128" s="4"/>
      <c r="WNX128" s="4"/>
      <c r="WNY128" s="4"/>
      <c r="WNZ128" s="4"/>
      <c r="WOA128" s="4"/>
      <c r="WOB128" s="4"/>
      <c r="WOC128" s="4"/>
      <c r="WOD128" s="4"/>
      <c r="WOE128" s="4"/>
      <c r="WOF128" s="4"/>
      <c r="WOG128" s="4"/>
      <c r="WOH128" s="4"/>
      <c r="WOI128" s="4"/>
      <c r="WOJ128" s="4"/>
      <c r="WOK128" s="4"/>
      <c r="WOL128" s="4"/>
      <c r="WOM128" s="4"/>
      <c r="WON128" s="4"/>
      <c r="WOO128" s="4"/>
      <c r="WOP128" s="4"/>
      <c r="WOQ128" s="4"/>
      <c r="WOR128" s="4"/>
      <c r="WOS128" s="4"/>
      <c r="WOT128" s="4"/>
      <c r="WOU128" s="4"/>
      <c r="WOV128" s="4"/>
      <c r="WOW128" s="4"/>
      <c r="WOX128" s="4"/>
      <c r="WOY128" s="4"/>
      <c r="WOZ128" s="4"/>
      <c r="WPA128" s="4"/>
      <c r="WPB128" s="4"/>
      <c r="WPC128" s="4"/>
      <c r="WPD128" s="4"/>
      <c r="WPE128" s="4"/>
      <c r="WPF128" s="4"/>
      <c r="WPG128" s="4"/>
      <c r="WPH128" s="4"/>
      <c r="WPI128" s="4"/>
      <c r="WPJ128" s="4"/>
      <c r="WPK128" s="4"/>
      <c r="WPL128" s="4"/>
      <c r="WPM128" s="4"/>
      <c r="WPN128" s="4"/>
      <c r="WPO128" s="4"/>
      <c r="WPP128" s="4"/>
      <c r="WPQ128" s="4"/>
      <c r="WPR128" s="4"/>
      <c r="WPS128" s="4"/>
      <c r="WPT128" s="4"/>
      <c r="WPU128" s="4"/>
      <c r="WPV128" s="4"/>
      <c r="WPW128" s="4"/>
      <c r="WPX128" s="4"/>
      <c r="WPY128" s="4"/>
      <c r="WPZ128" s="4"/>
      <c r="WQA128" s="4"/>
      <c r="WQB128" s="4"/>
      <c r="WQC128" s="4"/>
      <c r="WQD128" s="4"/>
      <c r="WQE128" s="4"/>
      <c r="WQF128" s="4"/>
      <c r="WQG128" s="4"/>
      <c r="WQH128" s="4"/>
      <c r="WQI128" s="4"/>
      <c r="WQJ128" s="4"/>
      <c r="WQK128" s="4"/>
      <c r="WQL128" s="4"/>
      <c r="WQM128" s="4"/>
      <c r="WQN128" s="4"/>
      <c r="WQO128" s="4"/>
      <c r="WQP128" s="4"/>
      <c r="WQQ128" s="4"/>
      <c r="WQR128" s="4"/>
      <c r="WQS128" s="4"/>
      <c r="WQT128" s="4"/>
      <c r="WQU128" s="4"/>
      <c r="WQV128" s="4"/>
      <c r="WQW128" s="4"/>
      <c r="WQX128" s="4"/>
      <c r="WQY128" s="4"/>
      <c r="WQZ128" s="4"/>
      <c r="WRA128" s="4"/>
      <c r="WRB128" s="4"/>
      <c r="WRC128" s="4"/>
      <c r="WRD128" s="4"/>
      <c r="WRE128" s="4"/>
      <c r="WRF128" s="4"/>
      <c r="WRG128" s="4"/>
      <c r="WRH128" s="4"/>
      <c r="WRI128" s="4"/>
      <c r="WRJ128" s="4"/>
      <c r="WRK128" s="4"/>
      <c r="WRL128" s="4"/>
      <c r="WRM128" s="4"/>
      <c r="WRN128" s="4"/>
      <c r="WRO128" s="4"/>
      <c r="WRP128" s="4"/>
      <c r="WRQ128" s="4"/>
      <c r="WRR128" s="4"/>
      <c r="WRS128" s="4"/>
      <c r="WRT128" s="4"/>
      <c r="WRU128" s="4"/>
      <c r="WRV128" s="4"/>
      <c r="WRW128" s="4"/>
      <c r="WRX128" s="4"/>
      <c r="WRY128" s="4"/>
      <c r="WRZ128" s="4"/>
      <c r="WSA128" s="4"/>
      <c r="WSB128" s="4"/>
      <c r="WSC128" s="4"/>
      <c r="WSD128" s="4"/>
      <c r="WSE128" s="4"/>
      <c r="WSF128" s="4"/>
      <c r="WSG128" s="4"/>
      <c r="WSH128" s="4"/>
      <c r="WSI128" s="4"/>
      <c r="WSJ128" s="4"/>
      <c r="WSK128" s="4"/>
      <c r="WSL128" s="4"/>
      <c r="WSM128" s="4"/>
      <c r="WSN128" s="4"/>
      <c r="WSO128" s="4"/>
      <c r="WSP128" s="4"/>
      <c r="WSQ128" s="4"/>
      <c r="WSR128" s="4"/>
      <c r="WSS128" s="4"/>
      <c r="WST128" s="4"/>
      <c r="WSU128" s="4"/>
      <c r="WSV128" s="4"/>
      <c r="WSW128" s="4"/>
      <c r="WSX128" s="4"/>
      <c r="WSY128" s="4"/>
      <c r="WSZ128" s="4"/>
      <c r="WTA128" s="4"/>
      <c r="WTB128" s="4"/>
      <c r="WTC128" s="4"/>
      <c r="WTD128" s="4"/>
      <c r="WTE128" s="4"/>
      <c r="WTF128" s="4"/>
      <c r="WTG128" s="4"/>
      <c r="WTH128" s="4"/>
      <c r="WTI128" s="4"/>
      <c r="WTJ128" s="4"/>
      <c r="WTK128" s="4"/>
      <c r="WTL128" s="4"/>
      <c r="WTM128" s="4"/>
      <c r="WTN128" s="4"/>
      <c r="WTU128" s="4"/>
      <c r="WTV128" s="4"/>
      <c r="WTW128" s="4"/>
      <c r="WTX128" s="4"/>
      <c r="WTY128" s="4"/>
      <c r="WTZ128" s="4"/>
      <c r="WUA128" s="4"/>
      <c r="WUB128" s="4"/>
      <c r="WUC128" s="4"/>
      <c r="WUD128" s="4"/>
      <c r="WUE128" s="4"/>
      <c r="WUF128" s="4"/>
      <c r="WUG128" s="4"/>
      <c r="WUH128" s="4"/>
      <c r="WUI128" s="4"/>
      <c r="WUJ128" s="4"/>
      <c r="WUK128" s="4"/>
      <c r="WUL128" s="4"/>
      <c r="WUM128" s="4"/>
      <c r="WUN128" s="4"/>
      <c r="WUO128" s="4"/>
      <c r="WUP128" s="4"/>
      <c r="WUQ128" s="4"/>
      <c r="WUR128" s="4"/>
      <c r="WUS128" s="4"/>
      <c r="WUT128" s="4"/>
      <c r="WUU128" s="4"/>
      <c r="WUV128" s="4"/>
      <c r="WUW128" s="4"/>
      <c r="WUX128" s="4"/>
      <c r="WUY128" s="4"/>
      <c r="WUZ128" s="4"/>
      <c r="WVA128" s="4"/>
      <c r="WVB128" s="4"/>
      <c r="WVC128" s="4"/>
      <c r="WVD128" s="4"/>
      <c r="WVE128" s="4"/>
      <c r="WVF128" s="4"/>
      <c r="WVG128" s="4"/>
      <c r="WVH128" s="4"/>
      <c r="WVI128" s="4"/>
      <c r="WVJ128" s="4"/>
      <c r="WVK128" s="4"/>
      <c r="WVL128" s="4"/>
      <c r="WVM128" s="4"/>
      <c r="WVN128" s="4"/>
      <c r="WVO128" s="4"/>
      <c r="WVP128" s="4"/>
      <c r="WVQ128" s="4"/>
      <c r="WVR128" s="4"/>
      <c r="WVS128" s="4"/>
      <c r="WVT128" s="4"/>
      <c r="WVU128" s="4"/>
      <c r="WVV128" s="4"/>
      <c r="WVW128" s="4"/>
      <c r="WVX128" s="4"/>
      <c r="WVY128" s="4"/>
      <c r="WVZ128" s="4"/>
      <c r="WWA128" s="4"/>
      <c r="WWB128" s="4"/>
      <c r="WWC128" s="4"/>
      <c r="WWD128" s="4"/>
      <c r="WWE128" s="4"/>
      <c r="WWF128" s="4"/>
      <c r="WWG128" s="4"/>
      <c r="WWH128" s="4"/>
      <c r="WWI128" s="4"/>
      <c r="WWJ128" s="4"/>
      <c r="WWK128" s="4"/>
      <c r="WWL128" s="4"/>
      <c r="WWM128" s="4"/>
      <c r="WWN128" s="4"/>
      <c r="WWO128" s="4"/>
      <c r="WWP128" s="4"/>
      <c r="WWQ128" s="4"/>
      <c r="WWR128" s="4"/>
      <c r="WWS128" s="4"/>
      <c r="WWT128" s="4"/>
      <c r="WWU128" s="4"/>
      <c r="WWV128" s="4"/>
      <c r="WWW128" s="4"/>
      <c r="WWX128" s="4"/>
      <c r="WWY128" s="4"/>
      <c r="WWZ128" s="4"/>
      <c r="WXA128" s="4"/>
      <c r="WXB128" s="4"/>
      <c r="WXC128" s="4"/>
      <c r="WXD128" s="4"/>
      <c r="WXE128" s="4"/>
      <c r="WXF128" s="4"/>
      <c r="WXG128" s="4"/>
      <c r="WXH128" s="4"/>
      <c r="WXI128" s="4"/>
      <c r="WXJ128" s="4"/>
      <c r="WXK128" s="4"/>
      <c r="WXL128" s="4"/>
      <c r="WXM128" s="4"/>
      <c r="WXN128" s="4"/>
      <c r="WXO128" s="4"/>
      <c r="WXP128" s="4"/>
      <c r="WXQ128" s="4"/>
      <c r="WXR128" s="4"/>
      <c r="WXS128" s="4"/>
      <c r="WXT128" s="4"/>
      <c r="WXU128" s="4"/>
      <c r="WXV128" s="4"/>
      <c r="WXW128" s="4"/>
      <c r="WXX128" s="4"/>
      <c r="WXY128" s="4"/>
      <c r="WXZ128" s="4"/>
      <c r="WYA128" s="4"/>
      <c r="WYB128" s="4"/>
      <c r="WYC128" s="4"/>
      <c r="WYD128" s="4"/>
      <c r="WYE128" s="4"/>
      <c r="WYF128" s="4"/>
      <c r="WYG128" s="4"/>
      <c r="WYH128" s="4"/>
      <c r="WYI128" s="4"/>
      <c r="WYJ128" s="4"/>
      <c r="WYK128" s="4"/>
      <c r="WYL128" s="4"/>
      <c r="WYM128" s="4"/>
      <c r="WYN128" s="4"/>
      <c r="WYO128" s="4"/>
      <c r="WYP128" s="4"/>
      <c r="WYQ128" s="4"/>
      <c r="WYR128" s="4"/>
      <c r="WYS128" s="4"/>
      <c r="WYT128" s="4"/>
      <c r="WYU128" s="4"/>
      <c r="WYV128" s="4"/>
      <c r="WYW128" s="4"/>
      <c r="WYX128" s="4"/>
      <c r="WYY128" s="4"/>
      <c r="WYZ128" s="4"/>
      <c r="WZA128" s="4"/>
      <c r="WZB128" s="4"/>
      <c r="WZC128" s="4"/>
      <c r="WZD128" s="4"/>
      <c r="WZE128" s="4"/>
      <c r="WZF128" s="4"/>
      <c r="WZG128" s="4"/>
      <c r="WZH128" s="4"/>
      <c r="WZI128" s="4"/>
      <c r="WZJ128" s="4"/>
      <c r="WZK128" s="4"/>
      <c r="WZL128" s="4"/>
      <c r="WZM128" s="4"/>
      <c r="WZN128" s="4"/>
      <c r="WZO128" s="4"/>
      <c r="WZP128" s="4"/>
      <c r="WZQ128" s="4"/>
      <c r="WZR128" s="4"/>
      <c r="WZS128" s="4"/>
      <c r="WZT128" s="4"/>
      <c r="WZU128" s="4"/>
      <c r="WZV128" s="4"/>
      <c r="WZW128" s="4"/>
      <c r="WZX128" s="4"/>
      <c r="WZY128" s="4"/>
      <c r="WZZ128" s="4"/>
      <c r="XAA128" s="4"/>
      <c r="XAB128" s="4"/>
      <c r="XAC128" s="4"/>
      <c r="XAD128" s="4"/>
      <c r="XAE128" s="4"/>
      <c r="XAF128" s="4"/>
      <c r="XAG128" s="4"/>
      <c r="XAH128" s="4"/>
      <c r="XAI128" s="4"/>
      <c r="XAJ128" s="4"/>
      <c r="XAK128" s="4"/>
      <c r="XAL128" s="4"/>
      <c r="XAM128" s="4"/>
      <c r="XAN128" s="4"/>
      <c r="XAO128" s="4"/>
      <c r="XAP128" s="4"/>
      <c r="XAQ128" s="4"/>
      <c r="XAR128" s="4"/>
      <c r="XAS128" s="4"/>
      <c r="XAT128" s="4"/>
      <c r="XAU128" s="4"/>
      <c r="XAV128" s="4"/>
      <c r="XAW128" s="4"/>
      <c r="XAX128" s="4"/>
      <c r="XAY128" s="4"/>
      <c r="XAZ128" s="4"/>
      <c r="XBA128" s="4"/>
      <c r="XBB128" s="4"/>
      <c r="XBC128" s="4"/>
      <c r="XBD128" s="4"/>
      <c r="XBE128" s="4"/>
      <c r="XBF128" s="4"/>
      <c r="XBG128" s="4"/>
      <c r="XBH128" s="4"/>
      <c r="XBI128" s="4"/>
      <c r="XBJ128" s="4"/>
      <c r="XBK128" s="4"/>
      <c r="XBL128" s="4"/>
      <c r="XBM128" s="4"/>
      <c r="XBN128" s="4"/>
      <c r="XBO128" s="4"/>
      <c r="XBP128" s="4"/>
      <c r="XBQ128" s="4"/>
      <c r="XBR128" s="4"/>
      <c r="XBS128" s="4"/>
      <c r="XBT128" s="4"/>
      <c r="XBU128" s="4"/>
      <c r="XBV128" s="4"/>
      <c r="XBW128" s="4"/>
      <c r="XBX128" s="4"/>
      <c r="XBY128" s="4"/>
      <c r="XBZ128" s="4"/>
      <c r="XCA128" s="4"/>
      <c r="XCB128" s="4"/>
      <c r="XCC128" s="4"/>
      <c r="XCD128" s="4"/>
      <c r="XCE128" s="4"/>
      <c r="XCF128" s="4"/>
      <c r="XCG128" s="4"/>
      <c r="XCH128" s="4"/>
      <c r="XCI128" s="4"/>
      <c r="XCJ128" s="4"/>
      <c r="XCK128" s="4"/>
      <c r="XCL128" s="4"/>
      <c r="XCM128" s="4"/>
      <c r="XCN128" s="4"/>
      <c r="XCO128" s="4"/>
      <c r="XCP128" s="4"/>
      <c r="XCQ128" s="4"/>
      <c r="XCR128" s="4"/>
      <c r="XCS128" s="4"/>
      <c r="XCT128" s="4"/>
      <c r="XCU128" s="4"/>
      <c r="XCV128" s="4"/>
      <c r="XCW128" s="4"/>
      <c r="XCX128" s="4"/>
      <c r="XCY128" s="4"/>
      <c r="XCZ128" s="4"/>
      <c r="XDA128" s="4"/>
      <c r="XDB128" s="4"/>
      <c r="XDC128" s="4"/>
      <c r="XDD128" s="4"/>
      <c r="XDE128" s="4"/>
    </row>
    <row r="129" spans="1:16333" s="89" customFormat="1" ht="15.75" x14ac:dyDescent="0.25">
      <c r="A129" s="32" t="s">
        <v>28</v>
      </c>
      <c r="B129" s="135" t="s">
        <v>78</v>
      </c>
      <c r="C129" s="46">
        <v>800</v>
      </c>
      <c r="D129" s="291">
        <f>'Приложение 4'!F114</f>
        <v>20430000</v>
      </c>
      <c r="E129" s="291">
        <f>'Приложение 4'!G114</f>
        <v>12430000</v>
      </c>
      <c r="F129" s="291">
        <f>'Приложение 4'!H114</f>
        <v>12430000</v>
      </c>
      <c r="G129" s="73"/>
      <c r="H129" s="93"/>
      <c r="I129" s="93"/>
      <c r="J129" s="93"/>
      <c r="K129" s="9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  <c r="ZI129" s="4"/>
      <c r="ZJ129" s="4"/>
      <c r="ZK129" s="4"/>
      <c r="ZL129" s="4"/>
      <c r="ZM129" s="4"/>
      <c r="ZN129" s="4"/>
      <c r="ZO129" s="4"/>
      <c r="ZP129" s="4"/>
      <c r="ZQ129" s="4"/>
      <c r="ZR129" s="4"/>
      <c r="ZS129" s="4"/>
      <c r="ZT129" s="4"/>
      <c r="ZU129" s="4"/>
      <c r="ZV129" s="4"/>
      <c r="ZW129" s="4"/>
      <c r="ZX129" s="4"/>
      <c r="ZY129" s="4"/>
      <c r="ZZ129" s="4"/>
      <c r="AAA129" s="4"/>
      <c r="AAB129" s="4"/>
      <c r="AAC129" s="4"/>
      <c r="AAD129" s="4"/>
      <c r="AAE129" s="4"/>
      <c r="AAF129" s="4"/>
      <c r="AAG129" s="4"/>
      <c r="AAH129" s="4"/>
      <c r="AAI129" s="4"/>
      <c r="AAJ129" s="4"/>
      <c r="AAK129" s="4"/>
      <c r="AAL129" s="4"/>
      <c r="AAM129" s="4"/>
      <c r="AAN129" s="4"/>
      <c r="AAO129" s="4"/>
      <c r="AAP129" s="4"/>
      <c r="AAQ129" s="4"/>
      <c r="AAR129" s="4"/>
      <c r="AAS129" s="4"/>
      <c r="AAT129" s="4"/>
      <c r="ABA129" s="4"/>
      <c r="ABB129" s="4"/>
      <c r="ABC129" s="4"/>
      <c r="ABD129" s="4"/>
      <c r="ABE129" s="4"/>
      <c r="ABF129" s="4"/>
      <c r="ABG129" s="4"/>
      <c r="ABH129" s="4"/>
      <c r="ABI129" s="4"/>
      <c r="ABJ129" s="4"/>
      <c r="ABK129" s="4"/>
      <c r="ABL129" s="4"/>
      <c r="ABM129" s="4"/>
      <c r="ABN129" s="4"/>
      <c r="ABO129" s="4"/>
      <c r="ABP129" s="4"/>
      <c r="ABQ129" s="4"/>
      <c r="ABR129" s="4"/>
      <c r="ABS129" s="4"/>
      <c r="ABT129" s="4"/>
      <c r="ABU129" s="4"/>
      <c r="ABV129" s="4"/>
      <c r="ABW129" s="4"/>
      <c r="ABX129" s="4"/>
      <c r="ABY129" s="4"/>
      <c r="ABZ129" s="4"/>
      <c r="ACA129" s="4"/>
      <c r="ACB129" s="4"/>
      <c r="ACC129" s="4"/>
      <c r="ACD129" s="4"/>
      <c r="ACE129" s="4"/>
      <c r="ACF129" s="4"/>
      <c r="ACG129" s="4"/>
      <c r="ACH129" s="4"/>
      <c r="ACI129" s="4"/>
      <c r="ACJ129" s="4"/>
      <c r="ACK129" s="4"/>
      <c r="ACL129" s="4"/>
      <c r="ACM129" s="4"/>
      <c r="ACN129" s="4"/>
      <c r="ACO129" s="4"/>
      <c r="ACP129" s="4"/>
      <c r="ACQ129" s="4"/>
      <c r="ACR129" s="4"/>
      <c r="ACS129" s="4"/>
      <c r="ACT129" s="4"/>
      <c r="ACU129" s="4"/>
      <c r="ACV129" s="4"/>
      <c r="ACW129" s="4"/>
      <c r="ACX129" s="4"/>
      <c r="ACY129" s="4"/>
      <c r="ACZ129" s="4"/>
      <c r="ADA129" s="4"/>
      <c r="ADB129" s="4"/>
      <c r="ADC129" s="4"/>
      <c r="ADD129" s="4"/>
      <c r="ADE129" s="4"/>
      <c r="ADF129" s="4"/>
      <c r="ADG129" s="4"/>
      <c r="ADH129" s="4"/>
      <c r="ADI129" s="4"/>
      <c r="ADJ129" s="4"/>
      <c r="ADK129" s="4"/>
      <c r="ADL129" s="4"/>
      <c r="ADM129" s="4"/>
      <c r="ADN129" s="4"/>
      <c r="ADO129" s="4"/>
      <c r="ADP129" s="4"/>
      <c r="ADQ129" s="4"/>
      <c r="ADR129" s="4"/>
      <c r="ADS129" s="4"/>
      <c r="ADT129" s="4"/>
      <c r="ADU129" s="4"/>
      <c r="ADV129" s="4"/>
      <c r="ADW129" s="4"/>
      <c r="ADX129" s="4"/>
      <c r="ADY129" s="4"/>
      <c r="ADZ129" s="4"/>
      <c r="AEA129" s="4"/>
      <c r="AEB129" s="4"/>
      <c r="AEC129" s="4"/>
      <c r="AED129" s="4"/>
      <c r="AEE129" s="4"/>
      <c r="AEF129" s="4"/>
      <c r="AEG129" s="4"/>
      <c r="AEH129" s="4"/>
      <c r="AEI129" s="4"/>
      <c r="AEJ129" s="4"/>
      <c r="AEK129" s="4"/>
      <c r="AEL129" s="4"/>
      <c r="AEM129" s="4"/>
      <c r="AEN129" s="4"/>
      <c r="AEO129" s="4"/>
      <c r="AEP129" s="4"/>
      <c r="AEQ129" s="4"/>
      <c r="AER129" s="4"/>
      <c r="AES129" s="4"/>
      <c r="AET129" s="4"/>
      <c r="AEU129" s="4"/>
      <c r="AEV129" s="4"/>
      <c r="AEW129" s="4"/>
      <c r="AEX129" s="4"/>
      <c r="AEY129" s="4"/>
      <c r="AEZ129" s="4"/>
      <c r="AFA129" s="4"/>
      <c r="AFB129" s="4"/>
      <c r="AFC129" s="4"/>
      <c r="AFD129" s="4"/>
      <c r="AFE129" s="4"/>
      <c r="AFF129" s="4"/>
      <c r="AFG129" s="4"/>
      <c r="AFH129" s="4"/>
      <c r="AFI129" s="4"/>
      <c r="AFJ129" s="4"/>
      <c r="AFK129" s="4"/>
      <c r="AFL129" s="4"/>
      <c r="AFM129" s="4"/>
      <c r="AFN129" s="4"/>
      <c r="AFO129" s="4"/>
      <c r="AFP129" s="4"/>
      <c r="AFQ129" s="4"/>
      <c r="AFR129" s="4"/>
      <c r="AFS129" s="4"/>
      <c r="AFT129" s="4"/>
      <c r="AFU129" s="4"/>
      <c r="AFV129" s="4"/>
      <c r="AFW129" s="4"/>
      <c r="AFX129" s="4"/>
      <c r="AFY129" s="4"/>
      <c r="AFZ129" s="4"/>
      <c r="AGA129" s="4"/>
      <c r="AGB129" s="4"/>
      <c r="AGC129" s="4"/>
      <c r="AGD129" s="4"/>
      <c r="AGE129" s="4"/>
      <c r="AGF129" s="4"/>
      <c r="AGG129" s="4"/>
      <c r="AGH129" s="4"/>
      <c r="AGI129" s="4"/>
      <c r="AGJ129" s="4"/>
      <c r="AGK129" s="4"/>
      <c r="AGL129" s="4"/>
      <c r="AGM129" s="4"/>
      <c r="AGN129" s="4"/>
      <c r="AGO129" s="4"/>
      <c r="AGP129" s="4"/>
      <c r="AGQ129" s="4"/>
      <c r="AGR129" s="4"/>
      <c r="AGS129" s="4"/>
      <c r="AGT129" s="4"/>
      <c r="AGU129" s="4"/>
      <c r="AGV129" s="4"/>
      <c r="AGW129" s="4"/>
      <c r="AGX129" s="4"/>
      <c r="AGY129" s="4"/>
      <c r="AGZ129" s="4"/>
      <c r="AHA129" s="4"/>
      <c r="AHB129" s="4"/>
      <c r="AHC129" s="4"/>
      <c r="AHD129" s="4"/>
      <c r="AHE129" s="4"/>
      <c r="AHF129" s="4"/>
      <c r="AHG129" s="4"/>
      <c r="AHH129" s="4"/>
      <c r="AHI129" s="4"/>
      <c r="AHJ129" s="4"/>
      <c r="AHK129" s="4"/>
      <c r="AHL129" s="4"/>
      <c r="AHM129" s="4"/>
      <c r="AHN129" s="4"/>
      <c r="AHO129" s="4"/>
      <c r="AHP129" s="4"/>
      <c r="AHQ129" s="4"/>
      <c r="AHR129" s="4"/>
      <c r="AHS129" s="4"/>
      <c r="AHT129" s="4"/>
      <c r="AHU129" s="4"/>
      <c r="AHV129" s="4"/>
      <c r="AHW129" s="4"/>
      <c r="AHX129" s="4"/>
      <c r="AHY129" s="4"/>
      <c r="AHZ129" s="4"/>
      <c r="AIA129" s="4"/>
      <c r="AIB129" s="4"/>
      <c r="AIC129" s="4"/>
      <c r="AID129" s="4"/>
      <c r="AIE129" s="4"/>
      <c r="AIF129" s="4"/>
      <c r="AIG129" s="4"/>
      <c r="AIH129" s="4"/>
      <c r="AII129" s="4"/>
      <c r="AIJ129" s="4"/>
      <c r="AIK129" s="4"/>
      <c r="AIL129" s="4"/>
      <c r="AIM129" s="4"/>
      <c r="AIN129" s="4"/>
      <c r="AIO129" s="4"/>
      <c r="AIP129" s="4"/>
      <c r="AIQ129" s="4"/>
      <c r="AIR129" s="4"/>
      <c r="AIS129" s="4"/>
      <c r="AIT129" s="4"/>
      <c r="AIU129" s="4"/>
      <c r="AIV129" s="4"/>
      <c r="AIW129" s="4"/>
      <c r="AIX129" s="4"/>
      <c r="AIY129" s="4"/>
      <c r="AIZ129" s="4"/>
      <c r="AJA129" s="4"/>
      <c r="AJB129" s="4"/>
      <c r="AJC129" s="4"/>
      <c r="AJD129" s="4"/>
      <c r="AJE129" s="4"/>
      <c r="AJF129" s="4"/>
      <c r="AJG129" s="4"/>
      <c r="AJH129" s="4"/>
      <c r="AJI129" s="4"/>
      <c r="AJJ129" s="4"/>
      <c r="AJK129" s="4"/>
      <c r="AJL129" s="4"/>
      <c r="AJM129" s="4"/>
      <c r="AJN129" s="4"/>
      <c r="AJO129" s="4"/>
      <c r="AJP129" s="4"/>
      <c r="AJQ129" s="4"/>
      <c r="AJR129" s="4"/>
      <c r="AJS129" s="4"/>
      <c r="AJT129" s="4"/>
      <c r="AJU129" s="4"/>
      <c r="AJV129" s="4"/>
      <c r="AJW129" s="4"/>
      <c r="AJX129" s="4"/>
      <c r="AJY129" s="4"/>
      <c r="AJZ129" s="4"/>
      <c r="AKA129" s="4"/>
      <c r="AKB129" s="4"/>
      <c r="AKC129" s="4"/>
      <c r="AKD129" s="4"/>
      <c r="AKE129" s="4"/>
      <c r="AKF129" s="4"/>
      <c r="AKG129" s="4"/>
      <c r="AKH129" s="4"/>
      <c r="AKI129" s="4"/>
      <c r="AKJ129" s="4"/>
      <c r="AKK129" s="4"/>
      <c r="AKL129" s="4"/>
      <c r="AKM129" s="4"/>
      <c r="AKN129" s="4"/>
      <c r="AKO129" s="4"/>
      <c r="AKP129" s="4"/>
      <c r="AKW129" s="4"/>
      <c r="AKX129" s="4"/>
      <c r="AKY129" s="4"/>
      <c r="AKZ129" s="4"/>
      <c r="ALA129" s="4"/>
      <c r="ALB129" s="4"/>
      <c r="ALC129" s="4"/>
      <c r="ALD129" s="4"/>
      <c r="ALE129" s="4"/>
      <c r="ALF129" s="4"/>
      <c r="ALG129" s="4"/>
      <c r="ALH129" s="4"/>
      <c r="ALI129" s="4"/>
      <c r="ALJ129" s="4"/>
      <c r="ALK129" s="4"/>
      <c r="ALL129" s="4"/>
      <c r="ALM129" s="4"/>
      <c r="ALN129" s="4"/>
      <c r="ALO129" s="4"/>
      <c r="ALP129" s="4"/>
      <c r="ALQ129" s="4"/>
      <c r="ALR129" s="4"/>
      <c r="ALS129" s="4"/>
      <c r="ALT129" s="4"/>
      <c r="ALU129" s="4"/>
      <c r="ALV129" s="4"/>
      <c r="ALW129" s="4"/>
      <c r="ALX129" s="4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  <c r="AMK129" s="4"/>
      <c r="AML129" s="4"/>
      <c r="AMM129" s="4"/>
      <c r="AMN129" s="4"/>
      <c r="AMO129" s="4"/>
      <c r="AMP129" s="4"/>
      <c r="AMQ129" s="4"/>
      <c r="AMR129" s="4"/>
      <c r="AMS129" s="4"/>
      <c r="AMT129" s="4"/>
      <c r="AMU129" s="4"/>
      <c r="AMV129" s="4"/>
      <c r="AMW129" s="4"/>
      <c r="AMX129" s="4"/>
      <c r="AMY129" s="4"/>
      <c r="AMZ129" s="4"/>
      <c r="ANA129" s="4"/>
      <c r="ANB129" s="4"/>
      <c r="ANC129" s="4"/>
      <c r="AND129" s="4"/>
      <c r="ANE129" s="4"/>
      <c r="ANF129" s="4"/>
      <c r="ANG129" s="4"/>
      <c r="ANH129" s="4"/>
      <c r="ANI129" s="4"/>
      <c r="ANJ129" s="4"/>
      <c r="ANK129" s="4"/>
      <c r="ANL129" s="4"/>
      <c r="ANM129" s="4"/>
      <c r="ANN129" s="4"/>
      <c r="ANO129" s="4"/>
      <c r="ANP129" s="4"/>
      <c r="ANQ129" s="4"/>
      <c r="ANR129" s="4"/>
      <c r="ANS129" s="4"/>
      <c r="ANT129" s="4"/>
      <c r="ANU129" s="4"/>
      <c r="ANV129" s="4"/>
      <c r="ANW129" s="4"/>
      <c r="ANX129" s="4"/>
      <c r="ANY129" s="4"/>
      <c r="ANZ129" s="4"/>
      <c r="AOA129" s="4"/>
      <c r="AOB129" s="4"/>
      <c r="AOC129" s="4"/>
      <c r="AOD129" s="4"/>
      <c r="AOE129" s="4"/>
      <c r="AOF129" s="4"/>
      <c r="AOG129" s="4"/>
      <c r="AOH129" s="4"/>
      <c r="AOI129" s="4"/>
      <c r="AOJ129" s="4"/>
      <c r="AOK129" s="4"/>
      <c r="AOL129" s="4"/>
      <c r="AOM129" s="4"/>
      <c r="AON129" s="4"/>
      <c r="AOO129" s="4"/>
      <c r="AOP129" s="4"/>
      <c r="AOQ129" s="4"/>
      <c r="AOR129" s="4"/>
      <c r="AOS129" s="4"/>
      <c r="AOT129" s="4"/>
      <c r="AOU129" s="4"/>
      <c r="AOV129" s="4"/>
      <c r="AOW129" s="4"/>
      <c r="AOX129" s="4"/>
      <c r="AOY129" s="4"/>
      <c r="AOZ129" s="4"/>
      <c r="APA129" s="4"/>
      <c r="APB129" s="4"/>
      <c r="APC129" s="4"/>
      <c r="APD129" s="4"/>
      <c r="APE129" s="4"/>
      <c r="APF129" s="4"/>
      <c r="APG129" s="4"/>
      <c r="APH129" s="4"/>
      <c r="API129" s="4"/>
      <c r="APJ129" s="4"/>
      <c r="APK129" s="4"/>
      <c r="APL129" s="4"/>
      <c r="APM129" s="4"/>
      <c r="APN129" s="4"/>
      <c r="APO129" s="4"/>
      <c r="APP129" s="4"/>
      <c r="APQ129" s="4"/>
      <c r="APR129" s="4"/>
      <c r="APS129" s="4"/>
      <c r="APT129" s="4"/>
      <c r="APU129" s="4"/>
      <c r="APV129" s="4"/>
      <c r="APW129" s="4"/>
      <c r="APX129" s="4"/>
      <c r="APY129" s="4"/>
      <c r="APZ129" s="4"/>
      <c r="AQA129" s="4"/>
      <c r="AQB129" s="4"/>
      <c r="AQC129" s="4"/>
      <c r="AQD129" s="4"/>
      <c r="AQE129" s="4"/>
      <c r="AQF129" s="4"/>
      <c r="AQG129" s="4"/>
      <c r="AQH129" s="4"/>
      <c r="AQI129" s="4"/>
      <c r="AQJ129" s="4"/>
      <c r="AQK129" s="4"/>
      <c r="AQL129" s="4"/>
      <c r="AQM129" s="4"/>
      <c r="AQN129" s="4"/>
      <c r="AQO129" s="4"/>
      <c r="AQP129" s="4"/>
      <c r="AQQ129" s="4"/>
      <c r="AQR129" s="4"/>
      <c r="AQS129" s="4"/>
      <c r="AQT129" s="4"/>
      <c r="AQU129" s="4"/>
      <c r="AQV129" s="4"/>
      <c r="AQW129" s="4"/>
      <c r="AQX129" s="4"/>
      <c r="AQY129" s="4"/>
      <c r="AQZ129" s="4"/>
      <c r="ARA129" s="4"/>
      <c r="ARB129" s="4"/>
      <c r="ARC129" s="4"/>
      <c r="ARD129" s="4"/>
      <c r="ARE129" s="4"/>
      <c r="ARF129" s="4"/>
      <c r="ARG129" s="4"/>
      <c r="ARH129" s="4"/>
      <c r="ARI129" s="4"/>
      <c r="ARJ129" s="4"/>
      <c r="ARK129" s="4"/>
      <c r="ARL129" s="4"/>
      <c r="ARM129" s="4"/>
      <c r="ARN129" s="4"/>
      <c r="ARO129" s="4"/>
      <c r="ARP129" s="4"/>
      <c r="ARQ129" s="4"/>
      <c r="ARR129" s="4"/>
      <c r="ARS129" s="4"/>
      <c r="ART129" s="4"/>
      <c r="ARU129" s="4"/>
      <c r="ARV129" s="4"/>
      <c r="ARW129" s="4"/>
      <c r="ARX129" s="4"/>
      <c r="ARY129" s="4"/>
      <c r="ARZ129" s="4"/>
      <c r="ASA129" s="4"/>
      <c r="ASB129" s="4"/>
      <c r="ASC129" s="4"/>
      <c r="ASD129" s="4"/>
      <c r="ASE129" s="4"/>
      <c r="ASF129" s="4"/>
      <c r="ASG129" s="4"/>
      <c r="ASH129" s="4"/>
      <c r="ASI129" s="4"/>
      <c r="ASJ129" s="4"/>
      <c r="ASK129" s="4"/>
      <c r="ASL129" s="4"/>
      <c r="ASM129" s="4"/>
      <c r="ASN129" s="4"/>
      <c r="ASO129" s="4"/>
      <c r="ASP129" s="4"/>
      <c r="ASQ129" s="4"/>
      <c r="ASR129" s="4"/>
      <c r="ASS129" s="4"/>
      <c r="AST129" s="4"/>
      <c r="ASU129" s="4"/>
      <c r="ASV129" s="4"/>
      <c r="ASW129" s="4"/>
      <c r="ASX129" s="4"/>
      <c r="ASY129" s="4"/>
      <c r="ASZ129" s="4"/>
      <c r="ATA129" s="4"/>
      <c r="ATB129" s="4"/>
      <c r="ATC129" s="4"/>
      <c r="ATD129" s="4"/>
      <c r="ATE129" s="4"/>
      <c r="ATF129" s="4"/>
      <c r="ATG129" s="4"/>
      <c r="ATH129" s="4"/>
      <c r="ATI129" s="4"/>
      <c r="ATJ129" s="4"/>
      <c r="ATK129" s="4"/>
      <c r="ATL129" s="4"/>
      <c r="ATM129" s="4"/>
      <c r="ATN129" s="4"/>
      <c r="ATO129" s="4"/>
      <c r="ATP129" s="4"/>
      <c r="ATQ129" s="4"/>
      <c r="ATR129" s="4"/>
      <c r="ATS129" s="4"/>
      <c r="ATT129" s="4"/>
      <c r="ATU129" s="4"/>
      <c r="ATV129" s="4"/>
      <c r="ATW129" s="4"/>
      <c r="ATX129" s="4"/>
      <c r="ATY129" s="4"/>
      <c r="ATZ129" s="4"/>
      <c r="AUA129" s="4"/>
      <c r="AUB129" s="4"/>
      <c r="AUC129" s="4"/>
      <c r="AUD129" s="4"/>
      <c r="AUE129" s="4"/>
      <c r="AUF129" s="4"/>
      <c r="AUG129" s="4"/>
      <c r="AUH129" s="4"/>
      <c r="AUI129" s="4"/>
      <c r="AUJ129" s="4"/>
      <c r="AUK129" s="4"/>
      <c r="AUL129" s="4"/>
      <c r="AUS129" s="4"/>
      <c r="AUT129" s="4"/>
      <c r="AUU129" s="4"/>
      <c r="AUV129" s="4"/>
      <c r="AUW129" s="4"/>
      <c r="AUX129" s="4"/>
      <c r="AUY129" s="4"/>
      <c r="AUZ129" s="4"/>
      <c r="AVA129" s="4"/>
      <c r="AVB129" s="4"/>
      <c r="AVC129" s="4"/>
      <c r="AVD129" s="4"/>
      <c r="AVE129" s="4"/>
      <c r="AVF129" s="4"/>
      <c r="AVG129" s="4"/>
      <c r="AVH129" s="4"/>
      <c r="AVI129" s="4"/>
      <c r="AVJ129" s="4"/>
      <c r="AVK129" s="4"/>
      <c r="AVL129" s="4"/>
      <c r="AVM129" s="4"/>
      <c r="AVN129" s="4"/>
      <c r="AVO129" s="4"/>
      <c r="AVP129" s="4"/>
      <c r="AVQ129" s="4"/>
      <c r="AVR129" s="4"/>
      <c r="AVS129" s="4"/>
      <c r="AVT129" s="4"/>
      <c r="AVU129" s="4"/>
      <c r="AVV129" s="4"/>
      <c r="AVW129" s="4"/>
      <c r="AVX129" s="4"/>
      <c r="AVY129" s="4"/>
      <c r="AVZ129" s="4"/>
      <c r="AWA129" s="4"/>
      <c r="AWB129" s="4"/>
      <c r="AWC129" s="4"/>
      <c r="AWD129" s="4"/>
      <c r="AWE129" s="4"/>
      <c r="AWF129" s="4"/>
      <c r="AWG129" s="4"/>
      <c r="AWH129" s="4"/>
      <c r="AWI129" s="4"/>
      <c r="AWJ129" s="4"/>
      <c r="AWK129" s="4"/>
      <c r="AWL129" s="4"/>
      <c r="AWM129" s="4"/>
      <c r="AWN129" s="4"/>
      <c r="AWO129" s="4"/>
      <c r="AWP129" s="4"/>
      <c r="AWQ129" s="4"/>
      <c r="AWR129" s="4"/>
      <c r="AWS129" s="4"/>
      <c r="AWT129" s="4"/>
      <c r="AWU129" s="4"/>
      <c r="AWV129" s="4"/>
      <c r="AWW129" s="4"/>
      <c r="AWX129" s="4"/>
      <c r="AWY129" s="4"/>
      <c r="AWZ129" s="4"/>
      <c r="AXA129" s="4"/>
      <c r="AXB129" s="4"/>
      <c r="AXC129" s="4"/>
      <c r="AXD129" s="4"/>
      <c r="AXE129" s="4"/>
      <c r="AXF129" s="4"/>
      <c r="AXG129" s="4"/>
      <c r="AXH129" s="4"/>
      <c r="AXI129" s="4"/>
      <c r="AXJ129" s="4"/>
      <c r="AXK129" s="4"/>
      <c r="AXL129" s="4"/>
      <c r="AXM129" s="4"/>
      <c r="AXN129" s="4"/>
      <c r="AXO129" s="4"/>
      <c r="AXP129" s="4"/>
      <c r="AXQ129" s="4"/>
      <c r="AXR129" s="4"/>
      <c r="AXS129" s="4"/>
      <c r="AXT129" s="4"/>
      <c r="AXU129" s="4"/>
      <c r="AXV129" s="4"/>
      <c r="AXW129" s="4"/>
      <c r="AXX129" s="4"/>
      <c r="AXY129" s="4"/>
      <c r="AXZ129" s="4"/>
      <c r="AYA129" s="4"/>
      <c r="AYB129" s="4"/>
      <c r="AYC129" s="4"/>
      <c r="AYD129" s="4"/>
      <c r="AYE129" s="4"/>
      <c r="AYF129" s="4"/>
      <c r="AYG129" s="4"/>
      <c r="AYH129" s="4"/>
      <c r="AYI129" s="4"/>
      <c r="AYJ129" s="4"/>
      <c r="AYK129" s="4"/>
      <c r="AYL129" s="4"/>
      <c r="AYM129" s="4"/>
      <c r="AYN129" s="4"/>
      <c r="AYO129" s="4"/>
      <c r="AYP129" s="4"/>
      <c r="AYQ129" s="4"/>
      <c r="AYR129" s="4"/>
      <c r="AYS129" s="4"/>
      <c r="AYT129" s="4"/>
      <c r="AYU129" s="4"/>
      <c r="AYV129" s="4"/>
      <c r="AYW129" s="4"/>
      <c r="AYX129" s="4"/>
      <c r="AYY129" s="4"/>
      <c r="AYZ129" s="4"/>
      <c r="AZA129" s="4"/>
      <c r="AZB129" s="4"/>
      <c r="AZC129" s="4"/>
      <c r="AZD129" s="4"/>
      <c r="AZE129" s="4"/>
      <c r="AZF129" s="4"/>
      <c r="AZG129" s="4"/>
      <c r="AZH129" s="4"/>
      <c r="AZI129" s="4"/>
      <c r="AZJ129" s="4"/>
      <c r="AZK129" s="4"/>
      <c r="AZL129" s="4"/>
      <c r="AZM129" s="4"/>
      <c r="AZN129" s="4"/>
      <c r="AZO129" s="4"/>
      <c r="AZP129" s="4"/>
      <c r="AZQ129" s="4"/>
      <c r="AZR129" s="4"/>
      <c r="AZS129" s="4"/>
      <c r="AZT129" s="4"/>
      <c r="AZU129" s="4"/>
      <c r="AZV129" s="4"/>
      <c r="AZW129" s="4"/>
      <c r="AZX129" s="4"/>
      <c r="AZY129" s="4"/>
      <c r="AZZ129" s="4"/>
      <c r="BAA129" s="4"/>
      <c r="BAB129" s="4"/>
      <c r="BAC129" s="4"/>
      <c r="BAD129" s="4"/>
      <c r="BAE129" s="4"/>
      <c r="BAF129" s="4"/>
      <c r="BAG129" s="4"/>
      <c r="BAH129" s="4"/>
      <c r="BAI129" s="4"/>
      <c r="BAJ129" s="4"/>
      <c r="BAK129" s="4"/>
      <c r="BAL129" s="4"/>
      <c r="BAM129" s="4"/>
      <c r="BAN129" s="4"/>
      <c r="BAO129" s="4"/>
      <c r="BAP129" s="4"/>
      <c r="BAQ129" s="4"/>
      <c r="BAR129" s="4"/>
      <c r="BAS129" s="4"/>
      <c r="BAT129" s="4"/>
      <c r="BAU129" s="4"/>
      <c r="BAV129" s="4"/>
      <c r="BAW129" s="4"/>
      <c r="BAX129" s="4"/>
      <c r="BAY129" s="4"/>
      <c r="BAZ129" s="4"/>
      <c r="BBA129" s="4"/>
      <c r="BBB129" s="4"/>
      <c r="BBC129" s="4"/>
      <c r="BBD129" s="4"/>
      <c r="BBE129" s="4"/>
      <c r="BBF129" s="4"/>
      <c r="BBG129" s="4"/>
      <c r="BBH129" s="4"/>
      <c r="BBI129" s="4"/>
      <c r="BBJ129" s="4"/>
      <c r="BBK129" s="4"/>
      <c r="BBL129" s="4"/>
      <c r="BBM129" s="4"/>
      <c r="BBN129" s="4"/>
      <c r="BBO129" s="4"/>
      <c r="BBP129" s="4"/>
      <c r="BBQ129" s="4"/>
      <c r="BBR129" s="4"/>
      <c r="BBS129" s="4"/>
      <c r="BBT129" s="4"/>
      <c r="BBU129" s="4"/>
      <c r="BBV129" s="4"/>
      <c r="BBW129" s="4"/>
      <c r="BBX129" s="4"/>
      <c r="BBY129" s="4"/>
      <c r="BBZ129" s="4"/>
      <c r="BCA129" s="4"/>
      <c r="BCB129" s="4"/>
      <c r="BCC129" s="4"/>
      <c r="BCD129" s="4"/>
      <c r="BCE129" s="4"/>
      <c r="BCF129" s="4"/>
      <c r="BCG129" s="4"/>
      <c r="BCH129" s="4"/>
      <c r="BCI129" s="4"/>
      <c r="BCJ129" s="4"/>
      <c r="BCK129" s="4"/>
      <c r="BCL129" s="4"/>
      <c r="BCM129" s="4"/>
      <c r="BCN129" s="4"/>
      <c r="BCO129" s="4"/>
      <c r="BCP129" s="4"/>
      <c r="BCQ129" s="4"/>
      <c r="BCR129" s="4"/>
      <c r="BCS129" s="4"/>
      <c r="BCT129" s="4"/>
      <c r="BCU129" s="4"/>
      <c r="BCV129" s="4"/>
      <c r="BCW129" s="4"/>
      <c r="BCX129" s="4"/>
      <c r="BCY129" s="4"/>
      <c r="BCZ129" s="4"/>
      <c r="BDA129" s="4"/>
      <c r="BDB129" s="4"/>
      <c r="BDC129" s="4"/>
      <c r="BDD129" s="4"/>
      <c r="BDE129" s="4"/>
      <c r="BDF129" s="4"/>
      <c r="BDG129" s="4"/>
      <c r="BDH129" s="4"/>
      <c r="BDI129" s="4"/>
      <c r="BDJ129" s="4"/>
      <c r="BDK129" s="4"/>
      <c r="BDL129" s="4"/>
      <c r="BDM129" s="4"/>
      <c r="BDN129" s="4"/>
      <c r="BDO129" s="4"/>
      <c r="BDP129" s="4"/>
      <c r="BDQ129" s="4"/>
      <c r="BDR129" s="4"/>
      <c r="BDS129" s="4"/>
      <c r="BDT129" s="4"/>
      <c r="BDU129" s="4"/>
      <c r="BDV129" s="4"/>
      <c r="BDW129" s="4"/>
      <c r="BDX129" s="4"/>
      <c r="BDY129" s="4"/>
      <c r="BDZ129" s="4"/>
      <c r="BEA129" s="4"/>
      <c r="BEB129" s="4"/>
      <c r="BEC129" s="4"/>
      <c r="BED129" s="4"/>
      <c r="BEE129" s="4"/>
      <c r="BEF129" s="4"/>
      <c r="BEG129" s="4"/>
      <c r="BEH129" s="4"/>
      <c r="BEO129" s="4"/>
      <c r="BEP129" s="4"/>
      <c r="BEQ129" s="4"/>
      <c r="BER129" s="4"/>
      <c r="BES129" s="4"/>
      <c r="BET129" s="4"/>
      <c r="BEU129" s="4"/>
      <c r="BEV129" s="4"/>
      <c r="BEW129" s="4"/>
      <c r="BEX129" s="4"/>
      <c r="BEY129" s="4"/>
      <c r="BEZ129" s="4"/>
      <c r="BFA129" s="4"/>
      <c r="BFB129" s="4"/>
      <c r="BFC129" s="4"/>
      <c r="BFD129" s="4"/>
      <c r="BFE129" s="4"/>
      <c r="BFF129" s="4"/>
      <c r="BFG129" s="4"/>
      <c r="BFH129" s="4"/>
      <c r="BFI129" s="4"/>
      <c r="BFJ129" s="4"/>
      <c r="BFK129" s="4"/>
      <c r="BFL129" s="4"/>
      <c r="BFM129" s="4"/>
      <c r="BFN129" s="4"/>
      <c r="BFO129" s="4"/>
      <c r="BFP129" s="4"/>
      <c r="BFQ129" s="4"/>
      <c r="BFR129" s="4"/>
      <c r="BFS129" s="4"/>
      <c r="BFT129" s="4"/>
      <c r="BFU129" s="4"/>
      <c r="BFV129" s="4"/>
      <c r="BFW129" s="4"/>
      <c r="BFX129" s="4"/>
      <c r="BFY129" s="4"/>
      <c r="BFZ129" s="4"/>
      <c r="BGA129" s="4"/>
      <c r="BGB129" s="4"/>
      <c r="BGC129" s="4"/>
      <c r="BGD129" s="4"/>
      <c r="BGE129" s="4"/>
      <c r="BGF129" s="4"/>
      <c r="BGG129" s="4"/>
      <c r="BGH129" s="4"/>
      <c r="BGI129" s="4"/>
      <c r="BGJ129" s="4"/>
      <c r="BGK129" s="4"/>
      <c r="BGL129" s="4"/>
      <c r="BGM129" s="4"/>
      <c r="BGN129" s="4"/>
      <c r="BGO129" s="4"/>
      <c r="BGP129" s="4"/>
      <c r="BGQ129" s="4"/>
      <c r="BGR129" s="4"/>
      <c r="BGS129" s="4"/>
      <c r="BGT129" s="4"/>
      <c r="BGU129" s="4"/>
      <c r="BGV129" s="4"/>
      <c r="BGW129" s="4"/>
      <c r="BGX129" s="4"/>
      <c r="BGY129" s="4"/>
      <c r="BGZ129" s="4"/>
      <c r="BHA129" s="4"/>
      <c r="BHB129" s="4"/>
      <c r="BHC129" s="4"/>
      <c r="BHD129" s="4"/>
      <c r="BHE129" s="4"/>
      <c r="BHF129" s="4"/>
      <c r="BHG129" s="4"/>
      <c r="BHH129" s="4"/>
      <c r="BHI129" s="4"/>
      <c r="BHJ129" s="4"/>
      <c r="BHK129" s="4"/>
      <c r="BHL129" s="4"/>
      <c r="BHM129" s="4"/>
      <c r="BHN129" s="4"/>
      <c r="BHO129" s="4"/>
      <c r="BHP129" s="4"/>
      <c r="BHQ129" s="4"/>
      <c r="BHR129" s="4"/>
      <c r="BHS129" s="4"/>
      <c r="BHT129" s="4"/>
      <c r="BHU129" s="4"/>
      <c r="BHV129" s="4"/>
      <c r="BHW129" s="4"/>
      <c r="BHX129" s="4"/>
      <c r="BHY129" s="4"/>
      <c r="BHZ129" s="4"/>
      <c r="BIA129" s="4"/>
      <c r="BIB129" s="4"/>
      <c r="BIC129" s="4"/>
      <c r="BID129" s="4"/>
      <c r="BIE129" s="4"/>
      <c r="BIF129" s="4"/>
      <c r="BIG129" s="4"/>
      <c r="BIH129" s="4"/>
      <c r="BII129" s="4"/>
      <c r="BIJ129" s="4"/>
      <c r="BIK129" s="4"/>
      <c r="BIL129" s="4"/>
      <c r="BIM129" s="4"/>
      <c r="BIN129" s="4"/>
      <c r="BIO129" s="4"/>
      <c r="BIP129" s="4"/>
      <c r="BIQ129" s="4"/>
      <c r="BIR129" s="4"/>
      <c r="BIS129" s="4"/>
      <c r="BIT129" s="4"/>
      <c r="BIU129" s="4"/>
      <c r="BIV129" s="4"/>
      <c r="BIW129" s="4"/>
      <c r="BIX129" s="4"/>
      <c r="BIY129" s="4"/>
      <c r="BIZ129" s="4"/>
      <c r="BJA129" s="4"/>
      <c r="BJB129" s="4"/>
      <c r="BJC129" s="4"/>
      <c r="BJD129" s="4"/>
      <c r="BJE129" s="4"/>
      <c r="BJF129" s="4"/>
      <c r="BJG129" s="4"/>
      <c r="BJH129" s="4"/>
      <c r="BJI129" s="4"/>
      <c r="BJJ129" s="4"/>
      <c r="BJK129" s="4"/>
      <c r="BJL129" s="4"/>
      <c r="BJM129" s="4"/>
      <c r="BJN129" s="4"/>
      <c r="BJO129" s="4"/>
      <c r="BJP129" s="4"/>
      <c r="BJQ129" s="4"/>
      <c r="BJR129" s="4"/>
      <c r="BJS129" s="4"/>
      <c r="BJT129" s="4"/>
      <c r="BJU129" s="4"/>
      <c r="BJV129" s="4"/>
      <c r="BJW129" s="4"/>
      <c r="BJX129" s="4"/>
      <c r="BJY129" s="4"/>
      <c r="BJZ129" s="4"/>
      <c r="BKA129" s="4"/>
      <c r="BKB129" s="4"/>
      <c r="BKC129" s="4"/>
      <c r="BKD129" s="4"/>
      <c r="BKE129" s="4"/>
      <c r="BKF129" s="4"/>
      <c r="BKG129" s="4"/>
      <c r="BKH129" s="4"/>
      <c r="BKI129" s="4"/>
      <c r="BKJ129" s="4"/>
      <c r="BKK129" s="4"/>
      <c r="BKL129" s="4"/>
      <c r="BKM129" s="4"/>
      <c r="BKN129" s="4"/>
      <c r="BKO129" s="4"/>
      <c r="BKP129" s="4"/>
      <c r="BKQ129" s="4"/>
      <c r="BKR129" s="4"/>
      <c r="BKS129" s="4"/>
      <c r="BKT129" s="4"/>
      <c r="BKU129" s="4"/>
      <c r="BKV129" s="4"/>
      <c r="BKW129" s="4"/>
      <c r="BKX129" s="4"/>
      <c r="BKY129" s="4"/>
      <c r="BKZ129" s="4"/>
      <c r="BLA129" s="4"/>
      <c r="BLB129" s="4"/>
      <c r="BLC129" s="4"/>
      <c r="BLD129" s="4"/>
      <c r="BLE129" s="4"/>
      <c r="BLF129" s="4"/>
      <c r="BLG129" s="4"/>
      <c r="BLH129" s="4"/>
      <c r="BLI129" s="4"/>
      <c r="BLJ129" s="4"/>
      <c r="BLK129" s="4"/>
      <c r="BLL129" s="4"/>
      <c r="BLM129" s="4"/>
      <c r="BLN129" s="4"/>
      <c r="BLO129" s="4"/>
      <c r="BLP129" s="4"/>
      <c r="BLQ129" s="4"/>
      <c r="BLR129" s="4"/>
      <c r="BLS129" s="4"/>
      <c r="BLT129" s="4"/>
      <c r="BLU129" s="4"/>
      <c r="BLV129" s="4"/>
      <c r="BLW129" s="4"/>
      <c r="BLX129" s="4"/>
      <c r="BLY129" s="4"/>
      <c r="BLZ129" s="4"/>
      <c r="BMA129" s="4"/>
      <c r="BMB129" s="4"/>
      <c r="BMC129" s="4"/>
      <c r="BMD129" s="4"/>
      <c r="BME129" s="4"/>
      <c r="BMF129" s="4"/>
      <c r="BMG129" s="4"/>
      <c r="BMH129" s="4"/>
      <c r="BMI129" s="4"/>
      <c r="BMJ129" s="4"/>
      <c r="BMK129" s="4"/>
      <c r="BML129" s="4"/>
      <c r="BMM129" s="4"/>
      <c r="BMN129" s="4"/>
      <c r="BMO129" s="4"/>
      <c r="BMP129" s="4"/>
      <c r="BMQ129" s="4"/>
      <c r="BMR129" s="4"/>
      <c r="BMS129" s="4"/>
      <c r="BMT129" s="4"/>
      <c r="BMU129" s="4"/>
      <c r="BMV129" s="4"/>
      <c r="BMW129" s="4"/>
      <c r="BMX129" s="4"/>
      <c r="BMY129" s="4"/>
      <c r="BMZ129" s="4"/>
      <c r="BNA129" s="4"/>
      <c r="BNB129" s="4"/>
      <c r="BNC129" s="4"/>
      <c r="BND129" s="4"/>
      <c r="BNE129" s="4"/>
      <c r="BNF129" s="4"/>
      <c r="BNG129" s="4"/>
      <c r="BNH129" s="4"/>
      <c r="BNI129" s="4"/>
      <c r="BNJ129" s="4"/>
      <c r="BNK129" s="4"/>
      <c r="BNL129" s="4"/>
      <c r="BNM129" s="4"/>
      <c r="BNN129" s="4"/>
      <c r="BNO129" s="4"/>
      <c r="BNP129" s="4"/>
      <c r="BNQ129" s="4"/>
      <c r="BNR129" s="4"/>
      <c r="BNS129" s="4"/>
      <c r="BNT129" s="4"/>
      <c r="BNU129" s="4"/>
      <c r="BNV129" s="4"/>
      <c r="BNW129" s="4"/>
      <c r="BNX129" s="4"/>
      <c r="BNY129" s="4"/>
      <c r="BNZ129" s="4"/>
      <c r="BOA129" s="4"/>
      <c r="BOB129" s="4"/>
      <c r="BOC129" s="4"/>
      <c r="BOD129" s="4"/>
      <c r="BOK129" s="4"/>
      <c r="BOL129" s="4"/>
      <c r="BOM129" s="4"/>
      <c r="BON129" s="4"/>
      <c r="BOO129" s="4"/>
      <c r="BOP129" s="4"/>
      <c r="BOQ129" s="4"/>
      <c r="BOR129" s="4"/>
      <c r="BOS129" s="4"/>
      <c r="BOT129" s="4"/>
      <c r="BOU129" s="4"/>
      <c r="BOV129" s="4"/>
      <c r="BOW129" s="4"/>
      <c r="BOX129" s="4"/>
      <c r="BOY129" s="4"/>
      <c r="BOZ129" s="4"/>
      <c r="BPA129" s="4"/>
      <c r="BPB129" s="4"/>
      <c r="BPC129" s="4"/>
      <c r="BPD129" s="4"/>
      <c r="BPE129" s="4"/>
      <c r="BPF129" s="4"/>
      <c r="BPG129" s="4"/>
      <c r="BPH129" s="4"/>
      <c r="BPI129" s="4"/>
      <c r="BPJ129" s="4"/>
      <c r="BPK129" s="4"/>
      <c r="BPL129" s="4"/>
      <c r="BPM129" s="4"/>
      <c r="BPN129" s="4"/>
      <c r="BPO129" s="4"/>
      <c r="BPP129" s="4"/>
      <c r="BPQ129" s="4"/>
      <c r="BPR129" s="4"/>
      <c r="BPS129" s="4"/>
      <c r="BPT129" s="4"/>
      <c r="BPU129" s="4"/>
      <c r="BPV129" s="4"/>
      <c r="BPW129" s="4"/>
      <c r="BPX129" s="4"/>
      <c r="BPY129" s="4"/>
      <c r="BPZ129" s="4"/>
      <c r="BQA129" s="4"/>
      <c r="BQB129" s="4"/>
      <c r="BQC129" s="4"/>
      <c r="BQD129" s="4"/>
      <c r="BQE129" s="4"/>
      <c r="BQF129" s="4"/>
      <c r="BQG129" s="4"/>
      <c r="BQH129" s="4"/>
      <c r="BQI129" s="4"/>
      <c r="BQJ129" s="4"/>
      <c r="BQK129" s="4"/>
      <c r="BQL129" s="4"/>
      <c r="BQM129" s="4"/>
      <c r="BQN129" s="4"/>
      <c r="BQO129" s="4"/>
      <c r="BQP129" s="4"/>
      <c r="BQQ129" s="4"/>
      <c r="BQR129" s="4"/>
      <c r="BQS129" s="4"/>
      <c r="BQT129" s="4"/>
      <c r="BQU129" s="4"/>
      <c r="BQV129" s="4"/>
      <c r="BQW129" s="4"/>
      <c r="BQX129" s="4"/>
      <c r="BQY129" s="4"/>
      <c r="BQZ129" s="4"/>
      <c r="BRA129" s="4"/>
      <c r="BRB129" s="4"/>
      <c r="BRC129" s="4"/>
      <c r="BRD129" s="4"/>
      <c r="BRE129" s="4"/>
      <c r="BRF129" s="4"/>
      <c r="BRG129" s="4"/>
      <c r="BRH129" s="4"/>
      <c r="BRI129" s="4"/>
      <c r="BRJ129" s="4"/>
      <c r="BRK129" s="4"/>
      <c r="BRL129" s="4"/>
      <c r="BRM129" s="4"/>
      <c r="BRN129" s="4"/>
      <c r="BRO129" s="4"/>
      <c r="BRP129" s="4"/>
      <c r="BRQ129" s="4"/>
      <c r="BRR129" s="4"/>
      <c r="BRS129" s="4"/>
      <c r="BRT129" s="4"/>
      <c r="BRU129" s="4"/>
      <c r="BRV129" s="4"/>
      <c r="BRW129" s="4"/>
      <c r="BRX129" s="4"/>
      <c r="BRY129" s="4"/>
      <c r="BRZ129" s="4"/>
      <c r="BSA129" s="4"/>
      <c r="BSB129" s="4"/>
      <c r="BSC129" s="4"/>
      <c r="BSD129" s="4"/>
      <c r="BSE129" s="4"/>
      <c r="BSF129" s="4"/>
      <c r="BSG129" s="4"/>
      <c r="BSH129" s="4"/>
      <c r="BSI129" s="4"/>
      <c r="BSJ129" s="4"/>
      <c r="BSK129" s="4"/>
      <c r="BSL129" s="4"/>
      <c r="BSM129" s="4"/>
      <c r="BSN129" s="4"/>
      <c r="BSO129" s="4"/>
      <c r="BSP129" s="4"/>
      <c r="BSQ129" s="4"/>
      <c r="BSR129" s="4"/>
      <c r="BSS129" s="4"/>
      <c r="BST129" s="4"/>
      <c r="BSU129" s="4"/>
      <c r="BSV129" s="4"/>
      <c r="BSW129" s="4"/>
      <c r="BSX129" s="4"/>
      <c r="BSY129" s="4"/>
      <c r="BSZ129" s="4"/>
      <c r="BTA129" s="4"/>
      <c r="BTB129" s="4"/>
      <c r="BTC129" s="4"/>
      <c r="BTD129" s="4"/>
      <c r="BTE129" s="4"/>
      <c r="BTF129" s="4"/>
      <c r="BTG129" s="4"/>
      <c r="BTH129" s="4"/>
      <c r="BTI129" s="4"/>
      <c r="BTJ129" s="4"/>
      <c r="BTK129" s="4"/>
      <c r="BTL129" s="4"/>
      <c r="BTM129" s="4"/>
      <c r="BTN129" s="4"/>
      <c r="BTO129" s="4"/>
      <c r="BTP129" s="4"/>
      <c r="BTQ129" s="4"/>
      <c r="BTR129" s="4"/>
      <c r="BTS129" s="4"/>
      <c r="BTT129" s="4"/>
      <c r="BTU129" s="4"/>
      <c r="BTV129" s="4"/>
      <c r="BTW129" s="4"/>
      <c r="BTX129" s="4"/>
      <c r="BTY129" s="4"/>
      <c r="BTZ129" s="4"/>
      <c r="BUA129" s="4"/>
      <c r="BUB129" s="4"/>
      <c r="BUC129" s="4"/>
      <c r="BUD129" s="4"/>
      <c r="BUE129" s="4"/>
      <c r="BUF129" s="4"/>
      <c r="BUG129" s="4"/>
      <c r="BUH129" s="4"/>
      <c r="BUI129" s="4"/>
      <c r="BUJ129" s="4"/>
      <c r="BUK129" s="4"/>
      <c r="BUL129" s="4"/>
      <c r="BUM129" s="4"/>
      <c r="BUN129" s="4"/>
      <c r="BUO129" s="4"/>
      <c r="BUP129" s="4"/>
      <c r="BUQ129" s="4"/>
      <c r="BUR129" s="4"/>
      <c r="BUS129" s="4"/>
      <c r="BUT129" s="4"/>
      <c r="BUU129" s="4"/>
      <c r="BUV129" s="4"/>
      <c r="BUW129" s="4"/>
      <c r="BUX129" s="4"/>
      <c r="BUY129" s="4"/>
      <c r="BUZ129" s="4"/>
      <c r="BVA129" s="4"/>
      <c r="BVB129" s="4"/>
      <c r="BVC129" s="4"/>
      <c r="BVD129" s="4"/>
      <c r="BVE129" s="4"/>
      <c r="BVF129" s="4"/>
      <c r="BVG129" s="4"/>
      <c r="BVH129" s="4"/>
      <c r="BVI129" s="4"/>
      <c r="BVJ129" s="4"/>
      <c r="BVK129" s="4"/>
      <c r="BVL129" s="4"/>
      <c r="BVM129" s="4"/>
      <c r="BVN129" s="4"/>
      <c r="BVO129" s="4"/>
      <c r="BVP129" s="4"/>
      <c r="BVQ129" s="4"/>
      <c r="BVR129" s="4"/>
      <c r="BVS129" s="4"/>
      <c r="BVT129" s="4"/>
      <c r="BVU129" s="4"/>
      <c r="BVV129" s="4"/>
      <c r="BVW129" s="4"/>
      <c r="BVX129" s="4"/>
      <c r="BVY129" s="4"/>
      <c r="BVZ129" s="4"/>
      <c r="BWA129" s="4"/>
      <c r="BWB129" s="4"/>
      <c r="BWC129" s="4"/>
      <c r="BWD129" s="4"/>
      <c r="BWE129" s="4"/>
      <c r="BWF129" s="4"/>
      <c r="BWG129" s="4"/>
      <c r="BWH129" s="4"/>
      <c r="BWI129" s="4"/>
      <c r="BWJ129" s="4"/>
      <c r="BWK129" s="4"/>
      <c r="BWL129" s="4"/>
      <c r="BWM129" s="4"/>
      <c r="BWN129" s="4"/>
      <c r="BWO129" s="4"/>
      <c r="BWP129" s="4"/>
      <c r="BWQ129" s="4"/>
      <c r="BWR129" s="4"/>
      <c r="BWS129" s="4"/>
      <c r="BWT129" s="4"/>
      <c r="BWU129" s="4"/>
      <c r="BWV129" s="4"/>
      <c r="BWW129" s="4"/>
      <c r="BWX129" s="4"/>
      <c r="BWY129" s="4"/>
      <c r="BWZ129" s="4"/>
      <c r="BXA129" s="4"/>
      <c r="BXB129" s="4"/>
      <c r="BXC129" s="4"/>
      <c r="BXD129" s="4"/>
      <c r="BXE129" s="4"/>
      <c r="BXF129" s="4"/>
      <c r="BXG129" s="4"/>
      <c r="BXH129" s="4"/>
      <c r="BXI129" s="4"/>
      <c r="BXJ129" s="4"/>
      <c r="BXK129" s="4"/>
      <c r="BXL129" s="4"/>
      <c r="BXM129" s="4"/>
      <c r="BXN129" s="4"/>
      <c r="BXO129" s="4"/>
      <c r="BXP129" s="4"/>
      <c r="BXQ129" s="4"/>
      <c r="BXR129" s="4"/>
      <c r="BXS129" s="4"/>
      <c r="BXT129" s="4"/>
      <c r="BXU129" s="4"/>
      <c r="BXV129" s="4"/>
      <c r="BXW129" s="4"/>
      <c r="BXX129" s="4"/>
      <c r="BXY129" s="4"/>
      <c r="BXZ129" s="4"/>
      <c r="BYG129" s="4"/>
      <c r="BYH129" s="4"/>
      <c r="BYI129" s="4"/>
      <c r="BYJ129" s="4"/>
      <c r="BYK129" s="4"/>
      <c r="BYL129" s="4"/>
      <c r="BYM129" s="4"/>
      <c r="BYN129" s="4"/>
      <c r="BYO129" s="4"/>
      <c r="BYP129" s="4"/>
      <c r="BYQ129" s="4"/>
      <c r="BYR129" s="4"/>
      <c r="BYS129" s="4"/>
      <c r="BYT129" s="4"/>
      <c r="BYU129" s="4"/>
      <c r="BYV129" s="4"/>
      <c r="BYW129" s="4"/>
      <c r="BYX129" s="4"/>
      <c r="BYY129" s="4"/>
      <c r="BYZ129" s="4"/>
      <c r="BZA129" s="4"/>
      <c r="BZB129" s="4"/>
      <c r="BZC129" s="4"/>
      <c r="BZD129" s="4"/>
      <c r="BZE129" s="4"/>
      <c r="BZF129" s="4"/>
      <c r="BZG129" s="4"/>
      <c r="BZH129" s="4"/>
      <c r="BZI129" s="4"/>
      <c r="BZJ129" s="4"/>
      <c r="BZK129" s="4"/>
      <c r="BZL129" s="4"/>
      <c r="BZM129" s="4"/>
      <c r="BZN129" s="4"/>
      <c r="BZO129" s="4"/>
      <c r="BZP129" s="4"/>
      <c r="BZQ129" s="4"/>
      <c r="BZR129" s="4"/>
      <c r="BZS129" s="4"/>
      <c r="BZT129" s="4"/>
      <c r="BZU129" s="4"/>
      <c r="BZV129" s="4"/>
      <c r="BZW129" s="4"/>
      <c r="BZX129" s="4"/>
      <c r="BZY129" s="4"/>
      <c r="BZZ129" s="4"/>
      <c r="CAA129" s="4"/>
      <c r="CAB129" s="4"/>
      <c r="CAC129" s="4"/>
      <c r="CAD129" s="4"/>
      <c r="CAE129" s="4"/>
      <c r="CAF129" s="4"/>
      <c r="CAG129" s="4"/>
      <c r="CAH129" s="4"/>
      <c r="CAI129" s="4"/>
      <c r="CAJ129" s="4"/>
      <c r="CAK129" s="4"/>
      <c r="CAL129" s="4"/>
      <c r="CAM129" s="4"/>
      <c r="CAN129" s="4"/>
      <c r="CAO129" s="4"/>
      <c r="CAP129" s="4"/>
      <c r="CAQ129" s="4"/>
      <c r="CAR129" s="4"/>
      <c r="CAS129" s="4"/>
      <c r="CAT129" s="4"/>
      <c r="CAU129" s="4"/>
      <c r="CAV129" s="4"/>
      <c r="CAW129" s="4"/>
      <c r="CAX129" s="4"/>
      <c r="CAY129" s="4"/>
      <c r="CAZ129" s="4"/>
      <c r="CBA129" s="4"/>
      <c r="CBB129" s="4"/>
      <c r="CBC129" s="4"/>
      <c r="CBD129" s="4"/>
      <c r="CBE129" s="4"/>
      <c r="CBF129" s="4"/>
      <c r="CBG129" s="4"/>
      <c r="CBH129" s="4"/>
      <c r="CBI129" s="4"/>
      <c r="CBJ129" s="4"/>
      <c r="CBK129" s="4"/>
      <c r="CBL129" s="4"/>
      <c r="CBM129" s="4"/>
      <c r="CBN129" s="4"/>
      <c r="CBO129" s="4"/>
      <c r="CBP129" s="4"/>
      <c r="CBQ129" s="4"/>
      <c r="CBR129" s="4"/>
      <c r="CBS129" s="4"/>
      <c r="CBT129" s="4"/>
      <c r="CBU129" s="4"/>
      <c r="CBV129" s="4"/>
      <c r="CBW129" s="4"/>
      <c r="CBX129" s="4"/>
      <c r="CBY129" s="4"/>
      <c r="CBZ129" s="4"/>
      <c r="CCA129" s="4"/>
      <c r="CCB129" s="4"/>
      <c r="CCC129" s="4"/>
      <c r="CCD129" s="4"/>
      <c r="CCE129" s="4"/>
      <c r="CCF129" s="4"/>
      <c r="CCG129" s="4"/>
      <c r="CCH129" s="4"/>
      <c r="CCI129" s="4"/>
      <c r="CCJ129" s="4"/>
      <c r="CCK129" s="4"/>
      <c r="CCL129" s="4"/>
      <c r="CCM129" s="4"/>
      <c r="CCN129" s="4"/>
      <c r="CCO129" s="4"/>
      <c r="CCP129" s="4"/>
      <c r="CCQ129" s="4"/>
      <c r="CCR129" s="4"/>
      <c r="CCS129" s="4"/>
      <c r="CCT129" s="4"/>
      <c r="CCU129" s="4"/>
      <c r="CCV129" s="4"/>
      <c r="CCW129" s="4"/>
      <c r="CCX129" s="4"/>
      <c r="CCY129" s="4"/>
      <c r="CCZ129" s="4"/>
      <c r="CDA129" s="4"/>
      <c r="CDB129" s="4"/>
      <c r="CDC129" s="4"/>
      <c r="CDD129" s="4"/>
      <c r="CDE129" s="4"/>
      <c r="CDF129" s="4"/>
      <c r="CDG129" s="4"/>
      <c r="CDH129" s="4"/>
      <c r="CDI129" s="4"/>
      <c r="CDJ129" s="4"/>
      <c r="CDK129" s="4"/>
      <c r="CDL129" s="4"/>
      <c r="CDM129" s="4"/>
      <c r="CDN129" s="4"/>
      <c r="CDO129" s="4"/>
      <c r="CDP129" s="4"/>
      <c r="CDQ129" s="4"/>
      <c r="CDR129" s="4"/>
      <c r="CDS129" s="4"/>
      <c r="CDT129" s="4"/>
      <c r="CDU129" s="4"/>
      <c r="CDV129" s="4"/>
      <c r="CDW129" s="4"/>
      <c r="CDX129" s="4"/>
      <c r="CDY129" s="4"/>
      <c r="CDZ129" s="4"/>
      <c r="CEA129" s="4"/>
      <c r="CEB129" s="4"/>
      <c r="CEC129" s="4"/>
      <c r="CED129" s="4"/>
      <c r="CEE129" s="4"/>
      <c r="CEF129" s="4"/>
      <c r="CEG129" s="4"/>
      <c r="CEH129" s="4"/>
      <c r="CEI129" s="4"/>
      <c r="CEJ129" s="4"/>
      <c r="CEK129" s="4"/>
      <c r="CEL129" s="4"/>
      <c r="CEM129" s="4"/>
      <c r="CEN129" s="4"/>
      <c r="CEO129" s="4"/>
      <c r="CEP129" s="4"/>
      <c r="CEQ129" s="4"/>
      <c r="CER129" s="4"/>
      <c r="CES129" s="4"/>
      <c r="CET129" s="4"/>
      <c r="CEU129" s="4"/>
      <c r="CEV129" s="4"/>
      <c r="CEW129" s="4"/>
      <c r="CEX129" s="4"/>
      <c r="CEY129" s="4"/>
      <c r="CEZ129" s="4"/>
      <c r="CFA129" s="4"/>
      <c r="CFB129" s="4"/>
      <c r="CFC129" s="4"/>
      <c r="CFD129" s="4"/>
      <c r="CFE129" s="4"/>
      <c r="CFF129" s="4"/>
      <c r="CFG129" s="4"/>
      <c r="CFH129" s="4"/>
      <c r="CFI129" s="4"/>
      <c r="CFJ129" s="4"/>
      <c r="CFK129" s="4"/>
      <c r="CFL129" s="4"/>
      <c r="CFM129" s="4"/>
      <c r="CFN129" s="4"/>
      <c r="CFO129" s="4"/>
      <c r="CFP129" s="4"/>
      <c r="CFQ129" s="4"/>
      <c r="CFR129" s="4"/>
      <c r="CFS129" s="4"/>
      <c r="CFT129" s="4"/>
      <c r="CFU129" s="4"/>
      <c r="CFV129" s="4"/>
      <c r="CFW129" s="4"/>
      <c r="CFX129" s="4"/>
      <c r="CFY129" s="4"/>
      <c r="CFZ129" s="4"/>
      <c r="CGA129" s="4"/>
      <c r="CGB129" s="4"/>
      <c r="CGC129" s="4"/>
      <c r="CGD129" s="4"/>
      <c r="CGE129" s="4"/>
      <c r="CGF129" s="4"/>
      <c r="CGG129" s="4"/>
      <c r="CGH129" s="4"/>
      <c r="CGI129" s="4"/>
      <c r="CGJ129" s="4"/>
      <c r="CGK129" s="4"/>
      <c r="CGL129" s="4"/>
      <c r="CGM129" s="4"/>
      <c r="CGN129" s="4"/>
      <c r="CGO129" s="4"/>
      <c r="CGP129" s="4"/>
      <c r="CGQ129" s="4"/>
      <c r="CGR129" s="4"/>
      <c r="CGS129" s="4"/>
      <c r="CGT129" s="4"/>
      <c r="CGU129" s="4"/>
      <c r="CGV129" s="4"/>
      <c r="CGW129" s="4"/>
      <c r="CGX129" s="4"/>
      <c r="CGY129" s="4"/>
      <c r="CGZ129" s="4"/>
      <c r="CHA129" s="4"/>
      <c r="CHB129" s="4"/>
      <c r="CHC129" s="4"/>
      <c r="CHD129" s="4"/>
      <c r="CHE129" s="4"/>
      <c r="CHF129" s="4"/>
      <c r="CHG129" s="4"/>
      <c r="CHH129" s="4"/>
      <c r="CHI129" s="4"/>
      <c r="CHJ129" s="4"/>
      <c r="CHK129" s="4"/>
      <c r="CHL129" s="4"/>
      <c r="CHM129" s="4"/>
      <c r="CHN129" s="4"/>
      <c r="CHO129" s="4"/>
      <c r="CHP129" s="4"/>
      <c r="CHQ129" s="4"/>
      <c r="CHR129" s="4"/>
      <c r="CHS129" s="4"/>
      <c r="CHT129" s="4"/>
      <c r="CHU129" s="4"/>
      <c r="CHV129" s="4"/>
      <c r="CIC129" s="4"/>
      <c r="CID129" s="4"/>
      <c r="CIE129" s="4"/>
      <c r="CIF129" s="4"/>
      <c r="CIG129" s="4"/>
      <c r="CIH129" s="4"/>
      <c r="CII129" s="4"/>
      <c r="CIJ129" s="4"/>
      <c r="CIK129" s="4"/>
      <c r="CIL129" s="4"/>
      <c r="CIM129" s="4"/>
      <c r="CIN129" s="4"/>
      <c r="CIO129" s="4"/>
      <c r="CIP129" s="4"/>
      <c r="CIQ129" s="4"/>
      <c r="CIR129" s="4"/>
      <c r="CIS129" s="4"/>
      <c r="CIT129" s="4"/>
      <c r="CIU129" s="4"/>
      <c r="CIV129" s="4"/>
      <c r="CIW129" s="4"/>
      <c r="CIX129" s="4"/>
      <c r="CIY129" s="4"/>
      <c r="CIZ129" s="4"/>
      <c r="CJA129" s="4"/>
      <c r="CJB129" s="4"/>
      <c r="CJC129" s="4"/>
      <c r="CJD129" s="4"/>
      <c r="CJE129" s="4"/>
      <c r="CJF129" s="4"/>
      <c r="CJG129" s="4"/>
      <c r="CJH129" s="4"/>
      <c r="CJI129" s="4"/>
      <c r="CJJ129" s="4"/>
      <c r="CJK129" s="4"/>
      <c r="CJL129" s="4"/>
      <c r="CJM129" s="4"/>
      <c r="CJN129" s="4"/>
      <c r="CJO129" s="4"/>
      <c r="CJP129" s="4"/>
      <c r="CJQ129" s="4"/>
      <c r="CJR129" s="4"/>
      <c r="CJS129" s="4"/>
      <c r="CJT129" s="4"/>
      <c r="CJU129" s="4"/>
      <c r="CJV129" s="4"/>
      <c r="CJW129" s="4"/>
      <c r="CJX129" s="4"/>
      <c r="CJY129" s="4"/>
      <c r="CJZ129" s="4"/>
      <c r="CKA129" s="4"/>
      <c r="CKB129" s="4"/>
      <c r="CKC129" s="4"/>
      <c r="CKD129" s="4"/>
      <c r="CKE129" s="4"/>
      <c r="CKF129" s="4"/>
      <c r="CKG129" s="4"/>
      <c r="CKH129" s="4"/>
      <c r="CKI129" s="4"/>
      <c r="CKJ129" s="4"/>
      <c r="CKK129" s="4"/>
      <c r="CKL129" s="4"/>
      <c r="CKM129" s="4"/>
      <c r="CKN129" s="4"/>
      <c r="CKO129" s="4"/>
      <c r="CKP129" s="4"/>
      <c r="CKQ129" s="4"/>
      <c r="CKR129" s="4"/>
      <c r="CKS129" s="4"/>
      <c r="CKT129" s="4"/>
      <c r="CKU129" s="4"/>
      <c r="CKV129" s="4"/>
      <c r="CKW129" s="4"/>
      <c r="CKX129" s="4"/>
      <c r="CKY129" s="4"/>
      <c r="CKZ129" s="4"/>
      <c r="CLA129" s="4"/>
      <c r="CLB129" s="4"/>
      <c r="CLC129" s="4"/>
      <c r="CLD129" s="4"/>
      <c r="CLE129" s="4"/>
      <c r="CLF129" s="4"/>
      <c r="CLG129" s="4"/>
      <c r="CLH129" s="4"/>
      <c r="CLI129" s="4"/>
      <c r="CLJ129" s="4"/>
      <c r="CLK129" s="4"/>
      <c r="CLL129" s="4"/>
      <c r="CLM129" s="4"/>
      <c r="CLN129" s="4"/>
      <c r="CLO129" s="4"/>
      <c r="CLP129" s="4"/>
      <c r="CLQ129" s="4"/>
      <c r="CLR129" s="4"/>
      <c r="CLS129" s="4"/>
      <c r="CLT129" s="4"/>
      <c r="CLU129" s="4"/>
      <c r="CLV129" s="4"/>
      <c r="CLW129" s="4"/>
      <c r="CLX129" s="4"/>
      <c r="CLY129" s="4"/>
      <c r="CLZ129" s="4"/>
      <c r="CMA129" s="4"/>
      <c r="CMB129" s="4"/>
      <c r="CMC129" s="4"/>
      <c r="CMD129" s="4"/>
      <c r="CME129" s="4"/>
      <c r="CMF129" s="4"/>
      <c r="CMG129" s="4"/>
      <c r="CMH129" s="4"/>
      <c r="CMI129" s="4"/>
      <c r="CMJ129" s="4"/>
      <c r="CMK129" s="4"/>
      <c r="CML129" s="4"/>
      <c r="CMM129" s="4"/>
      <c r="CMN129" s="4"/>
      <c r="CMO129" s="4"/>
      <c r="CMP129" s="4"/>
      <c r="CMQ129" s="4"/>
      <c r="CMR129" s="4"/>
      <c r="CMS129" s="4"/>
      <c r="CMT129" s="4"/>
      <c r="CMU129" s="4"/>
      <c r="CMV129" s="4"/>
      <c r="CMW129" s="4"/>
      <c r="CMX129" s="4"/>
      <c r="CMY129" s="4"/>
      <c r="CMZ129" s="4"/>
      <c r="CNA129" s="4"/>
      <c r="CNB129" s="4"/>
      <c r="CNC129" s="4"/>
      <c r="CND129" s="4"/>
      <c r="CNE129" s="4"/>
      <c r="CNF129" s="4"/>
      <c r="CNG129" s="4"/>
      <c r="CNH129" s="4"/>
      <c r="CNI129" s="4"/>
      <c r="CNJ129" s="4"/>
      <c r="CNK129" s="4"/>
      <c r="CNL129" s="4"/>
      <c r="CNM129" s="4"/>
      <c r="CNN129" s="4"/>
      <c r="CNO129" s="4"/>
      <c r="CNP129" s="4"/>
      <c r="CNQ129" s="4"/>
      <c r="CNR129" s="4"/>
      <c r="CNS129" s="4"/>
      <c r="CNT129" s="4"/>
      <c r="CNU129" s="4"/>
      <c r="CNV129" s="4"/>
      <c r="CNW129" s="4"/>
      <c r="CNX129" s="4"/>
      <c r="CNY129" s="4"/>
      <c r="CNZ129" s="4"/>
      <c r="COA129" s="4"/>
      <c r="COB129" s="4"/>
      <c r="COC129" s="4"/>
      <c r="COD129" s="4"/>
      <c r="COE129" s="4"/>
      <c r="COF129" s="4"/>
      <c r="COG129" s="4"/>
      <c r="COH129" s="4"/>
      <c r="COI129" s="4"/>
      <c r="COJ129" s="4"/>
      <c r="COK129" s="4"/>
      <c r="COL129" s="4"/>
      <c r="COM129" s="4"/>
      <c r="CON129" s="4"/>
      <c r="COO129" s="4"/>
      <c r="COP129" s="4"/>
      <c r="COQ129" s="4"/>
      <c r="COR129" s="4"/>
      <c r="COS129" s="4"/>
      <c r="COT129" s="4"/>
      <c r="COU129" s="4"/>
      <c r="COV129" s="4"/>
      <c r="COW129" s="4"/>
      <c r="COX129" s="4"/>
      <c r="COY129" s="4"/>
      <c r="COZ129" s="4"/>
      <c r="CPA129" s="4"/>
      <c r="CPB129" s="4"/>
      <c r="CPC129" s="4"/>
      <c r="CPD129" s="4"/>
      <c r="CPE129" s="4"/>
      <c r="CPF129" s="4"/>
      <c r="CPG129" s="4"/>
      <c r="CPH129" s="4"/>
      <c r="CPI129" s="4"/>
      <c r="CPJ129" s="4"/>
      <c r="CPK129" s="4"/>
      <c r="CPL129" s="4"/>
      <c r="CPM129" s="4"/>
      <c r="CPN129" s="4"/>
      <c r="CPO129" s="4"/>
      <c r="CPP129" s="4"/>
      <c r="CPQ129" s="4"/>
      <c r="CPR129" s="4"/>
      <c r="CPS129" s="4"/>
      <c r="CPT129" s="4"/>
      <c r="CPU129" s="4"/>
      <c r="CPV129" s="4"/>
      <c r="CPW129" s="4"/>
      <c r="CPX129" s="4"/>
      <c r="CPY129" s="4"/>
      <c r="CPZ129" s="4"/>
      <c r="CQA129" s="4"/>
      <c r="CQB129" s="4"/>
      <c r="CQC129" s="4"/>
      <c r="CQD129" s="4"/>
      <c r="CQE129" s="4"/>
      <c r="CQF129" s="4"/>
      <c r="CQG129" s="4"/>
      <c r="CQH129" s="4"/>
      <c r="CQI129" s="4"/>
      <c r="CQJ129" s="4"/>
      <c r="CQK129" s="4"/>
      <c r="CQL129" s="4"/>
      <c r="CQM129" s="4"/>
      <c r="CQN129" s="4"/>
      <c r="CQO129" s="4"/>
      <c r="CQP129" s="4"/>
      <c r="CQQ129" s="4"/>
      <c r="CQR129" s="4"/>
      <c r="CQS129" s="4"/>
      <c r="CQT129" s="4"/>
      <c r="CQU129" s="4"/>
      <c r="CQV129" s="4"/>
      <c r="CQW129" s="4"/>
      <c r="CQX129" s="4"/>
      <c r="CQY129" s="4"/>
      <c r="CQZ129" s="4"/>
      <c r="CRA129" s="4"/>
      <c r="CRB129" s="4"/>
      <c r="CRC129" s="4"/>
      <c r="CRD129" s="4"/>
      <c r="CRE129" s="4"/>
      <c r="CRF129" s="4"/>
      <c r="CRG129" s="4"/>
      <c r="CRH129" s="4"/>
      <c r="CRI129" s="4"/>
      <c r="CRJ129" s="4"/>
      <c r="CRK129" s="4"/>
      <c r="CRL129" s="4"/>
      <c r="CRM129" s="4"/>
      <c r="CRN129" s="4"/>
      <c r="CRO129" s="4"/>
      <c r="CRP129" s="4"/>
      <c r="CRQ129" s="4"/>
      <c r="CRR129" s="4"/>
      <c r="CRY129" s="4"/>
      <c r="CRZ129" s="4"/>
      <c r="CSA129" s="4"/>
      <c r="CSB129" s="4"/>
      <c r="CSC129" s="4"/>
      <c r="CSD129" s="4"/>
      <c r="CSE129" s="4"/>
      <c r="CSF129" s="4"/>
      <c r="CSG129" s="4"/>
      <c r="CSH129" s="4"/>
      <c r="CSI129" s="4"/>
      <c r="CSJ129" s="4"/>
      <c r="CSK129" s="4"/>
      <c r="CSL129" s="4"/>
      <c r="CSM129" s="4"/>
      <c r="CSN129" s="4"/>
      <c r="CSO129" s="4"/>
      <c r="CSP129" s="4"/>
      <c r="CSQ129" s="4"/>
      <c r="CSR129" s="4"/>
      <c r="CSS129" s="4"/>
      <c r="CST129" s="4"/>
      <c r="CSU129" s="4"/>
      <c r="CSV129" s="4"/>
      <c r="CSW129" s="4"/>
      <c r="CSX129" s="4"/>
      <c r="CSY129" s="4"/>
      <c r="CSZ129" s="4"/>
      <c r="CTA129" s="4"/>
      <c r="CTB129" s="4"/>
      <c r="CTC129" s="4"/>
      <c r="CTD129" s="4"/>
      <c r="CTE129" s="4"/>
      <c r="CTF129" s="4"/>
      <c r="CTG129" s="4"/>
      <c r="CTH129" s="4"/>
      <c r="CTI129" s="4"/>
      <c r="CTJ129" s="4"/>
      <c r="CTK129" s="4"/>
      <c r="CTL129" s="4"/>
      <c r="CTM129" s="4"/>
      <c r="CTN129" s="4"/>
      <c r="CTO129" s="4"/>
      <c r="CTP129" s="4"/>
      <c r="CTQ129" s="4"/>
      <c r="CTR129" s="4"/>
      <c r="CTS129" s="4"/>
      <c r="CTT129" s="4"/>
      <c r="CTU129" s="4"/>
      <c r="CTV129" s="4"/>
      <c r="CTW129" s="4"/>
      <c r="CTX129" s="4"/>
      <c r="CTY129" s="4"/>
      <c r="CTZ129" s="4"/>
      <c r="CUA129" s="4"/>
      <c r="CUB129" s="4"/>
      <c r="CUC129" s="4"/>
      <c r="CUD129" s="4"/>
      <c r="CUE129" s="4"/>
      <c r="CUF129" s="4"/>
      <c r="CUG129" s="4"/>
      <c r="CUH129" s="4"/>
      <c r="CUI129" s="4"/>
      <c r="CUJ129" s="4"/>
      <c r="CUK129" s="4"/>
      <c r="CUL129" s="4"/>
      <c r="CUM129" s="4"/>
      <c r="CUN129" s="4"/>
      <c r="CUO129" s="4"/>
      <c r="CUP129" s="4"/>
      <c r="CUQ129" s="4"/>
      <c r="CUR129" s="4"/>
      <c r="CUS129" s="4"/>
      <c r="CUT129" s="4"/>
      <c r="CUU129" s="4"/>
      <c r="CUV129" s="4"/>
      <c r="CUW129" s="4"/>
      <c r="CUX129" s="4"/>
      <c r="CUY129" s="4"/>
      <c r="CUZ129" s="4"/>
      <c r="CVA129" s="4"/>
      <c r="CVB129" s="4"/>
      <c r="CVC129" s="4"/>
      <c r="CVD129" s="4"/>
      <c r="CVE129" s="4"/>
      <c r="CVF129" s="4"/>
      <c r="CVG129" s="4"/>
      <c r="CVH129" s="4"/>
      <c r="CVI129" s="4"/>
      <c r="CVJ129" s="4"/>
      <c r="CVK129" s="4"/>
      <c r="CVL129" s="4"/>
      <c r="CVM129" s="4"/>
      <c r="CVN129" s="4"/>
      <c r="CVO129" s="4"/>
      <c r="CVP129" s="4"/>
      <c r="CVQ129" s="4"/>
      <c r="CVR129" s="4"/>
      <c r="CVS129" s="4"/>
      <c r="CVT129" s="4"/>
      <c r="CVU129" s="4"/>
      <c r="CVV129" s="4"/>
      <c r="CVW129" s="4"/>
      <c r="CVX129" s="4"/>
      <c r="CVY129" s="4"/>
      <c r="CVZ129" s="4"/>
      <c r="CWA129" s="4"/>
      <c r="CWB129" s="4"/>
      <c r="CWC129" s="4"/>
      <c r="CWD129" s="4"/>
      <c r="CWE129" s="4"/>
      <c r="CWF129" s="4"/>
      <c r="CWG129" s="4"/>
      <c r="CWH129" s="4"/>
      <c r="CWI129" s="4"/>
      <c r="CWJ129" s="4"/>
      <c r="CWK129" s="4"/>
      <c r="CWL129" s="4"/>
      <c r="CWM129" s="4"/>
      <c r="CWN129" s="4"/>
      <c r="CWO129" s="4"/>
      <c r="CWP129" s="4"/>
      <c r="CWQ129" s="4"/>
      <c r="CWR129" s="4"/>
      <c r="CWS129" s="4"/>
      <c r="CWT129" s="4"/>
      <c r="CWU129" s="4"/>
      <c r="CWV129" s="4"/>
      <c r="CWW129" s="4"/>
      <c r="CWX129" s="4"/>
      <c r="CWY129" s="4"/>
      <c r="CWZ129" s="4"/>
      <c r="CXA129" s="4"/>
      <c r="CXB129" s="4"/>
      <c r="CXC129" s="4"/>
      <c r="CXD129" s="4"/>
      <c r="CXE129" s="4"/>
      <c r="CXF129" s="4"/>
      <c r="CXG129" s="4"/>
      <c r="CXH129" s="4"/>
      <c r="CXI129" s="4"/>
      <c r="CXJ129" s="4"/>
      <c r="CXK129" s="4"/>
      <c r="CXL129" s="4"/>
      <c r="CXM129" s="4"/>
      <c r="CXN129" s="4"/>
      <c r="CXO129" s="4"/>
      <c r="CXP129" s="4"/>
      <c r="CXQ129" s="4"/>
      <c r="CXR129" s="4"/>
      <c r="CXS129" s="4"/>
      <c r="CXT129" s="4"/>
      <c r="CXU129" s="4"/>
      <c r="CXV129" s="4"/>
      <c r="CXW129" s="4"/>
      <c r="CXX129" s="4"/>
      <c r="CXY129" s="4"/>
      <c r="CXZ129" s="4"/>
      <c r="CYA129" s="4"/>
      <c r="CYB129" s="4"/>
      <c r="CYC129" s="4"/>
      <c r="CYD129" s="4"/>
      <c r="CYE129" s="4"/>
      <c r="CYF129" s="4"/>
      <c r="CYG129" s="4"/>
      <c r="CYH129" s="4"/>
      <c r="CYI129" s="4"/>
      <c r="CYJ129" s="4"/>
      <c r="CYK129" s="4"/>
      <c r="CYL129" s="4"/>
      <c r="CYM129" s="4"/>
      <c r="CYN129" s="4"/>
      <c r="CYO129" s="4"/>
      <c r="CYP129" s="4"/>
      <c r="CYQ129" s="4"/>
      <c r="CYR129" s="4"/>
      <c r="CYS129" s="4"/>
      <c r="CYT129" s="4"/>
      <c r="CYU129" s="4"/>
      <c r="CYV129" s="4"/>
      <c r="CYW129" s="4"/>
      <c r="CYX129" s="4"/>
      <c r="CYY129" s="4"/>
      <c r="CYZ129" s="4"/>
      <c r="CZA129" s="4"/>
      <c r="CZB129" s="4"/>
      <c r="CZC129" s="4"/>
      <c r="CZD129" s="4"/>
      <c r="CZE129" s="4"/>
      <c r="CZF129" s="4"/>
      <c r="CZG129" s="4"/>
      <c r="CZH129" s="4"/>
      <c r="CZI129" s="4"/>
      <c r="CZJ129" s="4"/>
      <c r="CZK129" s="4"/>
      <c r="CZL129" s="4"/>
      <c r="CZM129" s="4"/>
      <c r="CZN129" s="4"/>
      <c r="CZO129" s="4"/>
      <c r="CZP129" s="4"/>
      <c r="CZQ129" s="4"/>
      <c r="CZR129" s="4"/>
      <c r="CZS129" s="4"/>
      <c r="CZT129" s="4"/>
      <c r="CZU129" s="4"/>
      <c r="CZV129" s="4"/>
      <c r="CZW129" s="4"/>
      <c r="CZX129" s="4"/>
      <c r="CZY129" s="4"/>
      <c r="CZZ129" s="4"/>
      <c r="DAA129" s="4"/>
      <c r="DAB129" s="4"/>
      <c r="DAC129" s="4"/>
      <c r="DAD129" s="4"/>
      <c r="DAE129" s="4"/>
      <c r="DAF129" s="4"/>
      <c r="DAG129" s="4"/>
      <c r="DAH129" s="4"/>
      <c r="DAI129" s="4"/>
      <c r="DAJ129" s="4"/>
      <c r="DAK129" s="4"/>
      <c r="DAL129" s="4"/>
      <c r="DAM129" s="4"/>
      <c r="DAN129" s="4"/>
      <c r="DAO129" s="4"/>
      <c r="DAP129" s="4"/>
      <c r="DAQ129" s="4"/>
      <c r="DAR129" s="4"/>
      <c r="DAS129" s="4"/>
      <c r="DAT129" s="4"/>
      <c r="DAU129" s="4"/>
      <c r="DAV129" s="4"/>
      <c r="DAW129" s="4"/>
      <c r="DAX129" s="4"/>
      <c r="DAY129" s="4"/>
      <c r="DAZ129" s="4"/>
      <c r="DBA129" s="4"/>
      <c r="DBB129" s="4"/>
      <c r="DBC129" s="4"/>
      <c r="DBD129" s="4"/>
      <c r="DBE129" s="4"/>
      <c r="DBF129" s="4"/>
      <c r="DBG129" s="4"/>
      <c r="DBH129" s="4"/>
      <c r="DBI129" s="4"/>
      <c r="DBJ129" s="4"/>
      <c r="DBK129" s="4"/>
      <c r="DBL129" s="4"/>
      <c r="DBM129" s="4"/>
      <c r="DBN129" s="4"/>
      <c r="DBU129" s="4"/>
      <c r="DBV129" s="4"/>
      <c r="DBW129" s="4"/>
      <c r="DBX129" s="4"/>
      <c r="DBY129" s="4"/>
      <c r="DBZ129" s="4"/>
      <c r="DCA129" s="4"/>
      <c r="DCB129" s="4"/>
      <c r="DCC129" s="4"/>
      <c r="DCD129" s="4"/>
      <c r="DCE129" s="4"/>
      <c r="DCF129" s="4"/>
      <c r="DCG129" s="4"/>
      <c r="DCH129" s="4"/>
      <c r="DCI129" s="4"/>
      <c r="DCJ129" s="4"/>
      <c r="DCK129" s="4"/>
      <c r="DCL129" s="4"/>
      <c r="DCM129" s="4"/>
      <c r="DCN129" s="4"/>
      <c r="DCO129" s="4"/>
      <c r="DCP129" s="4"/>
      <c r="DCQ129" s="4"/>
      <c r="DCR129" s="4"/>
      <c r="DCS129" s="4"/>
      <c r="DCT129" s="4"/>
      <c r="DCU129" s="4"/>
      <c r="DCV129" s="4"/>
      <c r="DCW129" s="4"/>
      <c r="DCX129" s="4"/>
      <c r="DCY129" s="4"/>
      <c r="DCZ129" s="4"/>
      <c r="DDA129" s="4"/>
      <c r="DDB129" s="4"/>
      <c r="DDC129" s="4"/>
      <c r="DDD129" s="4"/>
      <c r="DDE129" s="4"/>
      <c r="DDF129" s="4"/>
      <c r="DDG129" s="4"/>
      <c r="DDH129" s="4"/>
      <c r="DDI129" s="4"/>
      <c r="DDJ129" s="4"/>
      <c r="DDK129" s="4"/>
      <c r="DDL129" s="4"/>
      <c r="DDM129" s="4"/>
      <c r="DDN129" s="4"/>
      <c r="DDO129" s="4"/>
      <c r="DDP129" s="4"/>
      <c r="DDQ129" s="4"/>
      <c r="DDR129" s="4"/>
      <c r="DDS129" s="4"/>
      <c r="DDT129" s="4"/>
      <c r="DDU129" s="4"/>
      <c r="DDV129" s="4"/>
      <c r="DDW129" s="4"/>
      <c r="DDX129" s="4"/>
      <c r="DDY129" s="4"/>
      <c r="DDZ129" s="4"/>
      <c r="DEA129" s="4"/>
      <c r="DEB129" s="4"/>
      <c r="DEC129" s="4"/>
      <c r="DED129" s="4"/>
      <c r="DEE129" s="4"/>
      <c r="DEF129" s="4"/>
      <c r="DEG129" s="4"/>
      <c r="DEH129" s="4"/>
      <c r="DEI129" s="4"/>
      <c r="DEJ129" s="4"/>
      <c r="DEK129" s="4"/>
      <c r="DEL129" s="4"/>
      <c r="DEM129" s="4"/>
      <c r="DEN129" s="4"/>
      <c r="DEO129" s="4"/>
      <c r="DEP129" s="4"/>
      <c r="DEQ129" s="4"/>
      <c r="DER129" s="4"/>
      <c r="DES129" s="4"/>
      <c r="DET129" s="4"/>
      <c r="DEU129" s="4"/>
      <c r="DEV129" s="4"/>
      <c r="DEW129" s="4"/>
      <c r="DEX129" s="4"/>
      <c r="DEY129" s="4"/>
      <c r="DEZ129" s="4"/>
      <c r="DFA129" s="4"/>
      <c r="DFB129" s="4"/>
      <c r="DFC129" s="4"/>
      <c r="DFD129" s="4"/>
      <c r="DFE129" s="4"/>
      <c r="DFF129" s="4"/>
      <c r="DFG129" s="4"/>
      <c r="DFH129" s="4"/>
      <c r="DFI129" s="4"/>
      <c r="DFJ129" s="4"/>
      <c r="DFK129" s="4"/>
      <c r="DFL129" s="4"/>
      <c r="DFM129" s="4"/>
      <c r="DFN129" s="4"/>
      <c r="DFO129" s="4"/>
      <c r="DFP129" s="4"/>
      <c r="DFQ129" s="4"/>
      <c r="DFR129" s="4"/>
      <c r="DFS129" s="4"/>
      <c r="DFT129" s="4"/>
      <c r="DFU129" s="4"/>
      <c r="DFV129" s="4"/>
      <c r="DFW129" s="4"/>
      <c r="DFX129" s="4"/>
      <c r="DFY129" s="4"/>
      <c r="DFZ129" s="4"/>
      <c r="DGA129" s="4"/>
      <c r="DGB129" s="4"/>
      <c r="DGC129" s="4"/>
      <c r="DGD129" s="4"/>
      <c r="DGE129" s="4"/>
      <c r="DGF129" s="4"/>
      <c r="DGG129" s="4"/>
      <c r="DGH129" s="4"/>
      <c r="DGI129" s="4"/>
      <c r="DGJ129" s="4"/>
      <c r="DGK129" s="4"/>
      <c r="DGL129" s="4"/>
      <c r="DGM129" s="4"/>
      <c r="DGN129" s="4"/>
      <c r="DGO129" s="4"/>
      <c r="DGP129" s="4"/>
      <c r="DGQ129" s="4"/>
      <c r="DGR129" s="4"/>
      <c r="DGS129" s="4"/>
      <c r="DGT129" s="4"/>
      <c r="DGU129" s="4"/>
      <c r="DGV129" s="4"/>
      <c r="DGW129" s="4"/>
      <c r="DGX129" s="4"/>
      <c r="DGY129" s="4"/>
      <c r="DGZ129" s="4"/>
      <c r="DHA129" s="4"/>
      <c r="DHB129" s="4"/>
      <c r="DHC129" s="4"/>
      <c r="DHD129" s="4"/>
      <c r="DHE129" s="4"/>
      <c r="DHF129" s="4"/>
      <c r="DHG129" s="4"/>
      <c r="DHH129" s="4"/>
      <c r="DHI129" s="4"/>
      <c r="DHJ129" s="4"/>
      <c r="DHK129" s="4"/>
      <c r="DHL129" s="4"/>
      <c r="DHM129" s="4"/>
      <c r="DHN129" s="4"/>
      <c r="DHO129" s="4"/>
      <c r="DHP129" s="4"/>
      <c r="DHQ129" s="4"/>
      <c r="DHR129" s="4"/>
      <c r="DHS129" s="4"/>
      <c r="DHT129" s="4"/>
      <c r="DHU129" s="4"/>
      <c r="DHV129" s="4"/>
      <c r="DHW129" s="4"/>
      <c r="DHX129" s="4"/>
      <c r="DHY129" s="4"/>
      <c r="DHZ129" s="4"/>
      <c r="DIA129" s="4"/>
      <c r="DIB129" s="4"/>
      <c r="DIC129" s="4"/>
      <c r="DID129" s="4"/>
      <c r="DIE129" s="4"/>
      <c r="DIF129" s="4"/>
      <c r="DIG129" s="4"/>
      <c r="DIH129" s="4"/>
      <c r="DII129" s="4"/>
      <c r="DIJ129" s="4"/>
      <c r="DIK129" s="4"/>
      <c r="DIL129" s="4"/>
      <c r="DIM129" s="4"/>
      <c r="DIN129" s="4"/>
      <c r="DIO129" s="4"/>
      <c r="DIP129" s="4"/>
      <c r="DIQ129" s="4"/>
      <c r="DIR129" s="4"/>
      <c r="DIS129" s="4"/>
      <c r="DIT129" s="4"/>
      <c r="DIU129" s="4"/>
      <c r="DIV129" s="4"/>
      <c r="DIW129" s="4"/>
      <c r="DIX129" s="4"/>
      <c r="DIY129" s="4"/>
      <c r="DIZ129" s="4"/>
      <c r="DJA129" s="4"/>
      <c r="DJB129" s="4"/>
      <c r="DJC129" s="4"/>
      <c r="DJD129" s="4"/>
      <c r="DJE129" s="4"/>
      <c r="DJF129" s="4"/>
      <c r="DJG129" s="4"/>
      <c r="DJH129" s="4"/>
      <c r="DJI129" s="4"/>
      <c r="DJJ129" s="4"/>
      <c r="DJK129" s="4"/>
      <c r="DJL129" s="4"/>
      <c r="DJM129" s="4"/>
      <c r="DJN129" s="4"/>
      <c r="DJO129" s="4"/>
      <c r="DJP129" s="4"/>
      <c r="DJQ129" s="4"/>
      <c r="DJR129" s="4"/>
      <c r="DJS129" s="4"/>
      <c r="DJT129" s="4"/>
      <c r="DJU129" s="4"/>
      <c r="DJV129" s="4"/>
      <c r="DJW129" s="4"/>
      <c r="DJX129" s="4"/>
      <c r="DJY129" s="4"/>
      <c r="DJZ129" s="4"/>
      <c r="DKA129" s="4"/>
      <c r="DKB129" s="4"/>
      <c r="DKC129" s="4"/>
      <c r="DKD129" s="4"/>
      <c r="DKE129" s="4"/>
      <c r="DKF129" s="4"/>
      <c r="DKG129" s="4"/>
      <c r="DKH129" s="4"/>
      <c r="DKI129" s="4"/>
      <c r="DKJ129" s="4"/>
      <c r="DKK129" s="4"/>
      <c r="DKL129" s="4"/>
      <c r="DKM129" s="4"/>
      <c r="DKN129" s="4"/>
      <c r="DKO129" s="4"/>
      <c r="DKP129" s="4"/>
      <c r="DKQ129" s="4"/>
      <c r="DKR129" s="4"/>
      <c r="DKS129" s="4"/>
      <c r="DKT129" s="4"/>
      <c r="DKU129" s="4"/>
      <c r="DKV129" s="4"/>
      <c r="DKW129" s="4"/>
      <c r="DKX129" s="4"/>
      <c r="DKY129" s="4"/>
      <c r="DKZ129" s="4"/>
      <c r="DLA129" s="4"/>
      <c r="DLB129" s="4"/>
      <c r="DLC129" s="4"/>
      <c r="DLD129" s="4"/>
      <c r="DLE129" s="4"/>
      <c r="DLF129" s="4"/>
      <c r="DLG129" s="4"/>
      <c r="DLH129" s="4"/>
      <c r="DLI129" s="4"/>
      <c r="DLJ129" s="4"/>
      <c r="DLQ129" s="4"/>
      <c r="DLR129" s="4"/>
      <c r="DLS129" s="4"/>
      <c r="DLT129" s="4"/>
      <c r="DLU129" s="4"/>
      <c r="DLV129" s="4"/>
      <c r="DLW129" s="4"/>
      <c r="DLX129" s="4"/>
      <c r="DLY129" s="4"/>
      <c r="DLZ129" s="4"/>
      <c r="DMA129" s="4"/>
      <c r="DMB129" s="4"/>
      <c r="DMC129" s="4"/>
      <c r="DMD129" s="4"/>
      <c r="DME129" s="4"/>
      <c r="DMF129" s="4"/>
      <c r="DMG129" s="4"/>
      <c r="DMH129" s="4"/>
      <c r="DMI129" s="4"/>
      <c r="DMJ129" s="4"/>
      <c r="DMK129" s="4"/>
      <c r="DML129" s="4"/>
      <c r="DMM129" s="4"/>
      <c r="DMN129" s="4"/>
      <c r="DMO129" s="4"/>
      <c r="DMP129" s="4"/>
      <c r="DMQ129" s="4"/>
      <c r="DMR129" s="4"/>
      <c r="DMS129" s="4"/>
      <c r="DMT129" s="4"/>
      <c r="DMU129" s="4"/>
      <c r="DMV129" s="4"/>
      <c r="DMW129" s="4"/>
      <c r="DMX129" s="4"/>
      <c r="DMY129" s="4"/>
      <c r="DMZ129" s="4"/>
      <c r="DNA129" s="4"/>
      <c r="DNB129" s="4"/>
      <c r="DNC129" s="4"/>
      <c r="DND129" s="4"/>
      <c r="DNE129" s="4"/>
      <c r="DNF129" s="4"/>
      <c r="DNG129" s="4"/>
      <c r="DNH129" s="4"/>
      <c r="DNI129" s="4"/>
      <c r="DNJ129" s="4"/>
      <c r="DNK129" s="4"/>
      <c r="DNL129" s="4"/>
      <c r="DNM129" s="4"/>
      <c r="DNN129" s="4"/>
      <c r="DNO129" s="4"/>
      <c r="DNP129" s="4"/>
      <c r="DNQ129" s="4"/>
      <c r="DNR129" s="4"/>
      <c r="DNS129" s="4"/>
      <c r="DNT129" s="4"/>
      <c r="DNU129" s="4"/>
      <c r="DNV129" s="4"/>
      <c r="DNW129" s="4"/>
      <c r="DNX129" s="4"/>
      <c r="DNY129" s="4"/>
      <c r="DNZ129" s="4"/>
      <c r="DOA129" s="4"/>
      <c r="DOB129" s="4"/>
      <c r="DOC129" s="4"/>
      <c r="DOD129" s="4"/>
      <c r="DOE129" s="4"/>
      <c r="DOF129" s="4"/>
      <c r="DOG129" s="4"/>
      <c r="DOH129" s="4"/>
      <c r="DOI129" s="4"/>
      <c r="DOJ129" s="4"/>
      <c r="DOK129" s="4"/>
      <c r="DOL129" s="4"/>
      <c r="DOM129" s="4"/>
      <c r="DON129" s="4"/>
      <c r="DOO129" s="4"/>
      <c r="DOP129" s="4"/>
      <c r="DOQ129" s="4"/>
      <c r="DOR129" s="4"/>
      <c r="DOS129" s="4"/>
      <c r="DOT129" s="4"/>
      <c r="DOU129" s="4"/>
      <c r="DOV129" s="4"/>
      <c r="DOW129" s="4"/>
      <c r="DOX129" s="4"/>
      <c r="DOY129" s="4"/>
      <c r="DOZ129" s="4"/>
      <c r="DPA129" s="4"/>
      <c r="DPB129" s="4"/>
      <c r="DPC129" s="4"/>
      <c r="DPD129" s="4"/>
      <c r="DPE129" s="4"/>
      <c r="DPF129" s="4"/>
      <c r="DPG129" s="4"/>
      <c r="DPH129" s="4"/>
      <c r="DPI129" s="4"/>
      <c r="DPJ129" s="4"/>
      <c r="DPK129" s="4"/>
      <c r="DPL129" s="4"/>
      <c r="DPM129" s="4"/>
      <c r="DPN129" s="4"/>
      <c r="DPO129" s="4"/>
      <c r="DPP129" s="4"/>
      <c r="DPQ129" s="4"/>
      <c r="DPR129" s="4"/>
      <c r="DPS129" s="4"/>
      <c r="DPT129" s="4"/>
      <c r="DPU129" s="4"/>
      <c r="DPV129" s="4"/>
      <c r="DPW129" s="4"/>
      <c r="DPX129" s="4"/>
      <c r="DPY129" s="4"/>
      <c r="DPZ129" s="4"/>
      <c r="DQA129" s="4"/>
      <c r="DQB129" s="4"/>
      <c r="DQC129" s="4"/>
      <c r="DQD129" s="4"/>
      <c r="DQE129" s="4"/>
      <c r="DQF129" s="4"/>
      <c r="DQG129" s="4"/>
      <c r="DQH129" s="4"/>
      <c r="DQI129" s="4"/>
      <c r="DQJ129" s="4"/>
      <c r="DQK129" s="4"/>
      <c r="DQL129" s="4"/>
      <c r="DQM129" s="4"/>
      <c r="DQN129" s="4"/>
      <c r="DQO129" s="4"/>
      <c r="DQP129" s="4"/>
      <c r="DQQ129" s="4"/>
      <c r="DQR129" s="4"/>
      <c r="DQS129" s="4"/>
      <c r="DQT129" s="4"/>
      <c r="DQU129" s="4"/>
      <c r="DQV129" s="4"/>
      <c r="DQW129" s="4"/>
      <c r="DQX129" s="4"/>
      <c r="DQY129" s="4"/>
      <c r="DQZ129" s="4"/>
      <c r="DRA129" s="4"/>
      <c r="DRB129" s="4"/>
      <c r="DRC129" s="4"/>
      <c r="DRD129" s="4"/>
      <c r="DRE129" s="4"/>
      <c r="DRF129" s="4"/>
      <c r="DRG129" s="4"/>
      <c r="DRH129" s="4"/>
      <c r="DRI129" s="4"/>
      <c r="DRJ129" s="4"/>
      <c r="DRK129" s="4"/>
      <c r="DRL129" s="4"/>
      <c r="DRM129" s="4"/>
      <c r="DRN129" s="4"/>
      <c r="DRO129" s="4"/>
      <c r="DRP129" s="4"/>
      <c r="DRQ129" s="4"/>
      <c r="DRR129" s="4"/>
      <c r="DRS129" s="4"/>
      <c r="DRT129" s="4"/>
      <c r="DRU129" s="4"/>
      <c r="DRV129" s="4"/>
      <c r="DRW129" s="4"/>
      <c r="DRX129" s="4"/>
      <c r="DRY129" s="4"/>
      <c r="DRZ129" s="4"/>
      <c r="DSA129" s="4"/>
      <c r="DSB129" s="4"/>
      <c r="DSC129" s="4"/>
      <c r="DSD129" s="4"/>
      <c r="DSE129" s="4"/>
      <c r="DSF129" s="4"/>
      <c r="DSG129" s="4"/>
      <c r="DSH129" s="4"/>
      <c r="DSI129" s="4"/>
      <c r="DSJ129" s="4"/>
      <c r="DSK129" s="4"/>
      <c r="DSL129" s="4"/>
      <c r="DSM129" s="4"/>
      <c r="DSN129" s="4"/>
      <c r="DSO129" s="4"/>
      <c r="DSP129" s="4"/>
      <c r="DSQ129" s="4"/>
      <c r="DSR129" s="4"/>
      <c r="DSS129" s="4"/>
      <c r="DST129" s="4"/>
      <c r="DSU129" s="4"/>
      <c r="DSV129" s="4"/>
      <c r="DSW129" s="4"/>
      <c r="DSX129" s="4"/>
      <c r="DSY129" s="4"/>
      <c r="DSZ129" s="4"/>
      <c r="DTA129" s="4"/>
      <c r="DTB129" s="4"/>
      <c r="DTC129" s="4"/>
      <c r="DTD129" s="4"/>
      <c r="DTE129" s="4"/>
      <c r="DTF129" s="4"/>
      <c r="DTG129" s="4"/>
      <c r="DTH129" s="4"/>
      <c r="DTI129" s="4"/>
      <c r="DTJ129" s="4"/>
      <c r="DTK129" s="4"/>
      <c r="DTL129" s="4"/>
      <c r="DTM129" s="4"/>
      <c r="DTN129" s="4"/>
      <c r="DTO129" s="4"/>
      <c r="DTP129" s="4"/>
      <c r="DTQ129" s="4"/>
      <c r="DTR129" s="4"/>
      <c r="DTS129" s="4"/>
      <c r="DTT129" s="4"/>
      <c r="DTU129" s="4"/>
      <c r="DTV129" s="4"/>
      <c r="DTW129" s="4"/>
      <c r="DTX129" s="4"/>
      <c r="DTY129" s="4"/>
      <c r="DTZ129" s="4"/>
      <c r="DUA129" s="4"/>
      <c r="DUB129" s="4"/>
      <c r="DUC129" s="4"/>
      <c r="DUD129" s="4"/>
      <c r="DUE129" s="4"/>
      <c r="DUF129" s="4"/>
      <c r="DUG129" s="4"/>
      <c r="DUH129" s="4"/>
      <c r="DUI129" s="4"/>
      <c r="DUJ129" s="4"/>
      <c r="DUK129" s="4"/>
      <c r="DUL129" s="4"/>
      <c r="DUM129" s="4"/>
      <c r="DUN129" s="4"/>
      <c r="DUO129" s="4"/>
      <c r="DUP129" s="4"/>
      <c r="DUQ129" s="4"/>
      <c r="DUR129" s="4"/>
      <c r="DUS129" s="4"/>
      <c r="DUT129" s="4"/>
      <c r="DUU129" s="4"/>
      <c r="DUV129" s="4"/>
      <c r="DUW129" s="4"/>
      <c r="DUX129" s="4"/>
      <c r="DUY129" s="4"/>
      <c r="DUZ129" s="4"/>
      <c r="DVA129" s="4"/>
      <c r="DVB129" s="4"/>
      <c r="DVC129" s="4"/>
      <c r="DVD129" s="4"/>
      <c r="DVE129" s="4"/>
      <c r="DVF129" s="4"/>
      <c r="DVM129" s="4"/>
      <c r="DVN129" s="4"/>
      <c r="DVO129" s="4"/>
      <c r="DVP129" s="4"/>
      <c r="DVQ129" s="4"/>
      <c r="DVR129" s="4"/>
      <c r="DVS129" s="4"/>
      <c r="DVT129" s="4"/>
      <c r="DVU129" s="4"/>
      <c r="DVV129" s="4"/>
      <c r="DVW129" s="4"/>
      <c r="DVX129" s="4"/>
      <c r="DVY129" s="4"/>
      <c r="DVZ129" s="4"/>
      <c r="DWA129" s="4"/>
      <c r="DWB129" s="4"/>
      <c r="DWC129" s="4"/>
      <c r="DWD129" s="4"/>
      <c r="DWE129" s="4"/>
      <c r="DWF129" s="4"/>
      <c r="DWG129" s="4"/>
      <c r="DWH129" s="4"/>
      <c r="DWI129" s="4"/>
      <c r="DWJ129" s="4"/>
      <c r="DWK129" s="4"/>
      <c r="DWL129" s="4"/>
      <c r="DWM129" s="4"/>
      <c r="DWN129" s="4"/>
      <c r="DWO129" s="4"/>
      <c r="DWP129" s="4"/>
      <c r="DWQ129" s="4"/>
      <c r="DWR129" s="4"/>
      <c r="DWS129" s="4"/>
      <c r="DWT129" s="4"/>
      <c r="DWU129" s="4"/>
      <c r="DWV129" s="4"/>
      <c r="DWW129" s="4"/>
      <c r="DWX129" s="4"/>
      <c r="DWY129" s="4"/>
      <c r="DWZ129" s="4"/>
      <c r="DXA129" s="4"/>
      <c r="DXB129" s="4"/>
      <c r="DXC129" s="4"/>
      <c r="DXD129" s="4"/>
      <c r="DXE129" s="4"/>
      <c r="DXF129" s="4"/>
      <c r="DXG129" s="4"/>
      <c r="DXH129" s="4"/>
      <c r="DXI129" s="4"/>
      <c r="DXJ129" s="4"/>
      <c r="DXK129" s="4"/>
      <c r="DXL129" s="4"/>
      <c r="DXM129" s="4"/>
      <c r="DXN129" s="4"/>
      <c r="DXO129" s="4"/>
      <c r="DXP129" s="4"/>
      <c r="DXQ129" s="4"/>
      <c r="DXR129" s="4"/>
      <c r="DXS129" s="4"/>
      <c r="DXT129" s="4"/>
      <c r="DXU129" s="4"/>
      <c r="DXV129" s="4"/>
      <c r="DXW129" s="4"/>
      <c r="DXX129" s="4"/>
      <c r="DXY129" s="4"/>
      <c r="DXZ129" s="4"/>
      <c r="DYA129" s="4"/>
      <c r="DYB129" s="4"/>
      <c r="DYC129" s="4"/>
      <c r="DYD129" s="4"/>
      <c r="DYE129" s="4"/>
      <c r="DYF129" s="4"/>
      <c r="DYG129" s="4"/>
      <c r="DYH129" s="4"/>
      <c r="DYI129" s="4"/>
      <c r="DYJ129" s="4"/>
      <c r="DYK129" s="4"/>
      <c r="DYL129" s="4"/>
      <c r="DYM129" s="4"/>
      <c r="DYN129" s="4"/>
      <c r="DYO129" s="4"/>
      <c r="DYP129" s="4"/>
      <c r="DYQ129" s="4"/>
      <c r="DYR129" s="4"/>
      <c r="DYS129" s="4"/>
      <c r="DYT129" s="4"/>
      <c r="DYU129" s="4"/>
      <c r="DYV129" s="4"/>
      <c r="DYW129" s="4"/>
      <c r="DYX129" s="4"/>
      <c r="DYY129" s="4"/>
      <c r="DYZ129" s="4"/>
      <c r="DZA129" s="4"/>
      <c r="DZB129" s="4"/>
      <c r="DZC129" s="4"/>
      <c r="DZD129" s="4"/>
      <c r="DZE129" s="4"/>
      <c r="DZF129" s="4"/>
      <c r="DZG129" s="4"/>
      <c r="DZH129" s="4"/>
      <c r="DZI129" s="4"/>
      <c r="DZJ129" s="4"/>
      <c r="DZK129" s="4"/>
      <c r="DZL129" s="4"/>
      <c r="DZM129" s="4"/>
      <c r="DZN129" s="4"/>
      <c r="DZO129" s="4"/>
      <c r="DZP129" s="4"/>
      <c r="DZQ129" s="4"/>
      <c r="DZR129" s="4"/>
      <c r="DZS129" s="4"/>
      <c r="DZT129" s="4"/>
      <c r="DZU129" s="4"/>
      <c r="DZV129" s="4"/>
      <c r="DZW129" s="4"/>
      <c r="DZX129" s="4"/>
      <c r="DZY129" s="4"/>
      <c r="DZZ129" s="4"/>
      <c r="EAA129" s="4"/>
      <c r="EAB129" s="4"/>
      <c r="EAC129" s="4"/>
      <c r="EAD129" s="4"/>
      <c r="EAE129" s="4"/>
      <c r="EAF129" s="4"/>
      <c r="EAG129" s="4"/>
      <c r="EAH129" s="4"/>
      <c r="EAI129" s="4"/>
      <c r="EAJ129" s="4"/>
      <c r="EAK129" s="4"/>
      <c r="EAL129" s="4"/>
      <c r="EAM129" s="4"/>
      <c r="EAN129" s="4"/>
      <c r="EAO129" s="4"/>
      <c r="EAP129" s="4"/>
      <c r="EAQ129" s="4"/>
      <c r="EAR129" s="4"/>
      <c r="EAS129" s="4"/>
      <c r="EAT129" s="4"/>
      <c r="EAU129" s="4"/>
      <c r="EAV129" s="4"/>
      <c r="EAW129" s="4"/>
      <c r="EAX129" s="4"/>
      <c r="EAY129" s="4"/>
      <c r="EAZ129" s="4"/>
      <c r="EBA129" s="4"/>
      <c r="EBB129" s="4"/>
      <c r="EBC129" s="4"/>
      <c r="EBD129" s="4"/>
      <c r="EBE129" s="4"/>
      <c r="EBF129" s="4"/>
      <c r="EBG129" s="4"/>
      <c r="EBH129" s="4"/>
      <c r="EBI129" s="4"/>
      <c r="EBJ129" s="4"/>
      <c r="EBK129" s="4"/>
      <c r="EBL129" s="4"/>
      <c r="EBM129" s="4"/>
      <c r="EBN129" s="4"/>
      <c r="EBO129" s="4"/>
      <c r="EBP129" s="4"/>
      <c r="EBQ129" s="4"/>
      <c r="EBR129" s="4"/>
      <c r="EBS129" s="4"/>
      <c r="EBT129" s="4"/>
      <c r="EBU129" s="4"/>
      <c r="EBV129" s="4"/>
      <c r="EBW129" s="4"/>
      <c r="EBX129" s="4"/>
      <c r="EBY129" s="4"/>
      <c r="EBZ129" s="4"/>
      <c r="ECA129" s="4"/>
      <c r="ECB129" s="4"/>
      <c r="ECC129" s="4"/>
      <c r="ECD129" s="4"/>
      <c r="ECE129" s="4"/>
      <c r="ECF129" s="4"/>
      <c r="ECG129" s="4"/>
      <c r="ECH129" s="4"/>
      <c r="ECI129" s="4"/>
      <c r="ECJ129" s="4"/>
      <c r="ECK129" s="4"/>
      <c r="ECL129" s="4"/>
      <c r="ECM129" s="4"/>
      <c r="ECN129" s="4"/>
      <c r="ECO129" s="4"/>
      <c r="ECP129" s="4"/>
      <c r="ECQ129" s="4"/>
      <c r="ECR129" s="4"/>
      <c r="ECS129" s="4"/>
      <c r="ECT129" s="4"/>
      <c r="ECU129" s="4"/>
      <c r="ECV129" s="4"/>
      <c r="ECW129" s="4"/>
      <c r="ECX129" s="4"/>
      <c r="ECY129" s="4"/>
      <c r="ECZ129" s="4"/>
      <c r="EDA129" s="4"/>
      <c r="EDB129" s="4"/>
      <c r="EDC129" s="4"/>
      <c r="EDD129" s="4"/>
      <c r="EDE129" s="4"/>
      <c r="EDF129" s="4"/>
      <c r="EDG129" s="4"/>
      <c r="EDH129" s="4"/>
      <c r="EDI129" s="4"/>
      <c r="EDJ129" s="4"/>
      <c r="EDK129" s="4"/>
      <c r="EDL129" s="4"/>
      <c r="EDM129" s="4"/>
      <c r="EDN129" s="4"/>
      <c r="EDO129" s="4"/>
      <c r="EDP129" s="4"/>
      <c r="EDQ129" s="4"/>
      <c r="EDR129" s="4"/>
      <c r="EDS129" s="4"/>
      <c r="EDT129" s="4"/>
      <c r="EDU129" s="4"/>
      <c r="EDV129" s="4"/>
      <c r="EDW129" s="4"/>
      <c r="EDX129" s="4"/>
      <c r="EDY129" s="4"/>
      <c r="EDZ129" s="4"/>
      <c r="EEA129" s="4"/>
      <c r="EEB129" s="4"/>
      <c r="EEC129" s="4"/>
      <c r="EED129" s="4"/>
      <c r="EEE129" s="4"/>
      <c r="EEF129" s="4"/>
      <c r="EEG129" s="4"/>
      <c r="EEH129" s="4"/>
      <c r="EEI129" s="4"/>
      <c r="EEJ129" s="4"/>
      <c r="EEK129" s="4"/>
      <c r="EEL129" s="4"/>
      <c r="EEM129" s="4"/>
      <c r="EEN129" s="4"/>
      <c r="EEO129" s="4"/>
      <c r="EEP129" s="4"/>
      <c r="EEQ129" s="4"/>
      <c r="EER129" s="4"/>
      <c r="EES129" s="4"/>
      <c r="EET129" s="4"/>
      <c r="EEU129" s="4"/>
      <c r="EEV129" s="4"/>
      <c r="EEW129" s="4"/>
      <c r="EEX129" s="4"/>
      <c r="EEY129" s="4"/>
      <c r="EEZ129" s="4"/>
      <c r="EFA129" s="4"/>
      <c r="EFB129" s="4"/>
      <c r="EFI129" s="4"/>
      <c r="EFJ129" s="4"/>
      <c r="EFK129" s="4"/>
      <c r="EFL129" s="4"/>
      <c r="EFM129" s="4"/>
      <c r="EFN129" s="4"/>
      <c r="EFO129" s="4"/>
      <c r="EFP129" s="4"/>
      <c r="EFQ129" s="4"/>
      <c r="EFR129" s="4"/>
      <c r="EFS129" s="4"/>
      <c r="EFT129" s="4"/>
      <c r="EFU129" s="4"/>
      <c r="EFV129" s="4"/>
      <c r="EFW129" s="4"/>
      <c r="EFX129" s="4"/>
      <c r="EFY129" s="4"/>
      <c r="EFZ129" s="4"/>
      <c r="EGA129" s="4"/>
      <c r="EGB129" s="4"/>
      <c r="EGC129" s="4"/>
      <c r="EGD129" s="4"/>
      <c r="EGE129" s="4"/>
      <c r="EGF129" s="4"/>
      <c r="EGG129" s="4"/>
      <c r="EGH129" s="4"/>
      <c r="EGI129" s="4"/>
      <c r="EGJ129" s="4"/>
      <c r="EGK129" s="4"/>
      <c r="EGL129" s="4"/>
      <c r="EGM129" s="4"/>
      <c r="EGN129" s="4"/>
      <c r="EGO129" s="4"/>
      <c r="EGP129" s="4"/>
      <c r="EGQ129" s="4"/>
      <c r="EGR129" s="4"/>
      <c r="EGS129" s="4"/>
      <c r="EGT129" s="4"/>
      <c r="EGU129" s="4"/>
      <c r="EGV129" s="4"/>
      <c r="EGW129" s="4"/>
      <c r="EGX129" s="4"/>
      <c r="EGY129" s="4"/>
      <c r="EGZ129" s="4"/>
      <c r="EHA129" s="4"/>
      <c r="EHB129" s="4"/>
      <c r="EHC129" s="4"/>
      <c r="EHD129" s="4"/>
      <c r="EHE129" s="4"/>
      <c r="EHF129" s="4"/>
      <c r="EHG129" s="4"/>
      <c r="EHH129" s="4"/>
      <c r="EHI129" s="4"/>
      <c r="EHJ129" s="4"/>
      <c r="EHK129" s="4"/>
      <c r="EHL129" s="4"/>
      <c r="EHM129" s="4"/>
      <c r="EHN129" s="4"/>
      <c r="EHO129" s="4"/>
      <c r="EHP129" s="4"/>
      <c r="EHQ129" s="4"/>
      <c r="EHR129" s="4"/>
      <c r="EHS129" s="4"/>
      <c r="EHT129" s="4"/>
      <c r="EHU129" s="4"/>
      <c r="EHV129" s="4"/>
      <c r="EHW129" s="4"/>
      <c r="EHX129" s="4"/>
      <c r="EHY129" s="4"/>
      <c r="EHZ129" s="4"/>
      <c r="EIA129" s="4"/>
      <c r="EIB129" s="4"/>
      <c r="EIC129" s="4"/>
      <c r="EID129" s="4"/>
      <c r="EIE129" s="4"/>
      <c r="EIF129" s="4"/>
      <c r="EIG129" s="4"/>
      <c r="EIH129" s="4"/>
      <c r="EII129" s="4"/>
      <c r="EIJ129" s="4"/>
      <c r="EIK129" s="4"/>
      <c r="EIL129" s="4"/>
      <c r="EIM129" s="4"/>
      <c r="EIN129" s="4"/>
      <c r="EIO129" s="4"/>
      <c r="EIP129" s="4"/>
      <c r="EIQ129" s="4"/>
      <c r="EIR129" s="4"/>
      <c r="EIS129" s="4"/>
      <c r="EIT129" s="4"/>
      <c r="EIU129" s="4"/>
      <c r="EIV129" s="4"/>
      <c r="EIW129" s="4"/>
      <c r="EIX129" s="4"/>
      <c r="EIY129" s="4"/>
      <c r="EIZ129" s="4"/>
      <c r="EJA129" s="4"/>
      <c r="EJB129" s="4"/>
      <c r="EJC129" s="4"/>
      <c r="EJD129" s="4"/>
      <c r="EJE129" s="4"/>
      <c r="EJF129" s="4"/>
      <c r="EJG129" s="4"/>
      <c r="EJH129" s="4"/>
      <c r="EJI129" s="4"/>
      <c r="EJJ129" s="4"/>
      <c r="EJK129" s="4"/>
      <c r="EJL129" s="4"/>
      <c r="EJM129" s="4"/>
      <c r="EJN129" s="4"/>
      <c r="EJO129" s="4"/>
      <c r="EJP129" s="4"/>
      <c r="EJQ129" s="4"/>
      <c r="EJR129" s="4"/>
      <c r="EJS129" s="4"/>
      <c r="EJT129" s="4"/>
      <c r="EJU129" s="4"/>
      <c r="EJV129" s="4"/>
      <c r="EJW129" s="4"/>
      <c r="EJX129" s="4"/>
      <c r="EJY129" s="4"/>
      <c r="EJZ129" s="4"/>
      <c r="EKA129" s="4"/>
      <c r="EKB129" s="4"/>
      <c r="EKC129" s="4"/>
      <c r="EKD129" s="4"/>
      <c r="EKE129" s="4"/>
      <c r="EKF129" s="4"/>
      <c r="EKG129" s="4"/>
      <c r="EKH129" s="4"/>
      <c r="EKI129" s="4"/>
      <c r="EKJ129" s="4"/>
      <c r="EKK129" s="4"/>
      <c r="EKL129" s="4"/>
      <c r="EKM129" s="4"/>
      <c r="EKN129" s="4"/>
      <c r="EKO129" s="4"/>
      <c r="EKP129" s="4"/>
      <c r="EKQ129" s="4"/>
      <c r="EKR129" s="4"/>
      <c r="EKS129" s="4"/>
      <c r="EKT129" s="4"/>
      <c r="EKU129" s="4"/>
      <c r="EKV129" s="4"/>
      <c r="EKW129" s="4"/>
      <c r="EKX129" s="4"/>
      <c r="EKY129" s="4"/>
      <c r="EKZ129" s="4"/>
      <c r="ELA129" s="4"/>
      <c r="ELB129" s="4"/>
      <c r="ELC129" s="4"/>
      <c r="ELD129" s="4"/>
      <c r="ELE129" s="4"/>
      <c r="ELF129" s="4"/>
      <c r="ELG129" s="4"/>
      <c r="ELH129" s="4"/>
      <c r="ELI129" s="4"/>
      <c r="ELJ129" s="4"/>
      <c r="ELK129" s="4"/>
      <c r="ELL129" s="4"/>
      <c r="ELM129" s="4"/>
      <c r="ELN129" s="4"/>
      <c r="ELO129" s="4"/>
      <c r="ELP129" s="4"/>
      <c r="ELQ129" s="4"/>
      <c r="ELR129" s="4"/>
      <c r="ELS129" s="4"/>
      <c r="ELT129" s="4"/>
      <c r="ELU129" s="4"/>
      <c r="ELV129" s="4"/>
      <c r="ELW129" s="4"/>
      <c r="ELX129" s="4"/>
      <c r="ELY129" s="4"/>
      <c r="ELZ129" s="4"/>
      <c r="EMA129" s="4"/>
      <c r="EMB129" s="4"/>
      <c r="EMC129" s="4"/>
      <c r="EMD129" s="4"/>
      <c r="EME129" s="4"/>
      <c r="EMF129" s="4"/>
      <c r="EMG129" s="4"/>
      <c r="EMH129" s="4"/>
      <c r="EMI129" s="4"/>
      <c r="EMJ129" s="4"/>
      <c r="EMK129" s="4"/>
      <c r="EML129" s="4"/>
      <c r="EMM129" s="4"/>
      <c r="EMN129" s="4"/>
      <c r="EMO129" s="4"/>
      <c r="EMP129" s="4"/>
      <c r="EMQ129" s="4"/>
      <c r="EMR129" s="4"/>
      <c r="EMS129" s="4"/>
      <c r="EMT129" s="4"/>
      <c r="EMU129" s="4"/>
      <c r="EMV129" s="4"/>
      <c r="EMW129" s="4"/>
      <c r="EMX129" s="4"/>
      <c r="EMY129" s="4"/>
      <c r="EMZ129" s="4"/>
      <c r="ENA129" s="4"/>
      <c r="ENB129" s="4"/>
      <c r="ENC129" s="4"/>
      <c r="END129" s="4"/>
      <c r="ENE129" s="4"/>
      <c r="ENF129" s="4"/>
      <c r="ENG129" s="4"/>
      <c r="ENH129" s="4"/>
      <c r="ENI129" s="4"/>
      <c r="ENJ129" s="4"/>
      <c r="ENK129" s="4"/>
      <c r="ENL129" s="4"/>
      <c r="ENM129" s="4"/>
      <c r="ENN129" s="4"/>
      <c r="ENO129" s="4"/>
      <c r="ENP129" s="4"/>
      <c r="ENQ129" s="4"/>
      <c r="ENR129" s="4"/>
      <c r="ENS129" s="4"/>
      <c r="ENT129" s="4"/>
      <c r="ENU129" s="4"/>
      <c r="ENV129" s="4"/>
      <c r="ENW129" s="4"/>
      <c r="ENX129" s="4"/>
      <c r="ENY129" s="4"/>
      <c r="ENZ129" s="4"/>
      <c r="EOA129" s="4"/>
      <c r="EOB129" s="4"/>
      <c r="EOC129" s="4"/>
      <c r="EOD129" s="4"/>
      <c r="EOE129" s="4"/>
      <c r="EOF129" s="4"/>
      <c r="EOG129" s="4"/>
      <c r="EOH129" s="4"/>
      <c r="EOI129" s="4"/>
      <c r="EOJ129" s="4"/>
      <c r="EOK129" s="4"/>
      <c r="EOL129" s="4"/>
      <c r="EOM129" s="4"/>
      <c r="EON129" s="4"/>
      <c r="EOO129" s="4"/>
      <c r="EOP129" s="4"/>
      <c r="EOQ129" s="4"/>
      <c r="EOR129" s="4"/>
      <c r="EOS129" s="4"/>
      <c r="EOT129" s="4"/>
      <c r="EOU129" s="4"/>
      <c r="EOV129" s="4"/>
      <c r="EOW129" s="4"/>
      <c r="EOX129" s="4"/>
      <c r="EPE129" s="4"/>
      <c r="EPF129" s="4"/>
      <c r="EPG129" s="4"/>
      <c r="EPH129" s="4"/>
      <c r="EPI129" s="4"/>
      <c r="EPJ129" s="4"/>
      <c r="EPK129" s="4"/>
      <c r="EPL129" s="4"/>
      <c r="EPM129" s="4"/>
      <c r="EPN129" s="4"/>
      <c r="EPO129" s="4"/>
      <c r="EPP129" s="4"/>
      <c r="EPQ129" s="4"/>
      <c r="EPR129" s="4"/>
      <c r="EPS129" s="4"/>
      <c r="EPT129" s="4"/>
      <c r="EPU129" s="4"/>
      <c r="EPV129" s="4"/>
      <c r="EPW129" s="4"/>
      <c r="EPX129" s="4"/>
      <c r="EPY129" s="4"/>
      <c r="EPZ129" s="4"/>
      <c r="EQA129" s="4"/>
      <c r="EQB129" s="4"/>
      <c r="EQC129" s="4"/>
      <c r="EQD129" s="4"/>
      <c r="EQE129" s="4"/>
      <c r="EQF129" s="4"/>
      <c r="EQG129" s="4"/>
      <c r="EQH129" s="4"/>
      <c r="EQI129" s="4"/>
      <c r="EQJ129" s="4"/>
      <c r="EQK129" s="4"/>
      <c r="EQL129" s="4"/>
      <c r="EQM129" s="4"/>
      <c r="EQN129" s="4"/>
      <c r="EQO129" s="4"/>
      <c r="EQP129" s="4"/>
      <c r="EQQ129" s="4"/>
      <c r="EQR129" s="4"/>
      <c r="EQS129" s="4"/>
      <c r="EQT129" s="4"/>
      <c r="EQU129" s="4"/>
      <c r="EQV129" s="4"/>
      <c r="EQW129" s="4"/>
      <c r="EQX129" s="4"/>
      <c r="EQY129" s="4"/>
      <c r="EQZ129" s="4"/>
      <c r="ERA129" s="4"/>
      <c r="ERB129" s="4"/>
      <c r="ERC129" s="4"/>
      <c r="ERD129" s="4"/>
      <c r="ERE129" s="4"/>
      <c r="ERF129" s="4"/>
      <c r="ERG129" s="4"/>
      <c r="ERH129" s="4"/>
      <c r="ERI129" s="4"/>
      <c r="ERJ129" s="4"/>
      <c r="ERK129" s="4"/>
      <c r="ERL129" s="4"/>
      <c r="ERM129" s="4"/>
      <c r="ERN129" s="4"/>
      <c r="ERO129" s="4"/>
      <c r="ERP129" s="4"/>
      <c r="ERQ129" s="4"/>
      <c r="ERR129" s="4"/>
      <c r="ERS129" s="4"/>
      <c r="ERT129" s="4"/>
      <c r="ERU129" s="4"/>
      <c r="ERV129" s="4"/>
      <c r="ERW129" s="4"/>
      <c r="ERX129" s="4"/>
      <c r="ERY129" s="4"/>
      <c r="ERZ129" s="4"/>
      <c r="ESA129" s="4"/>
      <c r="ESB129" s="4"/>
      <c r="ESC129" s="4"/>
      <c r="ESD129" s="4"/>
      <c r="ESE129" s="4"/>
      <c r="ESF129" s="4"/>
      <c r="ESG129" s="4"/>
      <c r="ESH129" s="4"/>
      <c r="ESI129" s="4"/>
      <c r="ESJ129" s="4"/>
      <c r="ESK129" s="4"/>
      <c r="ESL129" s="4"/>
      <c r="ESM129" s="4"/>
      <c r="ESN129" s="4"/>
      <c r="ESO129" s="4"/>
      <c r="ESP129" s="4"/>
      <c r="ESQ129" s="4"/>
      <c r="ESR129" s="4"/>
      <c r="ESS129" s="4"/>
      <c r="EST129" s="4"/>
      <c r="ESU129" s="4"/>
      <c r="ESV129" s="4"/>
      <c r="ESW129" s="4"/>
      <c r="ESX129" s="4"/>
      <c r="ESY129" s="4"/>
      <c r="ESZ129" s="4"/>
      <c r="ETA129" s="4"/>
      <c r="ETB129" s="4"/>
      <c r="ETC129" s="4"/>
      <c r="ETD129" s="4"/>
      <c r="ETE129" s="4"/>
      <c r="ETF129" s="4"/>
      <c r="ETG129" s="4"/>
      <c r="ETH129" s="4"/>
      <c r="ETI129" s="4"/>
      <c r="ETJ129" s="4"/>
      <c r="ETK129" s="4"/>
      <c r="ETL129" s="4"/>
      <c r="ETM129" s="4"/>
      <c r="ETN129" s="4"/>
      <c r="ETO129" s="4"/>
      <c r="ETP129" s="4"/>
      <c r="ETQ129" s="4"/>
      <c r="ETR129" s="4"/>
      <c r="ETS129" s="4"/>
      <c r="ETT129" s="4"/>
      <c r="ETU129" s="4"/>
      <c r="ETV129" s="4"/>
      <c r="ETW129" s="4"/>
      <c r="ETX129" s="4"/>
      <c r="ETY129" s="4"/>
      <c r="ETZ129" s="4"/>
      <c r="EUA129" s="4"/>
      <c r="EUB129" s="4"/>
      <c r="EUC129" s="4"/>
      <c r="EUD129" s="4"/>
      <c r="EUE129" s="4"/>
      <c r="EUF129" s="4"/>
      <c r="EUG129" s="4"/>
      <c r="EUH129" s="4"/>
      <c r="EUI129" s="4"/>
      <c r="EUJ129" s="4"/>
      <c r="EUK129" s="4"/>
      <c r="EUL129" s="4"/>
      <c r="EUM129" s="4"/>
      <c r="EUN129" s="4"/>
      <c r="EUO129" s="4"/>
      <c r="EUP129" s="4"/>
      <c r="EUQ129" s="4"/>
      <c r="EUR129" s="4"/>
      <c r="EUS129" s="4"/>
      <c r="EUT129" s="4"/>
      <c r="EUU129" s="4"/>
      <c r="EUV129" s="4"/>
      <c r="EUW129" s="4"/>
      <c r="EUX129" s="4"/>
      <c r="EUY129" s="4"/>
      <c r="EUZ129" s="4"/>
      <c r="EVA129" s="4"/>
      <c r="EVB129" s="4"/>
      <c r="EVC129" s="4"/>
      <c r="EVD129" s="4"/>
      <c r="EVE129" s="4"/>
      <c r="EVF129" s="4"/>
      <c r="EVG129" s="4"/>
      <c r="EVH129" s="4"/>
      <c r="EVI129" s="4"/>
      <c r="EVJ129" s="4"/>
      <c r="EVK129" s="4"/>
      <c r="EVL129" s="4"/>
      <c r="EVM129" s="4"/>
      <c r="EVN129" s="4"/>
      <c r="EVO129" s="4"/>
      <c r="EVP129" s="4"/>
      <c r="EVQ129" s="4"/>
      <c r="EVR129" s="4"/>
      <c r="EVS129" s="4"/>
      <c r="EVT129" s="4"/>
      <c r="EVU129" s="4"/>
      <c r="EVV129" s="4"/>
      <c r="EVW129" s="4"/>
      <c r="EVX129" s="4"/>
      <c r="EVY129" s="4"/>
      <c r="EVZ129" s="4"/>
      <c r="EWA129" s="4"/>
      <c r="EWB129" s="4"/>
      <c r="EWC129" s="4"/>
      <c r="EWD129" s="4"/>
      <c r="EWE129" s="4"/>
      <c r="EWF129" s="4"/>
      <c r="EWG129" s="4"/>
      <c r="EWH129" s="4"/>
      <c r="EWI129" s="4"/>
      <c r="EWJ129" s="4"/>
      <c r="EWK129" s="4"/>
      <c r="EWL129" s="4"/>
      <c r="EWM129" s="4"/>
      <c r="EWN129" s="4"/>
      <c r="EWO129" s="4"/>
      <c r="EWP129" s="4"/>
      <c r="EWQ129" s="4"/>
      <c r="EWR129" s="4"/>
      <c r="EWS129" s="4"/>
      <c r="EWT129" s="4"/>
      <c r="EWU129" s="4"/>
      <c r="EWV129" s="4"/>
      <c r="EWW129" s="4"/>
      <c r="EWX129" s="4"/>
      <c r="EWY129" s="4"/>
      <c r="EWZ129" s="4"/>
      <c r="EXA129" s="4"/>
      <c r="EXB129" s="4"/>
      <c r="EXC129" s="4"/>
      <c r="EXD129" s="4"/>
      <c r="EXE129" s="4"/>
      <c r="EXF129" s="4"/>
      <c r="EXG129" s="4"/>
      <c r="EXH129" s="4"/>
      <c r="EXI129" s="4"/>
      <c r="EXJ129" s="4"/>
      <c r="EXK129" s="4"/>
      <c r="EXL129" s="4"/>
      <c r="EXM129" s="4"/>
      <c r="EXN129" s="4"/>
      <c r="EXO129" s="4"/>
      <c r="EXP129" s="4"/>
      <c r="EXQ129" s="4"/>
      <c r="EXR129" s="4"/>
      <c r="EXS129" s="4"/>
      <c r="EXT129" s="4"/>
      <c r="EXU129" s="4"/>
      <c r="EXV129" s="4"/>
      <c r="EXW129" s="4"/>
      <c r="EXX129" s="4"/>
      <c r="EXY129" s="4"/>
      <c r="EXZ129" s="4"/>
      <c r="EYA129" s="4"/>
      <c r="EYB129" s="4"/>
      <c r="EYC129" s="4"/>
      <c r="EYD129" s="4"/>
      <c r="EYE129" s="4"/>
      <c r="EYF129" s="4"/>
      <c r="EYG129" s="4"/>
      <c r="EYH129" s="4"/>
      <c r="EYI129" s="4"/>
      <c r="EYJ129" s="4"/>
      <c r="EYK129" s="4"/>
      <c r="EYL129" s="4"/>
      <c r="EYM129" s="4"/>
      <c r="EYN129" s="4"/>
      <c r="EYO129" s="4"/>
      <c r="EYP129" s="4"/>
      <c r="EYQ129" s="4"/>
      <c r="EYR129" s="4"/>
      <c r="EYS129" s="4"/>
      <c r="EYT129" s="4"/>
      <c r="EZA129" s="4"/>
      <c r="EZB129" s="4"/>
      <c r="EZC129" s="4"/>
      <c r="EZD129" s="4"/>
      <c r="EZE129" s="4"/>
      <c r="EZF129" s="4"/>
      <c r="EZG129" s="4"/>
      <c r="EZH129" s="4"/>
      <c r="EZI129" s="4"/>
      <c r="EZJ129" s="4"/>
      <c r="EZK129" s="4"/>
      <c r="EZL129" s="4"/>
      <c r="EZM129" s="4"/>
      <c r="EZN129" s="4"/>
      <c r="EZO129" s="4"/>
      <c r="EZP129" s="4"/>
      <c r="EZQ129" s="4"/>
      <c r="EZR129" s="4"/>
      <c r="EZS129" s="4"/>
      <c r="EZT129" s="4"/>
      <c r="EZU129" s="4"/>
      <c r="EZV129" s="4"/>
      <c r="EZW129" s="4"/>
      <c r="EZX129" s="4"/>
      <c r="EZY129" s="4"/>
      <c r="EZZ129" s="4"/>
      <c r="FAA129" s="4"/>
      <c r="FAB129" s="4"/>
      <c r="FAC129" s="4"/>
      <c r="FAD129" s="4"/>
      <c r="FAE129" s="4"/>
      <c r="FAF129" s="4"/>
      <c r="FAG129" s="4"/>
      <c r="FAH129" s="4"/>
      <c r="FAI129" s="4"/>
      <c r="FAJ129" s="4"/>
      <c r="FAK129" s="4"/>
      <c r="FAL129" s="4"/>
      <c r="FAM129" s="4"/>
      <c r="FAN129" s="4"/>
      <c r="FAO129" s="4"/>
      <c r="FAP129" s="4"/>
      <c r="FAQ129" s="4"/>
      <c r="FAR129" s="4"/>
      <c r="FAS129" s="4"/>
      <c r="FAT129" s="4"/>
      <c r="FAU129" s="4"/>
      <c r="FAV129" s="4"/>
      <c r="FAW129" s="4"/>
      <c r="FAX129" s="4"/>
      <c r="FAY129" s="4"/>
      <c r="FAZ129" s="4"/>
      <c r="FBA129" s="4"/>
      <c r="FBB129" s="4"/>
      <c r="FBC129" s="4"/>
      <c r="FBD129" s="4"/>
      <c r="FBE129" s="4"/>
      <c r="FBF129" s="4"/>
      <c r="FBG129" s="4"/>
      <c r="FBH129" s="4"/>
      <c r="FBI129" s="4"/>
      <c r="FBJ129" s="4"/>
      <c r="FBK129" s="4"/>
      <c r="FBL129" s="4"/>
      <c r="FBM129" s="4"/>
      <c r="FBN129" s="4"/>
      <c r="FBO129" s="4"/>
      <c r="FBP129" s="4"/>
      <c r="FBQ129" s="4"/>
      <c r="FBR129" s="4"/>
      <c r="FBS129" s="4"/>
      <c r="FBT129" s="4"/>
      <c r="FBU129" s="4"/>
      <c r="FBV129" s="4"/>
      <c r="FBW129" s="4"/>
      <c r="FBX129" s="4"/>
      <c r="FBY129" s="4"/>
      <c r="FBZ129" s="4"/>
      <c r="FCA129" s="4"/>
      <c r="FCB129" s="4"/>
      <c r="FCC129" s="4"/>
      <c r="FCD129" s="4"/>
      <c r="FCE129" s="4"/>
      <c r="FCF129" s="4"/>
      <c r="FCG129" s="4"/>
      <c r="FCH129" s="4"/>
      <c r="FCI129" s="4"/>
      <c r="FCJ129" s="4"/>
      <c r="FCK129" s="4"/>
      <c r="FCL129" s="4"/>
      <c r="FCM129" s="4"/>
      <c r="FCN129" s="4"/>
      <c r="FCO129" s="4"/>
      <c r="FCP129" s="4"/>
      <c r="FCQ129" s="4"/>
      <c r="FCR129" s="4"/>
      <c r="FCS129" s="4"/>
      <c r="FCT129" s="4"/>
      <c r="FCU129" s="4"/>
      <c r="FCV129" s="4"/>
      <c r="FCW129" s="4"/>
      <c r="FCX129" s="4"/>
      <c r="FCY129" s="4"/>
      <c r="FCZ129" s="4"/>
      <c r="FDA129" s="4"/>
      <c r="FDB129" s="4"/>
      <c r="FDC129" s="4"/>
      <c r="FDD129" s="4"/>
      <c r="FDE129" s="4"/>
      <c r="FDF129" s="4"/>
      <c r="FDG129" s="4"/>
      <c r="FDH129" s="4"/>
      <c r="FDI129" s="4"/>
      <c r="FDJ129" s="4"/>
      <c r="FDK129" s="4"/>
      <c r="FDL129" s="4"/>
      <c r="FDM129" s="4"/>
      <c r="FDN129" s="4"/>
      <c r="FDO129" s="4"/>
      <c r="FDP129" s="4"/>
      <c r="FDQ129" s="4"/>
      <c r="FDR129" s="4"/>
      <c r="FDS129" s="4"/>
      <c r="FDT129" s="4"/>
      <c r="FDU129" s="4"/>
      <c r="FDV129" s="4"/>
      <c r="FDW129" s="4"/>
      <c r="FDX129" s="4"/>
      <c r="FDY129" s="4"/>
      <c r="FDZ129" s="4"/>
      <c r="FEA129" s="4"/>
      <c r="FEB129" s="4"/>
      <c r="FEC129" s="4"/>
      <c r="FED129" s="4"/>
      <c r="FEE129" s="4"/>
      <c r="FEF129" s="4"/>
      <c r="FEG129" s="4"/>
      <c r="FEH129" s="4"/>
      <c r="FEI129" s="4"/>
      <c r="FEJ129" s="4"/>
      <c r="FEK129" s="4"/>
      <c r="FEL129" s="4"/>
      <c r="FEM129" s="4"/>
      <c r="FEN129" s="4"/>
      <c r="FEO129" s="4"/>
      <c r="FEP129" s="4"/>
      <c r="FEQ129" s="4"/>
      <c r="FER129" s="4"/>
      <c r="FES129" s="4"/>
      <c r="FET129" s="4"/>
      <c r="FEU129" s="4"/>
      <c r="FEV129" s="4"/>
      <c r="FEW129" s="4"/>
      <c r="FEX129" s="4"/>
      <c r="FEY129" s="4"/>
      <c r="FEZ129" s="4"/>
      <c r="FFA129" s="4"/>
      <c r="FFB129" s="4"/>
      <c r="FFC129" s="4"/>
      <c r="FFD129" s="4"/>
      <c r="FFE129" s="4"/>
      <c r="FFF129" s="4"/>
      <c r="FFG129" s="4"/>
      <c r="FFH129" s="4"/>
      <c r="FFI129" s="4"/>
      <c r="FFJ129" s="4"/>
      <c r="FFK129" s="4"/>
      <c r="FFL129" s="4"/>
      <c r="FFM129" s="4"/>
      <c r="FFN129" s="4"/>
      <c r="FFO129" s="4"/>
      <c r="FFP129" s="4"/>
      <c r="FFQ129" s="4"/>
      <c r="FFR129" s="4"/>
      <c r="FFS129" s="4"/>
      <c r="FFT129" s="4"/>
      <c r="FFU129" s="4"/>
      <c r="FFV129" s="4"/>
      <c r="FFW129" s="4"/>
      <c r="FFX129" s="4"/>
      <c r="FFY129" s="4"/>
      <c r="FFZ129" s="4"/>
      <c r="FGA129" s="4"/>
      <c r="FGB129" s="4"/>
      <c r="FGC129" s="4"/>
      <c r="FGD129" s="4"/>
      <c r="FGE129" s="4"/>
      <c r="FGF129" s="4"/>
      <c r="FGG129" s="4"/>
      <c r="FGH129" s="4"/>
      <c r="FGI129" s="4"/>
      <c r="FGJ129" s="4"/>
      <c r="FGK129" s="4"/>
      <c r="FGL129" s="4"/>
      <c r="FGM129" s="4"/>
      <c r="FGN129" s="4"/>
      <c r="FGO129" s="4"/>
      <c r="FGP129" s="4"/>
      <c r="FGQ129" s="4"/>
      <c r="FGR129" s="4"/>
      <c r="FGS129" s="4"/>
      <c r="FGT129" s="4"/>
      <c r="FGU129" s="4"/>
      <c r="FGV129" s="4"/>
      <c r="FGW129" s="4"/>
      <c r="FGX129" s="4"/>
      <c r="FGY129" s="4"/>
      <c r="FGZ129" s="4"/>
      <c r="FHA129" s="4"/>
      <c r="FHB129" s="4"/>
      <c r="FHC129" s="4"/>
      <c r="FHD129" s="4"/>
      <c r="FHE129" s="4"/>
      <c r="FHF129" s="4"/>
      <c r="FHG129" s="4"/>
      <c r="FHH129" s="4"/>
      <c r="FHI129" s="4"/>
      <c r="FHJ129" s="4"/>
      <c r="FHK129" s="4"/>
      <c r="FHL129" s="4"/>
      <c r="FHM129" s="4"/>
      <c r="FHN129" s="4"/>
      <c r="FHO129" s="4"/>
      <c r="FHP129" s="4"/>
      <c r="FHQ129" s="4"/>
      <c r="FHR129" s="4"/>
      <c r="FHS129" s="4"/>
      <c r="FHT129" s="4"/>
      <c r="FHU129" s="4"/>
      <c r="FHV129" s="4"/>
      <c r="FHW129" s="4"/>
      <c r="FHX129" s="4"/>
      <c r="FHY129" s="4"/>
      <c r="FHZ129" s="4"/>
      <c r="FIA129" s="4"/>
      <c r="FIB129" s="4"/>
      <c r="FIC129" s="4"/>
      <c r="FID129" s="4"/>
      <c r="FIE129" s="4"/>
      <c r="FIF129" s="4"/>
      <c r="FIG129" s="4"/>
      <c r="FIH129" s="4"/>
      <c r="FII129" s="4"/>
      <c r="FIJ129" s="4"/>
      <c r="FIK129" s="4"/>
      <c r="FIL129" s="4"/>
      <c r="FIM129" s="4"/>
      <c r="FIN129" s="4"/>
      <c r="FIO129" s="4"/>
      <c r="FIP129" s="4"/>
      <c r="FIW129" s="4"/>
      <c r="FIX129" s="4"/>
      <c r="FIY129" s="4"/>
      <c r="FIZ129" s="4"/>
      <c r="FJA129" s="4"/>
      <c r="FJB129" s="4"/>
      <c r="FJC129" s="4"/>
      <c r="FJD129" s="4"/>
      <c r="FJE129" s="4"/>
      <c r="FJF129" s="4"/>
      <c r="FJG129" s="4"/>
      <c r="FJH129" s="4"/>
      <c r="FJI129" s="4"/>
      <c r="FJJ129" s="4"/>
      <c r="FJK129" s="4"/>
      <c r="FJL129" s="4"/>
      <c r="FJM129" s="4"/>
      <c r="FJN129" s="4"/>
      <c r="FJO129" s="4"/>
      <c r="FJP129" s="4"/>
      <c r="FJQ129" s="4"/>
      <c r="FJR129" s="4"/>
      <c r="FJS129" s="4"/>
      <c r="FJT129" s="4"/>
      <c r="FJU129" s="4"/>
      <c r="FJV129" s="4"/>
      <c r="FJW129" s="4"/>
      <c r="FJX129" s="4"/>
      <c r="FJY129" s="4"/>
      <c r="FJZ129" s="4"/>
      <c r="FKA129" s="4"/>
      <c r="FKB129" s="4"/>
      <c r="FKC129" s="4"/>
      <c r="FKD129" s="4"/>
      <c r="FKE129" s="4"/>
      <c r="FKF129" s="4"/>
      <c r="FKG129" s="4"/>
      <c r="FKH129" s="4"/>
      <c r="FKI129" s="4"/>
      <c r="FKJ129" s="4"/>
      <c r="FKK129" s="4"/>
      <c r="FKL129" s="4"/>
      <c r="FKM129" s="4"/>
      <c r="FKN129" s="4"/>
      <c r="FKO129" s="4"/>
      <c r="FKP129" s="4"/>
      <c r="FKQ129" s="4"/>
      <c r="FKR129" s="4"/>
      <c r="FKS129" s="4"/>
      <c r="FKT129" s="4"/>
      <c r="FKU129" s="4"/>
      <c r="FKV129" s="4"/>
      <c r="FKW129" s="4"/>
      <c r="FKX129" s="4"/>
      <c r="FKY129" s="4"/>
      <c r="FKZ129" s="4"/>
      <c r="FLA129" s="4"/>
      <c r="FLB129" s="4"/>
      <c r="FLC129" s="4"/>
      <c r="FLD129" s="4"/>
      <c r="FLE129" s="4"/>
      <c r="FLF129" s="4"/>
      <c r="FLG129" s="4"/>
      <c r="FLH129" s="4"/>
      <c r="FLI129" s="4"/>
      <c r="FLJ129" s="4"/>
      <c r="FLK129" s="4"/>
      <c r="FLL129" s="4"/>
      <c r="FLM129" s="4"/>
      <c r="FLN129" s="4"/>
      <c r="FLO129" s="4"/>
      <c r="FLP129" s="4"/>
      <c r="FLQ129" s="4"/>
      <c r="FLR129" s="4"/>
      <c r="FLS129" s="4"/>
      <c r="FLT129" s="4"/>
      <c r="FLU129" s="4"/>
      <c r="FLV129" s="4"/>
      <c r="FLW129" s="4"/>
      <c r="FLX129" s="4"/>
      <c r="FLY129" s="4"/>
      <c r="FLZ129" s="4"/>
      <c r="FMA129" s="4"/>
      <c r="FMB129" s="4"/>
      <c r="FMC129" s="4"/>
      <c r="FMD129" s="4"/>
      <c r="FME129" s="4"/>
      <c r="FMF129" s="4"/>
      <c r="FMG129" s="4"/>
      <c r="FMH129" s="4"/>
      <c r="FMI129" s="4"/>
      <c r="FMJ129" s="4"/>
      <c r="FMK129" s="4"/>
      <c r="FML129" s="4"/>
      <c r="FMM129" s="4"/>
      <c r="FMN129" s="4"/>
      <c r="FMO129" s="4"/>
      <c r="FMP129" s="4"/>
      <c r="FMQ129" s="4"/>
      <c r="FMR129" s="4"/>
      <c r="FMS129" s="4"/>
      <c r="FMT129" s="4"/>
      <c r="FMU129" s="4"/>
      <c r="FMV129" s="4"/>
      <c r="FMW129" s="4"/>
      <c r="FMX129" s="4"/>
      <c r="FMY129" s="4"/>
      <c r="FMZ129" s="4"/>
      <c r="FNA129" s="4"/>
      <c r="FNB129" s="4"/>
      <c r="FNC129" s="4"/>
      <c r="FND129" s="4"/>
      <c r="FNE129" s="4"/>
      <c r="FNF129" s="4"/>
      <c r="FNG129" s="4"/>
      <c r="FNH129" s="4"/>
      <c r="FNI129" s="4"/>
      <c r="FNJ129" s="4"/>
      <c r="FNK129" s="4"/>
      <c r="FNL129" s="4"/>
      <c r="FNM129" s="4"/>
      <c r="FNN129" s="4"/>
      <c r="FNO129" s="4"/>
      <c r="FNP129" s="4"/>
      <c r="FNQ129" s="4"/>
      <c r="FNR129" s="4"/>
      <c r="FNS129" s="4"/>
      <c r="FNT129" s="4"/>
      <c r="FNU129" s="4"/>
      <c r="FNV129" s="4"/>
      <c r="FNW129" s="4"/>
      <c r="FNX129" s="4"/>
      <c r="FNY129" s="4"/>
      <c r="FNZ129" s="4"/>
      <c r="FOA129" s="4"/>
      <c r="FOB129" s="4"/>
      <c r="FOC129" s="4"/>
      <c r="FOD129" s="4"/>
      <c r="FOE129" s="4"/>
      <c r="FOF129" s="4"/>
      <c r="FOG129" s="4"/>
      <c r="FOH129" s="4"/>
      <c r="FOI129" s="4"/>
      <c r="FOJ129" s="4"/>
      <c r="FOK129" s="4"/>
      <c r="FOL129" s="4"/>
      <c r="FOM129" s="4"/>
      <c r="FON129" s="4"/>
      <c r="FOO129" s="4"/>
      <c r="FOP129" s="4"/>
      <c r="FOQ129" s="4"/>
      <c r="FOR129" s="4"/>
      <c r="FOS129" s="4"/>
      <c r="FOT129" s="4"/>
      <c r="FOU129" s="4"/>
      <c r="FOV129" s="4"/>
      <c r="FOW129" s="4"/>
      <c r="FOX129" s="4"/>
      <c r="FOY129" s="4"/>
      <c r="FOZ129" s="4"/>
      <c r="FPA129" s="4"/>
      <c r="FPB129" s="4"/>
      <c r="FPC129" s="4"/>
      <c r="FPD129" s="4"/>
      <c r="FPE129" s="4"/>
      <c r="FPF129" s="4"/>
      <c r="FPG129" s="4"/>
      <c r="FPH129" s="4"/>
      <c r="FPI129" s="4"/>
      <c r="FPJ129" s="4"/>
      <c r="FPK129" s="4"/>
      <c r="FPL129" s="4"/>
      <c r="FPM129" s="4"/>
      <c r="FPN129" s="4"/>
      <c r="FPO129" s="4"/>
      <c r="FPP129" s="4"/>
      <c r="FPQ129" s="4"/>
      <c r="FPR129" s="4"/>
      <c r="FPS129" s="4"/>
      <c r="FPT129" s="4"/>
      <c r="FPU129" s="4"/>
      <c r="FPV129" s="4"/>
      <c r="FPW129" s="4"/>
      <c r="FPX129" s="4"/>
      <c r="FPY129" s="4"/>
      <c r="FPZ129" s="4"/>
      <c r="FQA129" s="4"/>
      <c r="FQB129" s="4"/>
      <c r="FQC129" s="4"/>
      <c r="FQD129" s="4"/>
      <c r="FQE129" s="4"/>
      <c r="FQF129" s="4"/>
      <c r="FQG129" s="4"/>
      <c r="FQH129" s="4"/>
      <c r="FQI129" s="4"/>
      <c r="FQJ129" s="4"/>
      <c r="FQK129" s="4"/>
      <c r="FQL129" s="4"/>
      <c r="FQM129" s="4"/>
      <c r="FQN129" s="4"/>
      <c r="FQO129" s="4"/>
      <c r="FQP129" s="4"/>
      <c r="FQQ129" s="4"/>
      <c r="FQR129" s="4"/>
      <c r="FQS129" s="4"/>
      <c r="FQT129" s="4"/>
      <c r="FQU129" s="4"/>
      <c r="FQV129" s="4"/>
      <c r="FQW129" s="4"/>
      <c r="FQX129" s="4"/>
      <c r="FQY129" s="4"/>
      <c r="FQZ129" s="4"/>
      <c r="FRA129" s="4"/>
      <c r="FRB129" s="4"/>
      <c r="FRC129" s="4"/>
      <c r="FRD129" s="4"/>
      <c r="FRE129" s="4"/>
      <c r="FRF129" s="4"/>
      <c r="FRG129" s="4"/>
      <c r="FRH129" s="4"/>
      <c r="FRI129" s="4"/>
      <c r="FRJ129" s="4"/>
      <c r="FRK129" s="4"/>
      <c r="FRL129" s="4"/>
      <c r="FRM129" s="4"/>
      <c r="FRN129" s="4"/>
      <c r="FRO129" s="4"/>
      <c r="FRP129" s="4"/>
      <c r="FRQ129" s="4"/>
      <c r="FRR129" s="4"/>
      <c r="FRS129" s="4"/>
      <c r="FRT129" s="4"/>
      <c r="FRU129" s="4"/>
      <c r="FRV129" s="4"/>
      <c r="FRW129" s="4"/>
      <c r="FRX129" s="4"/>
      <c r="FRY129" s="4"/>
      <c r="FRZ129" s="4"/>
      <c r="FSA129" s="4"/>
      <c r="FSB129" s="4"/>
      <c r="FSC129" s="4"/>
      <c r="FSD129" s="4"/>
      <c r="FSE129" s="4"/>
      <c r="FSF129" s="4"/>
      <c r="FSG129" s="4"/>
      <c r="FSH129" s="4"/>
      <c r="FSI129" s="4"/>
      <c r="FSJ129" s="4"/>
      <c r="FSK129" s="4"/>
      <c r="FSL129" s="4"/>
      <c r="FSS129" s="4"/>
      <c r="FST129" s="4"/>
      <c r="FSU129" s="4"/>
      <c r="FSV129" s="4"/>
      <c r="FSW129" s="4"/>
      <c r="FSX129" s="4"/>
      <c r="FSY129" s="4"/>
      <c r="FSZ129" s="4"/>
      <c r="FTA129" s="4"/>
      <c r="FTB129" s="4"/>
      <c r="FTC129" s="4"/>
      <c r="FTD129" s="4"/>
      <c r="FTE129" s="4"/>
      <c r="FTF129" s="4"/>
      <c r="FTG129" s="4"/>
      <c r="FTH129" s="4"/>
      <c r="FTI129" s="4"/>
      <c r="FTJ129" s="4"/>
      <c r="FTK129" s="4"/>
      <c r="FTL129" s="4"/>
      <c r="FTM129" s="4"/>
      <c r="FTN129" s="4"/>
      <c r="FTO129" s="4"/>
      <c r="FTP129" s="4"/>
      <c r="FTQ129" s="4"/>
      <c r="FTR129" s="4"/>
      <c r="FTS129" s="4"/>
      <c r="FTT129" s="4"/>
      <c r="FTU129" s="4"/>
      <c r="FTV129" s="4"/>
      <c r="FTW129" s="4"/>
      <c r="FTX129" s="4"/>
      <c r="FTY129" s="4"/>
      <c r="FTZ129" s="4"/>
      <c r="FUA129" s="4"/>
      <c r="FUB129" s="4"/>
      <c r="FUC129" s="4"/>
      <c r="FUD129" s="4"/>
      <c r="FUE129" s="4"/>
      <c r="FUF129" s="4"/>
      <c r="FUG129" s="4"/>
      <c r="FUH129" s="4"/>
      <c r="FUI129" s="4"/>
      <c r="FUJ129" s="4"/>
      <c r="FUK129" s="4"/>
      <c r="FUL129" s="4"/>
      <c r="FUM129" s="4"/>
      <c r="FUN129" s="4"/>
      <c r="FUO129" s="4"/>
      <c r="FUP129" s="4"/>
      <c r="FUQ129" s="4"/>
      <c r="FUR129" s="4"/>
      <c r="FUS129" s="4"/>
      <c r="FUT129" s="4"/>
      <c r="FUU129" s="4"/>
      <c r="FUV129" s="4"/>
      <c r="FUW129" s="4"/>
      <c r="FUX129" s="4"/>
      <c r="FUY129" s="4"/>
      <c r="FUZ129" s="4"/>
      <c r="FVA129" s="4"/>
      <c r="FVB129" s="4"/>
      <c r="FVC129" s="4"/>
      <c r="FVD129" s="4"/>
      <c r="FVE129" s="4"/>
      <c r="FVF129" s="4"/>
      <c r="FVG129" s="4"/>
      <c r="FVH129" s="4"/>
      <c r="FVI129" s="4"/>
      <c r="FVJ129" s="4"/>
      <c r="FVK129" s="4"/>
      <c r="FVL129" s="4"/>
      <c r="FVM129" s="4"/>
      <c r="FVN129" s="4"/>
      <c r="FVO129" s="4"/>
      <c r="FVP129" s="4"/>
      <c r="FVQ129" s="4"/>
      <c r="FVR129" s="4"/>
      <c r="FVS129" s="4"/>
      <c r="FVT129" s="4"/>
      <c r="FVU129" s="4"/>
      <c r="FVV129" s="4"/>
      <c r="FVW129" s="4"/>
      <c r="FVX129" s="4"/>
      <c r="FVY129" s="4"/>
      <c r="FVZ129" s="4"/>
      <c r="FWA129" s="4"/>
      <c r="FWB129" s="4"/>
      <c r="FWC129" s="4"/>
      <c r="FWD129" s="4"/>
      <c r="FWE129" s="4"/>
      <c r="FWF129" s="4"/>
      <c r="FWG129" s="4"/>
      <c r="FWH129" s="4"/>
      <c r="FWI129" s="4"/>
      <c r="FWJ129" s="4"/>
      <c r="FWK129" s="4"/>
      <c r="FWL129" s="4"/>
      <c r="FWM129" s="4"/>
      <c r="FWN129" s="4"/>
      <c r="FWO129" s="4"/>
      <c r="FWP129" s="4"/>
      <c r="FWQ129" s="4"/>
      <c r="FWR129" s="4"/>
      <c r="FWS129" s="4"/>
      <c r="FWT129" s="4"/>
      <c r="FWU129" s="4"/>
      <c r="FWV129" s="4"/>
      <c r="FWW129" s="4"/>
      <c r="FWX129" s="4"/>
      <c r="FWY129" s="4"/>
      <c r="FWZ129" s="4"/>
      <c r="FXA129" s="4"/>
      <c r="FXB129" s="4"/>
      <c r="FXC129" s="4"/>
      <c r="FXD129" s="4"/>
      <c r="FXE129" s="4"/>
      <c r="FXF129" s="4"/>
      <c r="FXG129" s="4"/>
      <c r="FXH129" s="4"/>
      <c r="FXI129" s="4"/>
      <c r="FXJ129" s="4"/>
      <c r="FXK129" s="4"/>
      <c r="FXL129" s="4"/>
      <c r="FXM129" s="4"/>
      <c r="FXN129" s="4"/>
      <c r="FXO129" s="4"/>
      <c r="FXP129" s="4"/>
      <c r="FXQ129" s="4"/>
      <c r="FXR129" s="4"/>
      <c r="FXS129" s="4"/>
      <c r="FXT129" s="4"/>
      <c r="FXU129" s="4"/>
      <c r="FXV129" s="4"/>
      <c r="FXW129" s="4"/>
      <c r="FXX129" s="4"/>
      <c r="FXY129" s="4"/>
      <c r="FXZ129" s="4"/>
      <c r="FYA129" s="4"/>
      <c r="FYB129" s="4"/>
      <c r="FYC129" s="4"/>
      <c r="FYD129" s="4"/>
      <c r="FYE129" s="4"/>
      <c r="FYF129" s="4"/>
      <c r="FYG129" s="4"/>
      <c r="FYH129" s="4"/>
      <c r="FYI129" s="4"/>
      <c r="FYJ129" s="4"/>
      <c r="FYK129" s="4"/>
      <c r="FYL129" s="4"/>
      <c r="FYM129" s="4"/>
      <c r="FYN129" s="4"/>
      <c r="FYO129" s="4"/>
      <c r="FYP129" s="4"/>
      <c r="FYQ129" s="4"/>
      <c r="FYR129" s="4"/>
      <c r="FYS129" s="4"/>
      <c r="FYT129" s="4"/>
      <c r="FYU129" s="4"/>
      <c r="FYV129" s="4"/>
      <c r="FYW129" s="4"/>
      <c r="FYX129" s="4"/>
      <c r="FYY129" s="4"/>
      <c r="FYZ129" s="4"/>
      <c r="FZA129" s="4"/>
      <c r="FZB129" s="4"/>
      <c r="FZC129" s="4"/>
      <c r="FZD129" s="4"/>
      <c r="FZE129" s="4"/>
      <c r="FZF129" s="4"/>
      <c r="FZG129" s="4"/>
      <c r="FZH129" s="4"/>
      <c r="FZI129" s="4"/>
      <c r="FZJ129" s="4"/>
      <c r="FZK129" s="4"/>
      <c r="FZL129" s="4"/>
      <c r="FZM129" s="4"/>
      <c r="FZN129" s="4"/>
      <c r="FZO129" s="4"/>
      <c r="FZP129" s="4"/>
      <c r="FZQ129" s="4"/>
      <c r="FZR129" s="4"/>
      <c r="FZS129" s="4"/>
      <c r="FZT129" s="4"/>
      <c r="FZU129" s="4"/>
      <c r="FZV129" s="4"/>
      <c r="FZW129" s="4"/>
      <c r="FZX129" s="4"/>
      <c r="FZY129" s="4"/>
      <c r="FZZ129" s="4"/>
      <c r="GAA129" s="4"/>
      <c r="GAB129" s="4"/>
      <c r="GAC129" s="4"/>
      <c r="GAD129" s="4"/>
      <c r="GAE129" s="4"/>
      <c r="GAF129" s="4"/>
      <c r="GAG129" s="4"/>
      <c r="GAH129" s="4"/>
      <c r="GAI129" s="4"/>
      <c r="GAJ129" s="4"/>
      <c r="GAK129" s="4"/>
      <c r="GAL129" s="4"/>
      <c r="GAM129" s="4"/>
      <c r="GAN129" s="4"/>
      <c r="GAO129" s="4"/>
      <c r="GAP129" s="4"/>
      <c r="GAQ129" s="4"/>
      <c r="GAR129" s="4"/>
      <c r="GAS129" s="4"/>
      <c r="GAT129" s="4"/>
      <c r="GAU129" s="4"/>
      <c r="GAV129" s="4"/>
      <c r="GAW129" s="4"/>
      <c r="GAX129" s="4"/>
      <c r="GAY129" s="4"/>
      <c r="GAZ129" s="4"/>
      <c r="GBA129" s="4"/>
      <c r="GBB129" s="4"/>
      <c r="GBC129" s="4"/>
      <c r="GBD129" s="4"/>
      <c r="GBE129" s="4"/>
      <c r="GBF129" s="4"/>
      <c r="GBG129" s="4"/>
      <c r="GBH129" s="4"/>
      <c r="GBI129" s="4"/>
      <c r="GBJ129" s="4"/>
      <c r="GBK129" s="4"/>
      <c r="GBL129" s="4"/>
      <c r="GBM129" s="4"/>
      <c r="GBN129" s="4"/>
      <c r="GBO129" s="4"/>
      <c r="GBP129" s="4"/>
      <c r="GBQ129" s="4"/>
      <c r="GBR129" s="4"/>
      <c r="GBS129" s="4"/>
      <c r="GBT129" s="4"/>
      <c r="GBU129" s="4"/>
      <c r="GBV129" s="4"/>
      <c r="GBW129" s="4"/>
      <c r="GBX129" s="4"/>
      <c r="GBY129" s="4"/>
      <c r="GBZ129" s="4"/>
      <c r="GCA129" s="4"/>
      <c r="GCB129" s="4"/>
      <c r="GCC129" s="4"/>
      <c r="GCD129" s="4"/>
      <c r="GCE129" s="4"/>
      <c r="GCF129" s="4"/>
      <c r="GCG129" s="4"/>
      <c r="GCH129" s="4"/>
      <c r="GCO129" s="4"/>
      <c r="GCP129" s="4"/>
      <c r="GCQ129" s="4"/>
      <c r="GCR129" s="4"/>
      <c r="GCS129" s="4"/>
      <c r="GCT129" s="4"/>
      <c r="GCU129" s="4"/>
      <c r="GCV129" s="4"/>
      <c r="GCW129" s="4"/>
      <c r="GCX129" s="4"/>
      <c r="GCY129" s="4"/>
      <c r="GCZ129" s="4"/>
      <c r="GDA129" s="4"/>
      <c r="GDB129" s="4"/>
      <c r="GDC129" s="4"/>
      <c r="GDD129" s="4"/>
      <c r="GDE129" s="4"/>
      <c r="GDF129" s="4"/>
      <c r="GDG129" s="4"/>
      <c r="GDH129" s="4"/>
      <c r="GDI129" s="4"/>
      <c r="GDJ129" s="4"/>
      <c r="GDK129" s="4"/>
      <c r="GDL129" s="4"/>
      <c r="GDM129" s="4"/>
      <c r="GDN129" s="4"/>
      <c r="GDO129" s="4"/>
      <c r="GDP129" s="4"/>
      <c r="GDQ129" s="4"/>
      <c r="GDR129" s="4"/>
      <c r="GDS129" s="4"/>
      <c r="GDT129" s="4"/>
      <c r="GDU129" s="4"/>
      <c r="GDV129" s="4"/>
      <c r="GDW129" s="4"/>
      <c r="GDX129" s="4"/>
      <c r="GDY129" s="4"/>
      <c r="GDZ129" s="4"/>
      <c r="GEA129" s="4"/>
      <c r="GEB129" s="4"/>
      <c r="GEC129" s="4"/>
      <c r="GED129" s="4"/>
      <c r="GEE129" s="4"/>
      <c r="GEF129" s="4"/>
      <c r="GEG129" s="4"/>
      <c r="GEH129" s="4"/>
      <c r="GEI129" s="4"/>
      <c r="GEJ129" s="4"/>
      <c r="GEK129" s="4"/>
      <c r="GEL129" s="4"/>
      <c r="GEM129" s="4"/>
      <c r="GEN129" s="4"/>
      <c r="GEO129" s="4"/>
      <c r="GEP129" s="4"/>
      <c r="GEQ129" s="4"/>
      <c r="GER129" s="4"/>
      <c r="GES129" s="4"/>
      <c r="GET129" s="4"/>
      <c r="GEU129" s="4"/>
      <c r="GEV129" s="4"/>
      <c r="GEW129" s="4"/>
      <c r="GEX129" s="4"/>
      <c r="GEY129" s="4"/>
      <c r="GEZ129" s="4"/>
      <c r="GFA129" s="4"/>
      <c r="GFB129" s="4"/>
      <c r="GFC129" s="4"/>
      <c r="GFD129" s="4"/>
      <c r="GFE129" s="4"/>
      <c r="GFF129" s="4"/>
      <c r="GFG129" s="4"/>
      <c r="GFH129" s="4"/>
      <c r="GFI129" s="4"/>
      <c r="GFJ129" s="4"/>
      <c r="GFK129" s="4"/>
      <c r="GFL129" s="4"/>
      <c r="GFM129" s="4"/>
      <c r="GFN129" s="4"/>
      <c r="GFO129" s="4"/>
      <c r="GFP129" s="4"/>
      <c r="GFQ129" s="4"/>
      <c r="GFR129" s="4"/>
      <c r="GFS129" s="4"/>
      <c r="GFT129" s="4"/>
      <c r="GFU129" s="4"/>
      <c r="GFV129" s="4"/>
      <c r="GFW129" s="4"/>
      <c r="GFX129" s="4"/>
      <c r="GFY129" s="4"/>
      <c r="GFZ129" s="4"/>
      <c r="GGA129" s="4"/>
      <c r="GGB129" s="4"/>
      <c r="GGC129" s="4"/>
      <c r="GGD129" s="4"/>
      <c r="GGE129" s="4"/>
      <c r="GGF129" s="4"/>
      <c r="GGG129" s="4"/>
      <c r="GGH129" s="4"/>
      <c r="GGI129" s="4"/>
      <c r="GGJ129" s="4"/>
      <c r="GGK129" s="4"/>
      <c r="GGL129" s="4"/>
      <c r="GGM129" s="4"/>
      <c r="GGN129" s="4"/>
      <c r="GGO129" s="4"/>
      <c r="GGP129" s="4"/>
      <c r="GGQ129" s="4"/>
      <c r="GGR129" s="4"/>
      <c r="GGS129" s="4"/>
      <c r="GGT129" s="4"/>
      <c r="GGU129" s="4"/>
      <c r="GGV129" s="4"/>
      <c r="GGW129" s="4"/>
      <c r="GGX129" s="4"/>
      <c r="GGY129" s="4"/>
      <c r="GGZ129" s="4"/>
      <c r="GHA129" s="4"/>
      <c r="GHB129" s="4"/>
      <c r="GHC129" s="4"/>
      <c r="GHD129" s="4"/>
      <c r="GHE129" s="4"/>
      <c r="GHF129" s="4"/>
      <c r="GHG129" s="4"/>
      <c r="GHH129" s="4"/>
      <c r="GHI129" s="4"/>
      <c r="GHJ129" s="4"/>
      <c r="GHK129" s="4"/>
      <c r="GHL129" s="4"/>
      <c r="GHM129" s="4"/>
      <c r="GHN129" s="4"/>
      <c r="GHO129" s="4"/>
      <c r="GHP129" s="4"/>
      <c r="GHQ129" s="4"/>
      <c r="GHR129" s="4"/>
      <c r="GHS129" s="4"/>
      <c r="GHT129" s="4"/>
      <c r="GHU129" s="4"/>
      <c r="GHV129" s="4"/>
      <c r="GHW129" s="4"/>
      <c r="GHX129" s="4"/>
      <c r="GHY129" s="4"/>
      <c r="GHZ129" s="4"/>
      <c r="GIA129" s="4"/>
      <c r="GIB129" s="4"/>
      <c r="GIC129" s="4"/>
      <c r="GID129" s="4"/>
      <c r="GIE129" s="4"/>
      <c r="GIF129" s="4"/>
      <c r="GIG129" s="4"/>
      <c r="GIH129" s="4"/>
      <c r="GII129" s="4"/>
      <c r="GIJ129" s="4"/>
      <c r="GIK129" s="4"/>
      <c r="GIL129" s="4"/>
      <c r="GIM129" s="4"/>
      <c r="GIN129" s="4"/>
      <c r="GIO129" s="4"/>
      <c r="GIP129" s="4"/>
      <c r="GIQ129" s="4"/>
      <c r="GIR129" s="4"/>
      <c r="GIS129" s="4"/>
      <c r="GIT129" s="4"/>
      <c r="GIU129" s="4"/>
      <c r="GIV129" s="4"/>
      <c r="GIW129" s="4"/>
      <c r="GIX129" s="4"/>
      <c r="GIY129" s="4"/>
      <c r="GIZ129" s="4"/>
      <c r="GJA129" s="4"/>
      <c r="GJB129" s="4"/>
      <c r="GJC129" s="4"/>
      <c r="GJD129" s="4"/>
      <c r="GJE129" s="4"/>
      <c r="GJF129" s="4"/>
      <c r="GJG129" s="4"/>
      <c r="GJH129" s="4"/>
      <c r="GJI129" s="4"/>
      <c r="GJJ129" s="4"/>
      <c r="GJK129" s="4"/>
      <c r="GJL129" s="4"/>
      <c r="GJM129" s="4"/>
      <c r="GJN129" s="4"/>
      <c r="GJO129" s="4"/>
      <c r="GJP129" s="4"/>
      <c r="GJQ129" s="4"/>
      <c r="GJR129" s="4"/>
      <c r="GJS129" s="4"/>
      <c r="GJT129" s="4"/>
      <c r="GJU129" s="4"/>
      <c r="GJV129" s="4"/>
      <c r="GJW129" s="4"/>
      <c r="GJX129" s="4"/>
      <c r="GJY129" s="4"/>
      <c r="GJZ129" s="4"/>
      <c r="GKA129" s="4"/>
      <c r="GKB129" s="4"/>
      <c r="GKC129" s="4"/>
      <c r="GKD129" s="4"/>
      <c r="GKE129" s="4"/>
      <c r="GKF129" s="4"/>
      <c r="GKG129" s="4"/>
      <c r="GKH129" s="4"/>
      <c r="GKI129" s="4"/>
      <c r="GKJ129" s="4"/>
      <c r="GKK129" s="4"/>
      <c r="GKL129" s="4"/>
      <c r="GKM129" s="4"/>
      <c r="GKN129" s="4"/>
      <c r="GKO129" s="4"/>
      <c r="GKP129" s="4"/>
      <c r="GKQ129" s="4"/>
      <c r="GKR129" s="4"/>
      <c r="GKS129" s="4"/>
      <c r="GKT129" s="4"/>
      <c r="GKU129" s="4"/>
      <c r="GKV129" s="4"/>
      <c r="GKW129" s="4"/>
      <c r="GKX129" s="4"/>
      <c r="GKY129" s="4"/>
      <c r="GKZ129" s="4"/>
      <c r="GLA129" s="4"/>
      <c r="GLB129" s="4"/>
      <c r="GLC129" s="4"/>
      <c r="GLD129" s="4"/>
      <c r="GLE129" s="4"/>
      <c r="GLF129" s="4"/>
      <c r="GLG129" s="4"/>
      <c r="GLH129" s="4"/>
      <c r="GLI129" s="4"/>
      <c r="GLJ129" s="4"/>
      <c r="GLK129" s="4"/>
      <c r="GLL129" s="4"/>
      <c r="GLM129" s="4"/>
      <c r="GLN129" s="4"/>
      <c r="GLO129" s="4"/>
      <c r="GLP129" s="4"/>
      <c r="GLQ129" s="4"/>
      <c r="GLR129" s="4"/>
      <c r="GLS129" s="4"/>
      <c r="GLT129" s="4"/>
      <c r="GLU129" s="4"/>
      <c r="GLV129" s="4"/>
      <c r="GLW129" s="4"/>
      <c r="GLX129" s="4"/>
      <c r="GLY129" s="4"/>
      <c r="GLZ129" s="4"/>
      <c r="GMA129" s="4"/>
      <c r="GMB129" s="4"/>
      <c r="GMC129" s="4"/>
      <c r="GMD129" s="4"/>
      <c r="GMK129" s="4"/>
      <c r="GML129" s="4"/>
      <c r="GMM129" s="4"/>
      <c r="GMN129" s="4"/>
      <c r="GMO129" s="4"/>
      <c r="GMP129" s="4"/>
      <c r="GMQ129" s="4"/>
      <c r="GMR129" s="4"/>
      <c r="GMS129" s="4"/>
      <c r="GMT129" s="4"/>
      <c r="GMU129" s="4"/>
      <c r="GMV129" s="4"/>
      <c r="GMW129" s="4"/>
      <c r="GMX129" s="4"/>
      <c r="GMY129" s="4"/>
      <c r="GMZ129" s="4"/>
      <c r="GNA129" s="4"/>
      <c r="GNB129" s="4"/>
      <c r="GNC129" s="4"/>
      <c r="GND129" s="4"/>
      <c r="GNE129" s="4"/>
      <c r="GNF129" s="4"/>
      <c r="GNG129" s="4"/>
      <c r="GNH129" s="4"/>
      <c r="GNI129" s="4"/>
      <c r="GNJ129" s="4"/>
      <c r="GNK129" s="4"/>
      <c r="GNL129" s="4"/>
      <c r="GNM129" s="4"/>
      <c r="GNN129" s="4"/>
      <c r="GNO129" s="4"/>
      <c r="GNP129" s="4"/>
      <c r="GNQ129" s="4"/>
      <c r="GNR129" s="4"/>
      <c r="GNS129" s="4"/>
      <c r="GNT129" s="4"/>
      <c r="GNU129" s="4"/>
      <c r="GNV129" s="4"/>
      <c r="GNW129" s="4"/>
      <c r="GNX129" s="4"/>
      <c r="GNY129" s="4"/>
      <c r="GNZ129" s="4"/>
      <c r="GOA129" s="4"/>
      <c r="GOB129" s="4"/>
      <c r="GOC129" s="4"/>
      <c r="GOD129" s="4"/>
      <c r="GOE129" s="4"/>
      <c r="GOF129" s="4"/>
      <c r="GOG129" s="4"/>
      <c r="GOH129" s="4"/>
      <c r="GOI129" s="4"/>
      <c r="GOJ129" s="4"/>
      <c r="GOK129" s="4"/>
      <c r="GOL129" s="4"/>
      <c r="GOM129" s="4"/>
      <c r="GON129" s="4"/>
      <c r="GOO129" s="4"/>
      <c r="GOP129" s="4"/>
      <c r="GOQ129" s="4"/>
      <c r="GOR129" s="4"/>
      <c r="GOS129" s="4"/>
      <c r="GOT129" s="4"/>
      <c r="GOU129" s="4"/>
      <c r="GOV129" s="4"/>
      <c r="GOW129" s="4"/>
      <c r="GOX129" s="4"/>
      <c r="GOY129" s="4"/>
      <c r="GOZ129" s="4"/>
      <c r="GPA129" s="4"/>
      <c r="GPB129" s="4"/>
      <c r="GPC129" s="4"/>
      <c r="GPD129" s="4"/>
      <c r="GPE129" s="4"/>
      <c r="GPF129" s="4"/>
      <c r="GPG129" s="4"/>
      <c r="GPH129" s="4"/>
      <c r="GPI129" s="4"/>
      <c r="GPJ129" s="4"/>
      <c r="GPK129" s="4"/>
      <c r="GPL129" s="4"/>
      <c r="GPM129" s="4"/>
      <c r="GPN129" s="4"/>
      <c r="GPO129" s="4"/>
      <c r="GPP129" s="4"/>
      <c r="GPQ129" s="4"/>
      <c r="GPR129" s="4"/>
      <c r="GPS129" s="4"/>
      <c r="GPT129" s="4"/>
      <c r="GPU129" s="4"/>
      <c r="GPV129" s="4"/>
      <c r="GPW129" s="4"/>
      <c r="GPX129" s="4"/>
      <c r="GPY129" s="4"/>
      <c r="GPZ129" s="4"/>
      <c r="GQA129" s="4"/>
      <c r="GQB129" s="4"/>
      <c r="GQC129" s="4"/>
      <c r="GQD129" s="4"/>
      <c r="GQE129" s="4"/>
      <c r="GQF129" s="4"/>
      <c r="GQG129" s="4"/>
      <c r="GQH129" s="4"/>
      <c r="GQI129" s="4"/>
      <c r="GQJ129" s="4"/>
      <c r="GQK129" s="4"/>
      <c r="GQL129" s="4"/>
      <c r="GQM129" s="4"/>
      <c r="GQN129" s="4"/>
      <c r="GQO129" s="4"/>
      <c r="GQP129" s="4"/>
      <c r="GQQ129" s="4"/>
      <c r="GQR129" s="4"/>
      <c r="GQS129" s="4"/>
      <c r="GQT129" s="4"/>
      <c r="GQU129" s="4"/>
      <c r="GQV129" s="4"/>
      <c r="GQW129" s="4"/>
      <c r="GQX129" s="4"/>
      <c r="GQY129" s="4"/>
      <c r="GQZ129" s="4"/>
      <c r="GRA129" s="4"/>
      <c r="GRB129" s="4"/>
      <c r="GRC129" s="4"/>
      <c r="GRD129" s="4"/>
      <c r="GRE129" s="4"/>
      <c r="GRF129" s="4"/>
      <c r="GRG129" s="4"/>
      <c r="GRH129" s="4"/>
      <c r="GRI129" s="4"/>
      <c r="GRJ129" s="4"/>
      <c r="GRK129" s="4"/>
      <c r="GRL129" s="4"/>
      <c r="GRM129" s="4"/>
      <c r="GRN129" s="4"/>
      <c r="GRO129" s="4"/>
      <c r="GRP129" s="4"/>
      <c r="GRQ129" s="4"/>
      <c r="GRR129" s="4"/>
      <c r="GRS129" s="4"/>
      <c r="GRT129" s="4"/>
      <c r="GRU129" s="4"/>
      <c r="GRV129" s="4"/>
      <c r="GRW129" s="4"/>
      <c r="GRX129" s="4"/>
      <c r="GRY129" s="4"/>
      <c r="GRZ129" s="4"/>
      <c r="GSA129" s="4"/>
      <c r="GSB129" s="4"/>
      <c r="GSC129" s="4"/>
      <c r="GSD129" s="4"/>
      <c r="GSE129" s="4"/>
      <c r="GSF129" s="4"/>
      <c r="GSG129" s="4"/>
      <c r="GSH129" s="4"/>
      <c r="GSI129" s="4"/>
      <c r="GSJ129" s="4"/>
      <c r="GSK129" s="4"/>
      <c r="GSL129" s="4"/>
      <c r="GSM129" s="4"/>
      <c r="GSN129" s="4"/>
      <c r="GSO129" s="4"/>
      <c r="GSP129" s="4"/>
      <c r="GSQ129" s="4"/>
      <c r="GSR129" s="4"/>
      <c r="GSS129" s="4"/>
      <c r="GST129" s="4"/>
      <c r="GSU129" s="4"/>
      <c r="GSV129" s="4"/>
      <c r="GSW129" s="4"/>
      <c r="GSX129" s="4"/>
      <c r="GSY129" s="4"/>
      <c r="GSZ129" s="4"/>
      <c r="GTA129" s="4"/>
      <c r="GTB129" s="4"/>
      <c r="GTC129" s="4"/>
      <c r="GTD129" s="4"/>
      <c r="GTE129" s="4"/>
      <c r="GTF129" s="4"/>
      <c r="GTG129" s="4"/>
      <c r="GTH129" s="4"/>
      <c r="GTI129" s="4"/>
      <c r="GTJ129" s="4"/>
      <c r="GTK129" s="4"/>
      <c r="GTL129" s="4"/>
      <c r="GTM129" s="4"/>
      <c r="GTN129" s="4"/>
      <c r="GTO129" s="4"/>
      <c r="GTP129" s="4"/>
      <c r="GTQ129" s="4"/>
      <c r="GTR129" s="4"/>
      <c r="GTS129" s="4"/>
      <c r="GTT129" s="4"/>
      <c r="GTU129" s="4"/>
      <c r="GTV129" s="4"/>
      <c r="GTW129" s="4"/>
      <c r="GTX129" s="4"/>
      <c r="GTY129" s="4"/>
      <c r="GTZ129" s="4"/>
      <c r="GUA129" s="4"/>
      <c r="GUB129" s="4"/>
      <c r="GUC129" s="4"/>
      <c r="GUD129" s="4"/>
      <c r="GUE129" s="4"/>
      <c r="GUF129" s="4"/>
      <c r="GUG129" s="4"/>
      <c r="GUH129" s="4"/>
      <c r="GUI129" s="4"/>
      <c r="GUJ129" s="4"/>
      <c r="GUK129" s="4"/>
      <c r="GUL129" s="4"/>
      <c r="GUM129" s="4"/>
      <c r="GUN129" s="4"/>
      <c r="GUO129" s="4"/>
      <c r="GUP129" s="4"/>
      <c r="GUQ129" s="4"/>
      <c r="GUR129" s="4"/>
      <c r="GUS129" s="4"/>
      <c r="GUT129" s="4"/>
      <c r="GUU129" s="4"/>
      <c r="GUV129" s="4"/>
      <c r="GUW129" s="4"/>
      <c r="GUX129" s="4"/>
      <c r="GUY129" s="4"/>
      <c r="GUZ129" s="4"/>
      <c r="GVA129" s="4"/>
      <c r="GVB129" s="4"/>
      <c r="GVC129" s="4"/>
      <c r="GVD129" s="4"/>
      <c r="GVE129" s="4"/>
      <c r="GVF129" s="4"/>
      <c r="GVG129" s="4"/>
      <c r="GVH129" s="4"/>
      <c r="GVI129" s="4"/>
      <c r="GVJ129" s="4"/>
      <c r="GVK129" s="4"/>
      <c r="GVL129" s="4"/>
      <c r="GVM129" s="4"/>
      <c r="GVN129" s="4"/>
      <c r="GVO129" s="4"/>
      <c r="GVP129" s="4"/>
      <c r="GVQ129" s="4"/>
      <c r="GVR129" s="4"/>
      <c r="GVS129" s="4"/>
      <c r="GVT129" s="4"/>
      <c r="GVU129" s="4"/>
      <c r="GVV129" s="4"/>
      <c r="GVW129" s="4"/>
      <c r="GVX129" s="4"/>
      <c r="GVY129" s="4"/>
      <c r="GVZ129" s="4"/>
      <c r="GWG129" s="4"/>
      <c r="GWH129" s="4"/>
      <c r="GWI129" s="4"/>
      <c r="GWJ129" s="4"/>
      <c r="GWK129" s="4"/>
      <c r="GWL129" s="4"/>
      <c r="GWM129" s="4"/>
      <c r="GWN129" s="4"/>
      <c r="GWO129" s="4"/>
      <c r="GWP129" s="4"/>
      <c r="GWQ129" s="4"/>
      <c r="GWR129" s="4"/>
      <c r="GWS129" s="4"/>
      <c r="GWT129" s="4"/>
      <c r="GWU129" s="4"/>
      <c r="GWV129" s="4"/>
      <c r="GWW129" s="4"/>
      <c r="GWX129" s="4"/>
      <c r="GWY129" s="4"/>
      <c r="GWZ129" s="4"/>
      <c r="GXA129" s="4"/>
      <c r="GXB129" s="4"/>
      <c r="GXC129" s="4"/>
      <c r="GXD129" s="4"/>
      <c r="GXE129" s="4"/>
      <c r="GXF129" s="4"/>
      <c r="GXG129" s="4"/>
      <c r="GXH129" s="4"/>
      <c r="GXI129" s="4"/>
      <c r="GXJ129" s="4"/>
      <c r="GXK129" s="4"/>
      <c r="GXL129" s="4"/>
      <c r="GXM129" s="4"/>
      <c r="GXN129" s="4"/>
      <c r="GXO129" s="4"/>
      <c r="GXP129" s="4"/>
      <c r="GXQ129" s="4"/>
      <c r="GXR129" s="4"/>
      <c r="GXS129" s="4"/>
      <c r="GXT129" s="4"/>
      <c r="GXU129" s="4"/>
      <c r="GXV129" s="4"/>
      <c r="GXW129" s="4"/>
      <c r="GXX129" s="4"/>
      <c r="GXY129" s="4"/>
      <c r="GXZ129" s="4"/>
      <c r="GYA129" s="4"/>
      <c r="GYB129" s="4"/>
      <c r="GYC129" s="4"/>
      <c r="GYD129" s="4"/>
      <c r="GYE129" s="4"/>
      <c r="GYF129" s="4"/>
      <c r="GYG129" s="4"/>
      <c r="GYH129" s="4"/>
      <c r="GYI129" s="4"/>
      <c r="GYJ129" s="4"/>
      <c r="GYK129" s="4"/>
      <c r="GYL129" s="4"/>
      <c r="GYM129" s="4"/>
      <c r="GYN129" s="4"/>
      <c r="GYO129" s="4"/>
      <c r="GYP129" s="4"/>
      <c r="GYQ129" s="4"/>
      <c r="GYR129" s="4"/>
      <c r="GYS129" s="4"/>
      <c r="GYT129" s="4"/>
      <c r="GYU129" s="4"/>
      <c r="GYV129" s="4"/>
      <c r="GYW129" s="4"/>
      <c r="GYX129" s="4"/>
      <c r="GYY129" s="4"/>
      <c r="GYZ129" s="4"/>
      <c r="GZA129" s="4"/>
      <c r="GZB129" s="4"/>
      <c r="GZC129" s="4"/>
      <c r="GZD129" s="4"/>
      <c r="GZE129" s="4"/>
      <c r="GZF129" s="4"/>
      <c r="GZG129" s="4"/>
      <c r="GZH129" s="4"/>
      <c r="GZI129" s="4"/>
      <c r="GZJ129" s="4"/>
      <c r="GZK129" s="4"/>
      <c r="GZL129" s="4"/>
      <c r="GZM129" s="4"/>
      <c r="GZN129" s="4"/>
      <c r="GZO129" s="4"/>
      <c r="GZP129" s="4"/>
      <c r="GZQ129" s="4"/>
      <c r="GZR129" s="4"/>
      <c r="GZS129" s="4"/>
      <c r="GZT129" s="4"/>
      <c r="GZU129" s="4"/>
      <c r="GZV129" s="4"/>
      <c r="GZW129" s="4"/>
      <c r="GZX129" s="4"/>
      <c r="GZY129" s="4"/>
      <c r="GZZ129" s="4"/>
      <c r="HAA129" s="4"/>
      <c r="HAB129" s="4"/>
      <c r="HAC129" s="4"/>
      <c r="HAD129" s="4"/>
      <c r="HAE129" s="4"/>
      <c r="HAF129" s="4"/>
      <c r="HAG129" s="4"/>
      <c r="HAH129" s="4"/>
      <c r="HAI129" s="4"/>
      <c r="HAJ129" s="4"/>
      <c r="HAK129" s="4"/>
      <c r="HAL129" s="4"/>
      <c r="HAM129" s="4"/>
      <c r="HAN129" s="4"/>
      <c r="HAO129" s="4"/>
      <c r="HAP129" s="4"/>
      <c r="HAQ129" s="4"/>
      <c r="HAR129" s="4"/>
      <c r="HAS129" s="4"/>
      <c r="HAT129" s="4"/>
      <c r="HAU129" s="4"/>
      <c r="HAV129" s="4"/>
      <c r="HAW129" s="4"/>
      <c r="HAX129" s="4"/>
      <c r="HAY129" s="4"/>
      <c r="HAZ129" s="4"/>
      <c r="HBA129" s="4"/>
      <c r="HBB129" s="4"/>
      <c r="HBC129" s="4"/>
      <c r="HBD129" s="4"/>
      <c r="HBE129" s="4"/>
      <c r="HBF129" s="4"/>
      <c r="HBG129" s="4"/>
      <c r="HBH129" s="4"/>
      <c r="HBI129" s="4"/>
      <c r="HBJ129" s="4"/>
      <c r="HBK129" s="4"/>
      <c r="HBL129" s="4"/>
      <c r="HBM129" s="4"/>
      <c r="HBN129" s="4"/>
      <c r="HBO129" s="4"/>
      <c r="HBP129" s="4"/>
      <c r="HBQ129" s="4"/>
      <c r="HBR129" s="4"/>
      <c r="HBS129" s="4"/>
      <c r="HBT129" s="4"/>
      <c r="HBU129" s="4"/>
      <c r="HBV129" s="4"/>
      <c r="HBW129" s="4"/>
      <c r="HBX129" s="4"/>
      <c r="HBY129" s="4"/>
      <c r="HBZ129" s="4"/>
      <c r="HCA129" s="4"/>
      <c r="HCB129" s="4"/>
      <c r="HCC129" s="4"/>
      <c r="HCD129" s="4"/>
      <c r="HCE129" s="4"/>
      <c r="HCF129" s="4"/>
      <c r="HCG129" s="4"/>
      <c r="HCH129" s="4"/>
      <c r="HCI129" s="4"/>
      <c r="HCJ129" s="4"/>
      <c r="HCK129" s="4"/>
      <c r="HCL129" s="4"/>
      <c r="HCM129" s="4"/>
      <c r="HCN129" s="4"/>
      <c r="HCO129" s="4"/>
      <c r="HCP129" s="4"/>
      <c r="HCQ129" s="4"/>
      <c r="HCR129" s="4"/>
      <c r="HCS129" s="4"/>
      <c r="HCT129" s="4"/>
      <c r="HCU129" s="4"/>
      <c r="HCV129" s="4"/>
      <c r="HCW129" s="4"/>
      <c r="HCX129" s="4"/>
      <c r="HCY129" s="4"/>
      <c r="HCZ129" s="4"/>
      <c r="HDA129" s="4"/>
      <c r="HDB129" s="4"/>
      <c r="HDC129" s="4"/>
      <c r="HDD129" s="4"/>
      <c r="HDE129" s="4"/>
      <c r="HDF129" s="4"/>
      <c r="HDG129" s="4"/>
      <c r="HDH129" s="4"/>
      <c r="HDI129" s="4"/>
      <c r="HDJ129" s="4"/>
      <c r="HDK129" s="4"/>
      <c r="HDL129" s="4"/>
      <c r="HDM129" s="4"/>
      <c r="HDN129" s="4"/>
      <c r="HDO129" s="4"/>
      <c r="HDP129" s="4"/>
      <c r="HDQ129" s="4"/>
      <c r="HDR129" s="4"/>
      <c r="HDS129" s="4"/>
      <c r="HDT129" s="4"/>
      <c r="HDU129" s="4"/>
      <c r="HDV129" s="4"/>
      <c r="HDW129" s="4"/>
      <c r="HDX129" s="4"/>
      <c r="HDY129" s="4"/>
      <c r="HDZ129" s="4"/>
      <c r="HEA129" s="4"/>
      <c r="HEB129" s="4"/>
      <c r="HEC129" s="4"/>
      <c r="HED129" s="4"/>
      <c r="HEE129" s="4"/>
      <c r="HEF129" s="4"/>
      <c r="HEG129" s="4"/>
      <c r="HEH129" s="4"/>
      <c r="HEI129" s="4"/>
      <c r="HEJ129" s="4"/>
      <c r="HEK129" s="4"/>
      <c r="HEL129" s="4"/>
      <c r="HEM129" s="4"/>
      <c r="HEN129" s="4"/>
      <c r="HEO129" s="4"/>
      <c r="HEP129" s="4"/>
      <c r="HEQ129" s="4"/>
      <c r="HER129" s="4"/>
      <c r="HES129" s="4"/>
      <c r="HET129" s="4"/>
      <c r="HEU129" s="4"/>
      <c r="HEV129" s="4"/>
      <c r="HEW129" s="4"/>
      <c r="HEX129" s="4"/>
      <c r="HEY129" s="4"/>
      <c r="HEZ129" s="4"/>
      <c r="HFA129" s="4"/>
      <c r="HFB129" s="4"/>
      <c r="HFC129" s="4"/>
      <c r="HFD129" s="4"/>
      <c r="HFE129" s="4"/>
      <c r="HFF129" s="4"/>
      <c r="HFG129" s="4"/>
      <c r="HFH129" s="4"/>
      <c r="HFI129" s="4"/>
      <c r="HFJ129" s="4"/>
      <c r="HFK129" s="4"/>
      <c r="HFL129" s="4"/>
      <c r="HFM129" s="4"/>
      <c r="HFN129" s="4"/>
      <c r="HFO129" s="4"/>
      <c r="HFP129" s="4"/>
      <c r="HFQ129" s="4"/>
      <c r="HFR129" s="4"/>
      <c r="HFS129" s="4"/>
      <c r="HFT129" s="4"/>
      <c r="HFU129" s="4"/>
      <c r="HFV129" s="4"/>
      <c r="HGC129" s="4"/>
      <c r="HGD129" s="4"/>
      <c r="HGE129" s="4"/>
      <c r="HGF129" s="4"/>
      <c r="HGG129" s="4"/>
      <c r="HGH129" s="4"/>
      <c r="HGI129" s="4"/>
      <c r="HGJ129" s="4"/>
      <c r="HGK129" s="4"/>
      <c r="HGL129" s="4"/>
      <c r="HGM129" s="4"/>
      <c r="HGN129" s="4"/>
      <c r="HGO129" s="4"/>
      <c r="HGP129" s="4"/>
      <c r="HGQ129" s="4"/>
      <c r="HGR129" s="4"/>
      <c r="HGS129" s="4"/>
      <c r="HGT129" s="4"/>
      <c r="HGU129" s="4"/>
      <c r="HGV129" s="4"/>
      <c r="HGW129" s="4"/>
      <c r="HGX129" s="4"/>
      <c r="HGY129" s="4"/>
      <c r="HGZ129" s="4"/>
      <c r="HHA129" s="4"/>
      <c r="HHB129" s="4"/>
      <c r="HHC129" s="4"/>
      <c r="HHD129" s="4"/>
      <c r="HHE129" s="4"/>
      <c r="HHF129" s="4"/>
      <c r="HHG129" s="4"/>
      <c r="HHH129" s="4"/>
      <c r="HHI129" s="4"/>
      <c r="HHJ129" s="4"/>
      <c r="HHK129" s="4"/>
      <c r="HHL129" s="4"/>
      <c r="HHM129" s="4"/>
      <c r="HHN129" s="4"/>
      <c r="HHO129" s="4"/>
      <c r="HHP129" s="4"/>
      <c r="HHQ129" s="4"/>
      <c r="HHR129" s="4"/>
      <c r="HHS129" s="4"/>
      <c r="HHT129" s="4"/>
      <c r="HHU129" s="4"/>
      <c r="HHV129" s="4"/>
      <c r="HHW129" s="4"/>
      <c r="HHX129" s="4"/>
      <c r="HHY129" s="4"/>
      <c r="HHZ129" s="4"/>
      <c r="HIA129" s="4"/>
      <c r="HIB129" s="4"/>
      <c r="HIC129" s="4"/>
      <c r="HID129" s="4"/>
      <c r="HIE129" s="4"/>
      <c r="HIF129" s="4"/>
      <c r="HIG129" s="4"/>
      <c r="HIH129" s="4"/>
      <c r="HII129" s="4"/>
      <c r="HIJ129" s="4"/>
      <c r="HIK129" s="4"/>
      <c r="HIL129" s="4"/>
      <c r="HIM129" s="4"/>
      <c r="HIN129" s="4"/>
      <c r="HIO129" s="4"/>
      <c r="HIP129" s="4"/>
      <c r="HIQ129" s="4"/>
      <c r="HIR129" s="4"/>
      <c r="HIS129" s="4"/>
      <c r="HIT129" s="4"/>
      <c r="HIU129" s="4"/>
      <c r="HIV129" s="4"/>
      <c r="HIW129" s="4"/>
      <c r="HIX129" s="4"/>
      <c r="HIY129" s="4"/>
      <c r="HIZ129" s="4"/>
      <c r="HJA129" s="4"/>
      <c r="HJB129" s="4"/>
      <c r="HJC129" s="4"/>
      <c r="HJD129" s="4"/>
      <c r="HJE129" s="4"/>
      <c r="HJF129" s="4"/>
      <c r="HJG129" s="4"/>
      <c r="HJH129" s="4"/>
      <c r="HJI129" s="4"/>
      <c r="HJJ129" s="4"/>
      <c r="HJK129" s="4"/>
      <c r="HJL129" s="4"/>
      <c r="HJM129" s="4"/>
      <c r="HJN129" s="4"/>
      <c r="HJO129" s="4"/>
      <c r="HJP129" s="4"/>
      <c r="HJQ129" s="4"/>
      <c r="HJR129" s="4"/>
      <c r="HJS129" s="4"/>
      <c r="HJT129" s="4"/>
      <c r="HJU129" s="4"/>
      <c r="HJV129" s="4"/>
      <c r="HJW129" s="4"/>
      <c r="HJX129" s="4"/>
      <c r="HJY129" s="4"/>
      <c r="HJZ129" s="4"/>
      <c r="HKA129" s="4"/>
      <c r="HKB129" s="4"/>
      <c r="HKC129" s="4"/>
      <c r="HKD129" s="4"/>
      <c r="HKE129" s="4"/>
      <c r="HKF129" s="4"/>
      <c r="HKG129" s="4"/>
      <c r="HKH129" s="4"/>
      <c r="HKI129" s="4"/>
      <c r="HKJ129" s="4"/>
      <c r="HKK129" s="4"/>
      <c r="HKL129" s="4"/>
      <c r="HKM129" s="4"/>
      <c r="HKN129" s="4"/>
      <c r="HKO129" s="4"/>
      <c r="HKP129" s="4"/>
      <c r="HKQ129" s="4"/>
      <c r="HKR129" s="4"/>
      <c r="HKS129" s="4"/>
      <c r="HKT129" s="4"/>
      <c r="HKU129" s="4"/>
      <c r="HKV129" s="4"/>
      <c r="HKW129" s="4"/>
      <c r="HKX129" s="4"/>
      <c r="HKY129" s="4"/>
      <c r="HKZ129" s="4"/>
      <c r="HLA129" s="4"/>
      <c r="HLB129" s="4"/>
      <c r="HLC129" s="4"/>
      <c r="HLD129" s="4"/>
      <c r="HLE129" s="4"/>
      <c r="HLF129" s="4"/>
      <c r="HLG129" s="4"/>
      <c r="HLH129" s="4"/>
      <c r="HLI129" s="4"/>
      <c r="HLJ129" s="4"/>
      <c r="HLK129" s="4"/>
      <c r="HLL129" s="4"/>
      <c r="HLM129" s="4"/>
      <c r="HLN129" s="4"/>
      <c r="HLO129" s="4"/>
      <c r="HLP129" s="4"/>
      <c r="HLQ129" s="4"/>
      <c r="HLR129" s="4"/>
      <c r="HLS129" s="4"/>
      <c r="HLT129" s="4"/>
      <c r="HLU129" s="4"/>
      <c r="HLV129" s="4"/>
      <c r="HLW129" s="4"/>
      <c r="HLX129" s="4"/>
      <c r="HLY129" s="4"/>
      <c r="HLZ129" s="4"/>
      <c r="HMA129" s="4"/>
      <c r="HMB129" s="4"/>
      <c r="HMC129" s="4"/>
      <c r="HMD129" s="4"/>
      <c r="HME129" s="4"/>
      <c r="HMF129" s="4"/>
      <c r="HMG129" s="4"/>
      <c r="HMH129" s="4"/>
      <c r="HMI129" s="4"/>
      <c r="HMJ129" s="4"/>
      <c r="HMK129" s="4"/>
      <c r="HML129" s="4"/>
      <c r="HMM129" s="4"/>
      <c r="HMN129" s="4"/>
      <c r="HMO129" s="4"/>
      <c r="HMP129" s="4"/>
      <c r="HMQ129" s="4"/>
      <c r="HMR129" s="4"/>
      <c r="HMS129" s="4"/>
      <c r="HMT129" s="4"/>
      <c r="HMU129" s="4"/>
      <c r="HMV129" s="4"/>
      <c r="HMW129" s="4"/>
      <c r="HMX129" s="4"/>
      <c r="HMY129" s="4"/>
      <c r="HMZ129" s="4"/>
      <c r="HNA129" s="4"/>
      <c r="HNB129" s="4"/>
      <c r="HNC129" s="4"/>
      <c r="HND129" s="4"/>
      <c r="HNE129" s="4"/>
      <c r="HNF129" s="4"/>
      <c r="HNG129" s="4"/>
      <c r="HNH129" s="4"/>
      <c r="HNI129" s="4"/>
      <c r="HNJ129" s="4"/>
      <c r="HNK129" s="4"/>
      <c r="HNL129" s="4"/>
      <c r="HNM129" s="4"/>
      <c r="HNN129" s="4"/>
      <c r="HNO129" s="4"/>
      <c r="HNP129" s="4"/>
      <c r="HNQ129" s="4"/>
      <c r="HNR129" s="4"/>
      <c r="HNS129" s="4"/>
      <c r="HNT129" s="4"/>
      <c r="HNU129" s="4"/>
      <c r="HNV129" s="4"/>
      <c r="HNW129" s="4"/>
      <c r="HNX129" s="4"/>
      <c r="HNY129" s="4"/>
      <c r="HNZ129" s="4"/>
      <c r="HOA129" s="4"/>
      <c r="HOB129" s="4"/>
      <c r="HOC129" s="4"/>
      <c r="HOD129" s="4"/>
      <c r="HOE129" s="4"/>
      <c r="HOF129" s="4"/>
      <c r="HOG129" s="4"/>
      <c r="HOH129" s="4"/>
      <c r="HOI129" s="4"/>
      <c r="HOJ129" s="4"/>
      <c r="HOK129" s="4"/>
      <c r="HOL129" s="4"/>
      <c r="HOM129" s="4"/>
      <c r="HON129" s="4"/>
      <c r="HOO129" s="4"/>
      <c r="HOP129" s="4"/>
      <c r="HOQ129" s="4"/>
      <c r="HOR129" s="4"/>
      <c r="HOS129" s="4"/>
      <c r="HOT129" s="4"/>
      <c r="HOU129" s="4"/>
      <c r="HOV129" s="4"/>
      <c r="HOW129" s="4"/>
      <c r="HOX129" s="4"/>
      <c r="HOY129" s="4"/>
      <c r="HOZ129" s="4"/>
      <c r="HPA129" s="4"/>
      <c r="HPB129" s="4"/>
      <c r="HPC129" s="4"/>
      <c r="HPD129" s="4"/>
      <c r="HPE129" s="4"/>
      <c r="HPF129" s="4"/>
      <c r="HPG129" s="4"/>
      <c r="HPH129" s="4"/>
      <c r="HPI129" s="4"/>
      <c r="HPJ129" s="4"/>
      <c r="HPK129" s="4"/>
      <c r="HPL129" s="4"/>
      <c r="HPM129" s="4"/>
      <c r="HPN129" s="4"/>
      <c r="HPO129" s="4"/>
      <c r="HPP129" s="4"/>
      <c r="HPQ129" s="4"/>
      <c r="HPR129" s="4"/>
      <c r="HPY129" s="4"/>
      <c r="HPZ129" s="4"/>
      <c r="HQA129" s="4"/>
      <c r="HQB129" s="4"/>
      <c r="HQC129" s="4"/>
      <c r="HQD129" s="4"/>
      <c r="HQE129" s="4"/>
      <c r="HQF129" s="4"/>
      <c r="HQG129" s="4"/>
      <c r="HQH129" s="4"/>
      <c r="HQI129" s="4"/>
      <c r="HQJ129" s="4"/>
      <c r="HQK129" s="4"/>
      <c r="HQL129" s="4"/>
      <c r="HQM129" s="4"/>
      <c r="HQN129" s="4"/>
      <c r="HQO129" s="4"/>
      <c r="HQP129" s="4"/>
      <c r="HQQ129" s="4"/>
      <c r="HQR129" s="4"/>
      <c r="HQS129" s="4"/>
      <c r="HQT129" s="4"/>
      <c r="HQU129" s="4"/>
      <c r="HQV129" s="4"/>
      <c r="HQW129" s="4"/>
      <c r="HQX129" s="4"/>
      <c r="HQY129" s="4"/>
      <c r="HQZ129" s="4"/>
      <c r="HRA129" s="4"/>
      <c r="HRB129" s="4"/>
      <c r="HRC129" s="4"/>
      <c r="HRD129" s="4"/>
      <c r="HRE129" s="4"/>
      <c r="HRF129" s="4"/>
      <c r="HRG129" s="4"/>
      <c r="HRH129" s="4"/>
      <c r="HRI129" s="4"/>
      <c r="HRJ129" s="4"/>
      <c r="HRK129" s="4"/>
      <c r="HRL129" s="4"/>
      <c r="HRM129" s="4"/>
      <c r="HRN129" s="4"/>
      <c r="HRO129" s="4"/>
      <c r="HRP129" s="4"/>
      <c r="HRQ129" s="4"/>
      <c r="HRR129" s="4"/>
      <c r="HRS129" s="4"/>
      <c r="HRT129" s="4"/>
      <c r="HRU129" s="4"/>
      <c r="HRV129" s="4"/>
      <c r="HRW129" s="4"/>
      <c r="HRX129" s="4"/>
      <c r="HRY129" s="4"/>
      <c r="HRZ129" s="4"/>
      <c r="HSA129" s="4"/>
      <c r="HSB129" s="4"/>
      <c r="HSC129" s="4"/>
      <c r="HSD129" s="4"/>
      <c r="HSE129" s="4"/>
      <c r="HSF129" s="4"/>
      <c r="HSG129" s="4"/>
      <c r="HSH129" s="4"/>
      <c r="HSI129" s="4"/>
      <c r="HSJ129" s="4"/>
      <c r="HSK129" s="4"/>
      <c r="HSL129" s="4"/>
      <c r="HSM129" s="4"/>
      <c r="HSN129" s="4"/>
      <c r="HSO129" s="4"/>
      <c r="HSP129" s="4"/>
      <c r="HSQ129" s="4"/>
      <c r="HSR129" s="4"/>
      <c r="HSS129" s="4"/>
      <c r="HST129" s="4"/>
      <c r="HSU129" s="4"/>
      <c r="HSV129" s="4"/>
      <c r="HSW129" s="4"/>
      <c r="HSX129" s="4"/>
      <c r="HSY129" s="4"/>
      <c r="HSZ129" s="4"/>
      <c r="HTA129" s="4"/>
      <c r="HTB129" s="4"/>
      <c r="HTC129" s="4"/>
      <c r="HTD129" s="4"/>
      <c r="HTE129" s="4"/>
      <c r="HTF129" s="4"/>
      <c r="HTG129" s="4"/>
      <c r="HTH129" s="4"/>
      <c r="HTI129" s="4"/>
      <c r="HTJ129" s="4"/>
      <c r="HTK129" s="4"/>
      <c r="HTL129" s="4"/>
      <c r="HTM129" s="4"/>
      <c r="HTN129" s="4"/>
      <c r="HTO129" s="4"/>
      <c r="HTP129" s="4"/>
      <c r="HTQ129" s="4"/>
      <c r="HTR129" s="4"/>
      <c r="HTS129" s="4"/>
      <c r="HTT129" s="4"/>
      <c r="HTU129" s="4"/>
      <c r="HTV129" s="4"/>
      <c r="HTW129" s="4"/>
      <c r="HTX129" s="4"/>
      <c r="HTY129" s="4"/>
      <c r="HTZ129" s="4"/>
      <c r="HUA129" s="4"/>
      <c r="HUB129" s="4"/>
      <c r="HUC129" s="4"/>
      <c r="HUD129" s="4"/>
      <c r="HUE129" s="4"/>
      <c r="HUF129" s="4"/>
      <c r="HUG129" s="4"/>
      <c r="HUH129" s="4"/>
      <c r="HUI129" s="4"/>
      <c r="HUJ129" s="4"/>
      <c r="HUK129" s="4"/>
      <c r="HUL129" s="4"/>
      <c r="HUM129" s="4"/>
      <c r="HUN129" s="4"/>
      <c r="HUO129" s="4"/>
      <c r="HUP129" s="4"/>
      <c r="HUQ129" s="4"/>
      <c r="HUR129" s="4"/>
      <c r="HUS129" s="4"/>
      <c r="HUT129" s="4"/>
      <c r="HUU129" s="4"/>
      <c r="HUV129" s="4"/>
      <c r="HUW129" s="4"/>
      <c r="HUX129" s="4"/>
      <c r="HUY129" s="4"/>
      <c r="HUZ129" s="4"/>
      <c r="HVA129" s="4"/>
      <c r="HVB129" s="4"/>
      <c r="HVC129" s="4"/>
      <c r="HVD129" s="4"/>
      <c r="HVE129" s="4"/>
      <c r="HVF129" s="4"/>
      <c r="HVG129" s="4"/>
      <c r="HVH129" s="4"/>
      <c r="HVI129" s="4"/>
      <c r="HVJ129" s="4"/>
      <c r="HVK129" s="4"/>
      <c r="HVL129" s="4"/>
      <c r="HVM129" s="4"/>
      <c r="HVN129" s="4"/>
      <c r="HVO129" s="4"/>
      <c r="HVP129" s="4"/>
      <c r="HVQ129" s="4"/>
      <c r="HVR129" s="4"/>
      <c r="HVS129" s="4"/>
      <c r="HVT129" s="4"/>
      <c r="HVU129" s="4"/>
      <c r="HVV129" s="4"/>
      <c r="HVW129" s="4"/>
      <c r="HVX129" s="4"/>
      <c r="HVY129" s="4"/>
      <c r="HVZ129" s="4"/>
      <c r="HWA129" s="4"/>
      <c r="HWB129" s="4"/>
      <c r="HWC129" s="4"/>
      <c r="HWD129" s="4"/>
      <c r="HWE129" s="4"/>
      <c r="HWF129" s="4"/>
      <c r="HWG129" s="4"/>
      <c r="HWH129" s="4"/>
      <c r="HWI129" s="4"/>
      <c r="HWJ129" s="4"/>
      <c r="HWK129" s="4"/>
      <c r="HWL129" s="4"/>
      <c r="HWM129" s="4"/>
      <c r="HWN129" s="4"/>
      <c r="HWO129" s="4"/>
      <c r="HWP129" s="4"/>
      <c r="HWQ129" s="4"/>
      <c r="HWR129" s="4"/>
      <c r="HWS129" s="4"/>
      <c r="HWT129" s="4"/>
      <c r="HWU129" s="4"/>
      <c r="HWV129" s="4"/>
      <c r="HWW129" s="4"/>
      <c r="HWX129" s="4"/>
      <c r="HWY129" s="4"/>
      <c r="HWZ129" s="4"/>
      <c r="HXA129" s="4"/>
      <c r="HXB129" s="4"/>
      <c r="HXC129" s="4"/>
      <c r="HXD129" s="4"/>
      <c r="HXE129" s="4"/>
      <c r="HXF129" s="4"/>
      <c r="HXG129" s="4"/>
      <c r="HXH129" s="4"/>
      <c r="HXI129" s="4"/>
      <c r="HXJ129" s="4"/>
      <c r="HXK129" s="4"/>
      <c r="HXL129" s="4"/>
      <c r="HXM129" s="4"/>
      <c r="HXN129" s="4"/>
      <c r="HXO129" s="4"/>
      <c r="HXP129" s="4"/>
      <c r="HXQ129" s="4"/>
      <c r="HXR129" s="4"/>
      <c r="HXS129" s="4"/>
      <c r="HXT129" s="4"/>
      <c r="HXU129" s="4"/>
      <c r="HXV129" s="4"/>
      <c r="HXW129" s="4"/>
      <c r="HXX129" s="4"/>
      <c r="HXY129" s="4"/>
      <c r="HXZ129" s="4"/>
      <c r="HYA129" s="4"/>
      <c r="HYB129" s="4"/>
      <c r="HYC129" s="4"/>
      <c r="HYD129" s="4"/>
      <c r="HYE129" s="4"/>
      <c r="HYF129" s="4"/>
      <c r="HYG129" s="4"/>
      <c r="HYH129" s="4"/>
      <c r="HYI129" s="4"/>
      <c r="HYJ129" s="4"/>
      <c r="HYK129" s="4"/>
      <c r="HYL129" s="4"/>
      <c r="HYM129" s="4"/>
      <c r="HYN129" s="4"/>
      <c r="HYO129" s="4"/>
      <c r="HYP129" s="4"/>
      <c r="HYQ129" s="4"/>
      <c r="HYR129" s="4"/>
      <c r="HYS129" s="4"/>
      <c r="HYT129" s="4"/>
      <c r="HYU129" s="4"/>
      <c r="HYV129" s="4"/>
      <c r="HYW129" s="4"/>
      <c r="HYX129" s="4"/>
      <c r="HYY129" s="4"/>
      <c r="HYZ129" s="4"/>
      <c r="HZA129" s="4"/>
      <c r="HZB129" s="4"/>
      <c r="HZC129" s="4"/>
      <c r="HZD129" s="4"/>
      <c r="HZE129" s="4"/>
      <c r="HZF129" s="4"/>
      <c r="HZG129" s="4"/>
      <c r="HZH129" s="4"/>
      <c r="HZI129" s="4"/>
      <c r="HZJ129" s="4"/>
      <c r="HZK129" s="4"/>
      <c r="HZL129" s="4"/>
      <c r="HZM129" s="4"/>
      <c r="HZN129" s="4"/>
      <c r="HZU129" s="4"/>
      <c r="HZV129" s="4"/>
      <c r="HZW129" s="4"/>
      <c r="HZX129" s="4"/>
      <c r="HZY129" s="4"/>
      <c r="HZZ129" s="4"/>
      <c r="IAA129" s="4"/>
      <c r="IAB129" s="4"/>
      <c r="IAC129" s="4"/>
      <c r="IAD129" s="4"/>
      <c r="IAE129" s="4"/>
      <c r="IAF129" s="4"/>
      <c r="IAG129" s="4"/>
      <c r="IAH129" s="4"/>
      <c r="IAI129" s="4"/>
      <c r="IAJ129" s="4"/>
      <c r="IAK129" s="4"/>
      <c r="IAL129" s="4"/>
      <c r="IAM129" s="4"/>
      <c r="IAN129" s="4"/>
      <c r="IAO129" s="4"/>
      <c r="IAP129" s="4"/>
      <c r="IAQ129" s="4"/>
      <c r="IAR129" s="4"/>
      <c r="IAS129" s="4"/>
      <c r="IAT129" s="4"/>
      <c r="IAU129" s="4"/>
      <c r="IAV129" s="4"/>
      <c r="IAW129" s="4"/>
      <c r="IAX129" s="4"/>
      <c r="IAY129" s="4"/>
      <c r="IAZ129" s="4"/>
      <c r="IBA129" s="4"/>
      <c r="IBB129" s="4"/>
      <c r="IBC129" s="4"/>
      <c r="IBD129" s="4"/>
      <c r="IBE129" s="4"/>
      <c r="IBF129" s="4"/>
      <c r="IBG129" s="4"/>
      <c r="IBH129" s="4"/>
      <c r="IBI129" s="4"/>
      <c r="IBJ129" s="4"/>
      <c r="IBK129" s="4"/>
      <c r="IBL129" s="4"/>
      <c r="IBM129" s="4"/>
      <c r="IBN129" s="4"/>
      <c r="IBO129" s="4"/>
      <c r="IBP129" s="4"/>
      <c r="IBQ129" s="4"/>
      <c r="IBR129" s="4"/>
      <c r="IBS129" s="4"/>
      <c r="IBT129" s="4"/>
      <c r="IBU129" s="4"/>
      <c r="IBV129" s="4"/>
      <c r="IBW129" s="4"/>
      <c r="IBX129" s="4"/>
      <c r="IBY129" s="4"/>
      <c r="IBZ129" s="4"/>
      <c r="ICA129" s="4"/>
      <c r="ICB129" s="4"/>
      <c r="ICC129" s="4"/>
      <c r="ICD129" s="4"/>
      <c r="ICE129" s="4"/>
      <c r="ICF129" s="4"/>
      <c r="ICG129" s="4"/>
      <c r="ICH129" s="4"/>
      <c r="ICI129" s="4"/>
      <c r="ICJ129" s="4"/>
      <c r="ICK129" s="4"/>
      <c r="ICL129" s="4"/>
      <c r="ICM129" s="4"/>
      <c r="ICN129" s="4"/>
      <c r="ICO129" s="4"/>
      <c r="ICP129" s="4"/>
      <c r="ICQ129" s="4"/>
      <c r="ICR129" s="4"/>
      <c r="ICS129" s="4"/>
      <c r="ICT129" s="4"/>
      <c r="ICU129" s="4"/>
      <c r="ICV129" s="4"/>
      <c r="ICW129" s="4"/>
      <c r="ICX129" s="4"/>
      <c r="ICY129" s="4"/>
      <c r="ICZ129" s="4"/>
      <c r="IDA129" s="4"/>
      <c r="IDB129" s="4"/>
      <c r="IDC129" s="4"/>
      <c r="IDD129" s="4"/>
      <c r="IDE129" s="4"/>
      <c r="IDF129" s="4"/>
      <c r="IDG129" s="4"/>
      <c r="IDH129" s="4"/>
      <c r="IDI129" s="4"/>
      <c r="IDJ129" s="4"/>
      <c r="IDK129" s="4"/>
      <c r="IDL129" s="4"/>
      <c r="IDM129" s="4"/>
      <c r="IDN129" s="4"/>
      <c r="IDO129" s="4"/>
      <c r="IDP129" s="4"/>
      <c r="IDQ129" s="4"/>
      <c r="IDR129" s="4"/>
      <c r="IDS129" s="4"/>
      <c r="IDT129" s="4"/>
      <c r="IDU129" s="4"/>
      <c r="IDV129" s="4"/>
      <c r="IDW129" s="4"/>
      <c r="IDX129" s="4"/>
      <c r="IDY129" s="4"/>
      <c r="IDZ129" s="4"/>
      <c r="IEA129" s="4"/>
      <c r="IEB129" s="4"/>
      <c r="IEC129" s="4"/>
      <c r="IED129" s="4"/>
      <c r="IEE129" s="4"/>
      <c r="IEF129" s="4"/>
      <c r="IEG129" s="4"/>
      <c r="IEH129" s="4"/>
      <c r="IEI129" s="4"/>
      <c r="IEJ129" s="4"/>
      <c r="IEK129" s="4"/>
      <c r="IEL129" s="4"/>
      <c r="IEM129" s="4"/>
      <c r="IEN129" s="4"/>
      <c r="IEO129" s="4"/>
      <c r="IEP129" s="4"/>
      <c r="IEQ129" s="4"/>
      <c r="IER129" s="4"/>
      <c r="IES129" s="4"/>
      <c r="IET129" s="4"/>
      <c r="IEU129" s="4"/>
      <c r="IEV129" s="4"/>
      <c r="IEW129" s="4"/>
      <c r="IEX129" s="4"/>
      <c r="IEY129" s="4"/>
      <c r="IEZ129" s="4"/>
      <c r="IFA129" s="4"/>
      <c r="IFB129" s="4"/>
      <c r="IFC129" s="4"/>
      <c r="IFD129" s="4"/>
      <c r="IFE129" s="4"/>
      <c r="IFF129" s="4"/>
      <c r="IFG129" s="4"/>
      <c r="IFH129" s="4"/>
      <c r="IFI129" s="4"/>
      <c r="IFJ129" s="4"/>
      <c r="IFK129" s="4"/>
      <c r="IFL129" s="4"/>
      <c r="IFM129" s="4"/>
      <c r="IFN129" s="4"/>
      <c r="IFO129" s="4"/>
      <c r="IFP129" s="4"/>
      <c r="IFQ129" s="4"/>
      <c r="IFR129" s="4"/>
      <c r="IFS129" s="4"/>
      <c r="IFT129" s="4"/>
      <c r="IFU129" s="4"/>
      <c r="IFV129" s="4"/>
      <c r="IFW129" s="4"/>
      <c r="IFX129" s="4"/>
      <c r="IFY129" s="4"/>
      <c r="IFZ129" s="4"/>
      <c r="IGA129" s="4"/>
      <c r="IGB129" s="4"/>
      <c r="IGC129" s="4"/>
      <c r="IGD129" s="4"/>
      <c r="IGE129" s="4"/>
      <c r="IGF129" s="4"/>
      <c r="IGG129" s="4"/>
      <c r="IGH129" s="4"/>
      <c r="IGI129" s="4"/>
      <c r="IGJ129" s="4"/>
      <c r="IGK129" s="4"/>
      <c r="IGL129" s="4"/>
      <c r="IGM129" s="4"/>
      <c r="IGN129" s="4"/>
      <c r="IGO129" s="4"/>
      <c r="IGP129" s="4"/>
      <c r="IGQ129" s="4"/>
      <c r="IGR129" s="4"/>
      <c r="IGS129" s="4"/>
      <c r="IGT129" s="4"/>
      <c r="IGU129" s="4"/>
      <c r="IGV129" s="4"/>
      <c r="IGW129" s="4"/>
      <c r="IGX129" s="4"/>
      <c r="IGY129" s="4"/>
      <c r="IGZ129" s="4"/>
      <c r="IHA129" s="4"/>
      <c r="IHB129" s="4"/>
      <c r="IHC129" s="4"/>
      <c r="IHD129" s="4"/>
      <c r="IHE129" s="4"/>
      <c r="IHF129" s="4"/>
      <c r="IHG129" s="4"/>
      <c r="IHH129" s="4"/>
      <c r="IHI129" s="4"/>
      <c r="IHJ129" s="4"/>
      <c r="IHK129" s="4"/>
      <c r="IHL129" s="4"/>
      <c r="IHM129" s="4"/>
      <c r="IHN129" s="4"/>
      <c r="IHO129" s="4"/>
      <c r="IHP129" s="4"/>
      <c r="IHQ129" s="4"/>
      <c r="IHR129" s="4"/>
      <c r="IHS129" s="4"/>
      <c r="IHT129" s="4"/>
      <c r="IHU129" s="4"/>
      <c r="IHV129" s="4"/>
      <c r="IHW129" s="4"/>
      <c r="IHX129" s="4"/>
      <c r="IHY129" s="4"/>
      <c r="IHZ129" s="4"/>
      <c r="IIA129" s="4"/>
      <c r="IIB129" s="4"/>
      <c r="IIC129" s="4"/>
      <c r="IID129" s="4"/>
      <c r="IIE129" s="4"/>
      <c r="IIF129" s="4"/>
      <c r="IIG129" s="4"/>
      <c r="IIH129" s="4"/>
      <c r="III129" s="4"/>
      <c r="IIJ129" s="4"/>
      <c r="IIK129" s="4"/>
      <c r="IIL129" s="4"/>
      <c r="IIM129" s="4"/>
      <c r="IIN129" s="4"/>
      <c r="IIO129" s="4"/>
      <c r="IIP129" s="4"/>
      <c r="IIQ129" s="4"/>
      <c r="IIR129" s="4"/>
      <c r="IIS129" s="4"/>
      <c r="IIT129" s="4"/>
      <c r="IIU129" s="4"/>
      <c r="IIV129" s="4"/>
      <c r="IIW129" s="4"/>
      <c r="IIX129" s="4"/>
      <c r="IIY129" s="4"/>
      <c r="IIZ129" s="4"/>
      <c r="IJA129" s="4"/>
      <c r="IJB129" s="4"/>
      <c r="IJC129" s="4"/>
      <c r="IJD129" s="4"/>
      <c r="IJE129" s="4"/>
      <c r="IJF129" s="4"/>
      <c r="IJG129" s="4"/>
      <c r="IJH129" s="4"/>
      <c r="IJI129" s="4"/>
      <c r="IJJ129" s="4"/>
      <c r="IJQ129" s="4"/>
      <c r="IJR129" s="4"/>
      <c r="IJS129" s="4"/>
      <c r="IJT129" s="4"/>
      <c r="IJU129" s="4"/>
      <c r="IJV129" s="4"/>
      <c r="IJW129" s="4"/>
      <c r="IJX129" s="4"/>
      <c r="IJY129" s="4"/>
      <c r="IJZ129" s="4"/>
      <c r="IKA129" s="4"/>
      <c r="IKB129" s="4"/>
      <c r="IKC129" s="4"/>
      <c r="IKD129" s="4"/>
      <c r="IKE129" s="4"/>
      <c r="IKF129" s="4"/>
      <c r="IKG129" s="4"/>
      <c r="IKH129" s="4"/>
      <c r="IKI129" s="4"/>
      <c r="IKJ129" s="4"/>
      <c r="IKK129" s="4"/>
      <c r="IKL129" s="4"/>
      <c r="IKM129" s="4"/>
      <c r="IKN129" s="4"/>
      <c r="IKO129" s="4"/>
      <c r="IKP129" s="4"/>
      <c r="IKQ129" s="4"/>
      <c r="IKR129" s="4"/>
      <c r="IKS129" s="4"/>
      <c r="IKT129" s="4"/>
      <c r="IKU129" s="4"/>
      <c r="IKV129" s="4"/>
      <c r="IKW129" s="4"/>
      <c r="IKX129" s="4"/>
      <c r="IKY129" s="4"/>
      <c r="IKZ129" s="4"/>
      <c r="ILA129" s="4"/>
      <c r="ILB129" s="4"/>
      <c r="ILC129" s="4"/>
      <c r="ILD129" s="4"/>
      <c r="ILE129" s="4"/>
      <c r="ILF129" s="4"/>
      <c r="ILG129" s="4"/>
      <c r="ILH129" s="4"/>
      <c r="ILI129" s="4"/>
      <c r="ILJ129" s="4"/>
      <c r="ILK129" s="4"/>
      <c r="ILL129" s="4"/>
      <c r="ILM129" s="4"/>
      <c r="ILN129" s="4"/>
      <c r="ILO129" s="4"/>
      <c r="ILP129" s="4"/>
      <c r="ILQ129" s="4"/>
      <c r="ILR129" s="4"/>
      <c r="ILS129" s="4"/>
      <c r="ILT129" s="4"/>
      <c r="ILU129" s="4"/>
      <c r="ILV129" s="4"/>
      <c r="ILW129" s="4"/>
      <c r="ILX129" s="4"/>
      <c r="ILY129" s="4"/>
      <c r="ILZ129" s="4"/>
      <c r="IMA129" s="4"/>
      <c r="IMB129" s="4"/>
      <c r="IMC129" s="4"/>
      <c r="IMD129" s="4"/>
      <c r="IME129" s="4"/>
      <c r="IMF129" s="4"/>
      <c r="IMG129" s="4"/>
      <c r="IMH129" s="4"/>
      <c r="IMI129" s="4"/>
      <c r="IMJ129" s="4"/>
      <c r="IMK129" s="4"/>
      <c r="IML129" s="4"/>
      <c r="IMM129" s="4"/>
      <c r="IMN129" s="4"/>
      <c r="IMO129" s="4"/>
      <c r="IMP129" s="4"/>
      <c r="IMQ129" s="4"/>
      <c r="IMR129" s="4"/>
      <c r="IMS129" s="4"/>
      <c r="IMT129" s="4"/>
      <c r="IMU129" s="4"/>
      <c r="IMV129" s="4"/>
      <c r="IMW129" s="4"/>
      <c r="IMX129" s="4"/>
      <c r="IMY129" s="4"/>
      <c r="IMZ129" s="4"/>
      <c r="INA129" s="4"/>
      <c r="INB129" s="4"/>
      <c r="INC129" s="4"/>
      <c r="IND129" s="4"/>
      <c r="INE129" s="4"/>
      <c r="INF129" s="4"/>
      <c r="ING129" s="4"/>
      <c r="INH129" s="4"/>
      <c r="INI129" s="4"/>
      <c r="INJ129" s="4"/>
      <c r="INK129" s="4"/>
      <c r="INL129" s="4"/>
      <c r="INM129" s="4"/>
      <c r="INN129" s="4"/>
      <c r="INO129" s="4"/>
      <c r="INP129" s="4"/>
      <c r="INQ129" s="4"/>
      <c r="INR129" s="4"/>
      <c r="INS129" s="4"/>
      <c r="INT129" s="4"/>
      <c r="INU129" s="4"/>
      <c r="INV129" s="4"/>
      <c r="INW129" s="4"/>
      <c r="INX129" s="4"/>
      <c r="INY129" s="4"/>
      <c r="INZ129" s="4"/>
      <c r="IOA129" s="4"/>
      <c r="IOB129" s="4"/>
      <c r="IOC129" s="4"/>
      <c r="IOD129" s="4"/>
      <c r="IOE129" s="4"/>
      <c r="IOF129" s="4"/>
      <c r="IOG129" s="4"/>
      <c r="IOH129" s="4"/>
      <c r="IOI129" s="4"/>
      <c r="IOJ129" s="4"/>
      <c r="IOK129" s="4"/>
      <c r="IOL129" s="4"/>
      <c r="IOM129" s="4"/>
      <c r="ION129" s="4"/>
      <c r="IOO129" s="4"/>
      <c r="IOP129" s="4"/>
      <c r="IOQ129" s="4"/>
      <c r="IOR129" s="4"/>
      <c r="IOS129" s="4"/>
      <c r="IOT129" s="4"/>
      <c r="IOU129" s="4"/>
      <c r="IOV129" s="4"/>
      <c r="IOW129" s="4"/>
      <c r="IOX129" s="4"/>
      <c r="IOY129" s="4"/>
      <c r="IOZ129" s="4"/>
      <c r="IPA129" s="4"/>
      <c r="IPB129" s="4"/>
      <c r="IPC129" s="4"/>
      <c r="IPD129" s="4"/>
      <c r="IPE129" s="4"/>
      <c r="IPF129" s="4"/>
      <c r="IPG129" s="4"/>
      <c r="IPH129" s="4"/>
      <c r="IPI129" s="4"/>
      <c r="IPJ129" s="4"/>
      <c r="IPK129" s="4"/>
      <c r="IPL129" s="4"/>
      <c r="IPM129" s="4"/>
      <c r="IPN129" s="4"/>
      <c r="IPO129" s="4"/>
      <c r="IPP129" s="4"/>
      <c r="IPQ129" s="4"/>
      <c r="IPR129" s="4"/>
      <c r="IPS129" s="4"/>
      <c r="IPT129" s="4"/>
      <c r="IPU129" s="4"/>
      <c r="IPV129" s="4"/>
      <c r="IPW129" s="4"/>
      <c r="IPX129" s="4"/>
      <c r="IPY129" s="4"/>
      <c r="IPZ129" s="4"/>
      <c r="IQA129" s="4"/>
      <c r="IQB129" s="4"/>
      <c r="IQC129" s="4"/>
      <c r="IQD129" s="4"/>
      <c r="IQE129" s="4"/>
      <c r="IQF129" s="4"/>
      <c r="IQG129" s="4"/>
      <c r="IQH129" s="4"/>
      <c r="IQI129" s="4"/>
      <c r="IQJ129" s="4"/>
      <c r="IQK129" s="4"/>
      <c r="IQL129" s="4"/>
      <c r="IQM129" s="4"/>
      <c r="IQN129" s="4"/>
      <c r="IQO129" s="4"/>
      <c r="IQP129" s="4"/>
      <c r="IQQ129" s="4"/>
      <c r="IQR129" s="4"/>
      <c r="IQS129" s="4"/>
      <c r="IQT129" s="4"/>
      <c r="IQU129" s="4"/>
      <c r="IQV129" s="4"/>
      <c r="IQW129" s="4"/>
      <c r="IQX129" s="4"/>
      <c r="IQY129" s="4"/>
      <c r="IQZ129" s="4"/>
      <c r="IRA129" s="4"/>
      <c r="IRB129" s="4"/>
      <c r="IRC129" s="4"/>
      <c r="IRD129" s="4"/>
      <c r="IRE129" s="4"/>
      <c r="IRF129" s="4"/>
      <c r="IRG129" s="4"/>
      <c r="IRH129" s="4"/>
      <c r="IRI129" s="4"/>
      <c r="IRJ129" s="4"/>
      <c r="IRK129" s="4"/>
      <c r="IRL129" s="4"/>
      <c r="IRM129" s="4"/>
      <c r="IRN129" s="4"/>
      <c r="IRO129" s="4"/>
      <c r="IRP129" s="4"/>
      <c r="IRQ129" s="4"/>
      <c r="IRR129" s="4"/>
      <c r="IRS129" s="4"/>
      <c r="IRT129" s="4"/>
      <c r="IRU129" s="4"/>
      <c r="IRV129" s="4"/>
      <c r="IRW129" s="4"/>
      <c r="IRX129" s="4"/>
      <c r="IRY129" s="4"/>
      <c r="IRZ129" s="4"/>
      <c r="ISA129" s="4"/>
      <c r="ISB129" s="4"/>
      <c r="ISC129" s="4"/>
      <c r="ISD129" s="4"/>
      <c r="ISE129" s="4"/>
      <c r="ISF129" s="4"/>
      <c r="ISG129" s="4"/>
      <c r="ISH129" s="4"/>
      <c r="ISI129" s="4"/>
      <c r="ISJ129" s="4"/>
      <c r="ISK129" s="4"/>
      <c r="ISL129" s="4"/>
      <c r="ISM129" s="4"/>
      <c r="ISN129" s="4"/>
      <c r="ISO129" s="4"/>
      <c r="ISP129" s="4"/>
      <c r="ISQ129" s="4"/>
      <c r="ISR129" s="4"/>
      <c r="ISS129" s="4"/>
      <c r="IST129" s="4"/>
      <c r="ISU129" s="4"/>
      <c r="ISV129" s="4"/>
      <c r="ISW129" s="4"/>
      <c r="ISX129" s="4"/>
      <c r="ISY129" s="4"/>
      <c r="ISZ129" s="4"/>
      <c r="ITA129" s="4"/>
      <c r="ITB129" s="4"/>
      <c r="ITC129" s="4"/>
      <c r="ITD129" s="4"/>
      <c r="ITE129" s="4"/>
      <c r="ITF129" s="4"/>
      <c r="ITM129" s="4"/>
      <c r="ITN129" s="4"/>
      <c r="ITO129" s="4"/>
      <c r="ITP129" s="4"/>
      <c r="ITQ129" s="4"/>
      <c r="ITR129" s="4"/>
      <c r="ITS129" s="4"/>
      <c r="ITT129" s="4"/>
      <c r="ITU129" s="4"/>
      <c r="ITV129" s="4"/>
      <c r="ITW129" s="4"/>
      <c r="ITX129" s="4"/>
      <c r="ITY129" s="4"/>
      <c r="ITZ129" s="4"/>
      <c r="IUA129" s="4"/>
      <c r="IUB129" s="4"/>
      <c r="IUC129" s="4"/>
      <c r="IUD129" s="4"/>
      <c r="IUE129" s="4"/>
      <c r="IUF129" s="4"/>
      <c r="IUG129" s="4"/>
      <c r="IUH129" s="4"/>
      <c r="IUI129" s="4"/>
      <c r="IUJ129" s="4"/>
      <c r="IUK129" s="4"/>
      <c r="IUL129" s="4"/>
      <c r="IUM129" s="4"/>
      <c r="IUN129" s="4"/>
      <c r="IUO129" s="4"/>
      <c r="IUP129" s="4"/>
      <c r="IUQ129" s="4"/>
      <c r="IUR129" s="4"/>
      <c r="IUS129" s="4"/>
      <c r="IUT129" s="4"/>
      <c r="IUU129" s="4"/>
      <c r="IUV129" s="4"/>
      <c r="IUW129" s="4"/>
      <c r="IUX129" s="4"/>
      <c r="IUY129" s="4"/>
      <c r="IUZ129" s="4"/>
      <c r="IVA129" s="4"/>
      <c r="IVB129" s="4"/>
      <c r="IVC129" s="4"/>
      <c r="IVD129" s="4"/>
      <c r="IVE129" s="4"/>
      <c r="IVF129" s="4"/>
      <c r="IVG129" s="4"/>
      <c r="IVH129" s="4"/>
      <c r="IVI129" s="4"/>
      <c r="IVJ129" s="4"/>
      <c r="IVK129" s="4"/>
      <c r="IVL129" s="4"/>
      <c r="IVM129" s="4"/>
      <c r="IVN129" s="4"/>
      <c r="IVO129" s="4"/>
      <c r="IVP129" s="4"/>
      <c r="IVQ129" s="4"/>
      <c r="IVR129" s="4"/>
      <c r="IVS129" s="4"/>
      <c r="IVT129" s="4"/>
      <c r="IVU129" s="4"/>
      <c r="IVV129" s="4"/>
      <c r="IVW129" s="4"/>
      <c r="IVX129" s="4"/>
      <c r="IVY129" s="4"/>
      <c r="IVZ129" s="4"/>
      <c r="IWA129" s="4"/>
      <c r="IWB129" s="4"/>
      <c r="IWC129" s="4"/>
      <c r="IWD129" s="4"/>
      <c r="IWE129" s="4"/>
      <c r="IWF129" s="4"/>
      <c r="IWG129" s="4"/>
      <c r="IWH129" s="4"/>
      <c r="IWI129" s="4"/>
      <c r="IWJ129" s="4"/>
      <c r="IWK129" s="4"/>
      <c r="IWL129" s="4"/>
      <c r="IWM129" s="4"/>
      <c r="IWN129" s="4"/>
      <c r="IWO129" s="4"/>
      <c r="IWP129" s="4"/>
      <c r="IWQ129" s="4"/>
      <c r="IWR129" s="4"/>
      <c r="IWS129" s="4"/>
      <c r="IWT129" s="4"/>
      <c r="IWU129" s="4"/>
      <c r="IWV129" s="4"/>
      <c r="IWW129" s="4"/>
      <c r="IWX129" s="4"/>
      <c r="IWY129" s="4"/>
      <c r="IWZ129" s="4"/>
      <c r="IXA129" s="4"/>
      <c r="IXB129" s="4"/>
      <c r="IXC129" s="4"/>
      <c r="IXD129" s="4"/>
      <c r="IXE129" s="4"/>
      <c r="IXF129" s="4"/>
      <c r="IXG129" s="4"/>
      <c r="IXH129" s="4"/>
      <c r="IXI129" s="4"/>
      <c r="IXJ129" s="4"/>
      <c r="IXK129" s="4"/>
      <c r="IXL129" s="4"/>
      <c r="IXM129" s="4"/>
      <c r="IXN129" s="4"/>
      <c r="IXO129" s="4"/>
      <c r="IXP129" s="4"/>
      <c r="IXQ129" s="4"/>
      <c r="IXR129" s="4"/>
      <c r="IXS129" s="4"/>
      <c r="IXT129" s="4"/>
      <c r="IXU129" s="4"/>
      <c r="IXV129" s="4"/>
      <c r="IXW129" s="4"/>
      <c r="IXX129" s="4"/>
      <c r="IXY129" s="4"/>
      <c r="IXZ129" s="4"/>
      <c r="IYA129" s="4"/>
      <c r="IYB129" s="4"/>
      <c r="IYC129" s="4"/>
      <c r="IYD129" s="4"/>
      <c r="IYE129" s="4"/>
      <c r="IYF129" s="4"/>
      <c r="IYG129" s="4"/>
      <c r="IYH129" s="4"/>
      <c r="IYI129" s="4"/>
      <c r="IYJ129" s="4"/>
      <c r="IYK129" s="4"/>
      <c r="IYL129" s="4"/>
      <c r="IYM129" s="4"/>
      <c r="IYN129" s="4"/>
      <c r="IYO129" s="4"/>
      <c r="IYP129" s="4"/>
      <c r="IYQ129" s="4"/>
      <c r="IYR129" s="4"/>
      <c r="IYS129" s="4"/>
      <c r="IYT129" s="4"/>
      <c r="IYU129" s="4"/>
      <c r="IYV129" s="4"/>
      <c r="IYW129" s="4"/>
      <c r="IYX129" s="4"/>
      <c r="IYY129" s="4"/>
      <c r="IYZ129" s="4"/>
      <c r="IZA129" s="4"/>
      <c r="IZB129" s="4"/>
      <c r="IZC129" s="4"/>
      <c r="IZD129" s="4"/>
      <c r="IZE129" s="4"/>
      <c r="IZF129" s="4"/>
      <c r="IZG129" s="4"/>
      <c r="IZH129" s="4"/>
      <c r="IZI129" s="4"/>
      <c r="IZJ129" s="4"/>
      <c r="IZK129" s="4"/>
      <c r="IZL129" s="4"/>
      <c r="IZM129" s="4"/>
      <c r="IZN129" s="4"/>
      <c r="IZO129" s="4"/>
      <c r="IZP129" s="4"/>
      <c r="IZQ129" s="4"/>
      <c r="IZR129" s="4"/>
      <c r="IZS129" s="4"/>
      <c r="IZT129" s="4"/>
      <c r="IZU129" s="4"/>
      <c r="IZV129" s="4"/>
      <c r="IZW129" s="4"/>
      <c r="IZX129" s="4"/>
      <c r="IZY129" s="4"/>
      <c r="IZZ129" s="4"/>
      <c r="JAA129" s="4"/>
      <c r="JAB129" s="4"/>
      <c r="JAC129" s="4"/>
      <c r="JAD129" s="4"/>
      <c r="JAE129" s="4"/>
      <c r="JAF129" s="4"/>
      <c r="JAG129" s="4"/>
      <c r="JAH129" s="4"/>
      <c r="JAI129" s="4"/>
      <c r="JAJ129" s="4"/>
      <c r="JAK129" s="4"/>
      <c r="JAL129" s="4"/>
      <c r="JAM129" s="4"/>
      <c r="JAN129" s="4"/>
      <c r="JAO129" s="4"/>
      <c r="JAP129" s="4"/>
      <c r="JAQ129" s="4"/>
      <c r="JAR129" s="4"/>
      <c r="JAS129" s="4"/>
      <c r="JAT129" s="4"/>
      <c r="JAU129" s="4"/>
      <c r="JAV129" s="4"/>
      <c r="JAW129" s="4"/>
      <c r="JAX129" s="4"/>
      <c r="JAY129" s="4"/>
      <c r="JAZ129" s="4"/>
      <c r="JBA129" s="4"/>
      <c r="JBB129" s="4"/>
      <c r="JBC129" s="4"/>
      <c r="JBD129" s="4"/>
      <c r="JBE129" s="4"/>
      <c r="JBF129" s="4"/>
      <c r="JBG129" s="4"/>
      <c r="JBH129" s="4"/>
      <c r="JBI129" s="4"/>
      <c r="JBJ129" s="4"/>
      <c r="JBK129" s="4"/>
      <c r="JBL129" s="4"/>
      <c r="JBM129" s="4"/>
      <c r="JBN129" s="4"/>
      <c r="JBO129" s="4"/>
      <c r="JBP129" s="4"/>
      <c r="JBQ129" s="4"/>
      <c r="JBR129" s="4"/>
      <c r="JBS129" s="4"/>
      <c r="JBT129" s="4"/>
      <c r="JBU129" s="4"/>
      <c r="JBV129" s="4"/>
      <c r="JBW129" s="4"/>
      <c r="JBX129" s="4"/>
      <c r="JBY129" s="4"/>
      <c r="JBZ129" s="4"/>
      <c r="JCA129" s="4"/>
      <c r="JCB129" s="4"/>
      <c r="JCC129" s="4"/>
      <c r="JCD129" s="4"/>
      <c r="JCE129" s="4"/>
      <c r="JCF129" s="4"/>
      <c r="JCG129" s="4"/>
      <c r="JCH129" s="4"/>
      <c r="JCI129" s="4"/>
      <c r="JCJ129" s="4"/>
      <c r="JCK129" s="4"/>
      <c r="JCL129" s="4"/>
      <c r="JCM129" s="4"/>
      <c r="JCN129" s="4"/>
      <c r="JCO129" s="4"/>
      <c r="JCP129" s="4"/>
      <c r="JCQ129" s="4"/>
      <c r="JCR129" s="4"/>
      <c r="JCS129" s="4"/>
      <c r="JCT129" s="4"/>
      <c r="JCU129" s="4"/>
      <c r="JCV129" s="4"/>
      <c r="JCW129" s="4"/>
      <c r="JCX129" s="4"/>
      <c r="JCY129" s="4"/>
      <c r="JCZ129" s="4"/>
      <c r="JDA129" s="4"/>
      <c r="JDB129" s="4"/>
      <c r="JDI129" s="4"/>
      <c r="JDJ129" s="4"/>
      <c r="JDK129" s="4"/>
      <c r="JDL129" s="4"/>
      <c r="JDM129" s="4"/>
      <c r="JDN129" s="4"/>
      <c r="JDO129" s="4"/>
      <c r="JDP129" s="4"/>
      <c r="JDQ129" s="4"/>
      <c r="JDR129" s="4"/>
      <c r="JDS129" s="4"/>
      <c r="JDT129" s="4"/>
      <c r="JDU129" s="4"/>
      <c r="JDV129" s="4"/>
      <c r="JDW129" s="4"/>
      <c r="JDX129" s="4"/>
      <c r="JDY129" s="4"/>
      <c r="JDZ129" s="4"/>
      <c r="JEA129" s="4"/>
      <c r="JEB129" s="4"/>
      <c r="JEC129" s="4"/>
      <c r="JED129" s="4"/>
      <c r="JEE129" s="4"/>
      <c r="JEF129" s="4"/>
      <c r="JEG129" s="4"/>
      <c r="JEH129" s="4"/>
      <c r="JEI129" s="4"/>
      <c r="JEJ129" s="4"/>
      <c r="JEK129" s="4"/>
      <c r="JEL129" s="4"/>
      <c r="JEM129" s="4"/>
      <c r="JEN129" s="4"/>
      <c r="JEO129" s="4"/>
      <c r="JEP129" s="4"/>
      <c r="JEQ129" s="4"/>
      <c r="JER129" s="4"/>
      <c r="JES129" s="4"/>
      <c r="JET129" s="4"/>
      <c r="JEU129" s="4"/>
      <c r="JEV129" s="4"/>
      <c r="JEW129" s="4"/>
      <c r="JEX129" s="4"/>
      <c r="JEY129" s="4"/>
      <c r="JEZ129" s="4"/>
      <c r="JFA129" s="4"/>
      <c r="JFB129" s="4"/>
      <c r="JFC129" s="4"/>
      <c r="JFD129" s="4"/>
      <c r="JFE129" s="4"/>
      <c r="JFF129" s="4"/>
      <c r="JFG129" s="4"/>
      <c r="JFH129" s="4"/>
      <c r="JFI129" s="4"/>
      <c r="JFJ129" s="4"/>
      <c r="JFK129" s="4"/>
      <c r="JFL129" s="4"/>
      <c r="JFM129" s="4"/>
      <c r="JFN129" s="4"/>
      <c r="JFO129" s="4"/>
      <c r="JFP129" s="4"/>
      <c r="JFQ129" s="4"/>
      <c r="JFR129" s="4"/>
      <c r="JFS129" s="4"/>
      <c r="JFT129" s="4"/>
      <c r="JFU129" s="4"/>
      <c r="JFV129" s="4"/>
      <c r="JFW129" s="4"/>
      <c r="JFX129" s="4"/>
      <c r="JFY129" s="4"/>
      <c r="JFZ129" s="4"/>
      <c r="JGA129" s="4"/>
      <c r="JGB129" s="4"/>
      <c r="JGC129" s="4"/>
      <c r="JGD129" s="4"/>
      <c r="JGE129" s="4"/>
      <c r="JGF129" s="4"/>
      <c r="JGG129" s="4"/>
      <c r="JGH129" s="4"/>
      <c r="JGI129" s="4"/>
      <c r="JGJ129" s="4"/>
      <c r="JGK129" s="4"/>
      <c r="JGL129" s="4"/>
      <c r="JGM129" s="4"/>
      <c r="JGN129" s="4"/>
      <c r="JGO129" s="4"/>
      <c r="JGP129" s="4"/>
      <c r="JGQ129" s="4"/>
      <c r="JGR129" s="4"/>
      <c r="JGS129" s="4"/>
      <c r="JGT129" s="4"/>
      <c r="JGU129" s="4"/>
      <c r="JGV129" s="4"/>
      <c r="JGW129" s="4"/>
      <c r="JGX129" s="4"/>
      <c r="JGY129" s="4"/>
      <c r="JGZ129" s="4"/>
      <c r="JHA129" s="4"/>
      <c r="JHB129" s="4"/>
      <c r="JHC129" s="4"/>
      <c r="JHD129" s="4"/>
      <c r="JHE129" s="4"/>
      <c r="JHF129" s="4"/>
      <c r="JHG129" s="4"/>
      <c r="JHH129" s="4"/>
      <c r="JHI129" s="4"/>
      <c r="JHJ129" s="4"/>
      <c r="JHK129" s="4"/>
      <c r="JHL129" s="4"/>
      <c r="JHM129" s="4"/>
      <c r="JHN129" s="4"/>
      <c r="JHO129" s="4"/>
      <c r="JHP129" s="4"/>
      <c r="JHQ129" s="4"/>
      <c r="JHR129" s="4"/>
      <c r="JHS129" s="4"/>
      <c r="JHT129" s="4"/>
      <c r="JHU129" s="4"/>
      <c r="JHV129" s="4"/>
      <c r="JHW129" s="4"/>
      <c r="JHX129" s="4"/>
      <c r="JHY129" s="4"/>
      <c r="JHZ129" s="4"/>
      <c r="JIA129" s="4"/>
      <c r="JIB129" s="4"/>
      <c r="JIC129" s="4"/>
      <c r="JID129" s="4"/>
      <c r="JIE129" s="4"/>
      <c r="JIF129" s="4"/>
      <c r="JIG129" s="4"/>
      <c r="JIH129" s="4"/>
      <c r="JII129" s="4"/>
      <c r="JIJ129" s="4"/>
      <c r="JIK129" s="4"/>
      <c r="JIL129" s="4"/>
      <c r="JIM129" s="4"/>
      <c r="JIN129" s="4"/>
      <c r="JIO129" s="4"/>
      <c r="JIP129" s="4"/>
      <c r="JIQ129" s="4"/>
      <c r="JIR129" s="4"/>
      <c r="JIS129" s="4"/>
      <c r="JIT129" s="4"/>
      <c r="JIU129" s="4"/>
      <c r="JIV129" s="4"/>
      <c r="JIW129" s="4"/>
      <c r="JIX129" s="4"/>
      <c r="JIY129" s="4"/>
      <c r="JIZ129" s="4"/>
      <c r="JJA129" s="4"/>
      <c r="JJB129" s="4"/>
      <c r="JJC129" s="4"/>
      <c r="JJD129" s="4"/>
      <c r="JJE129" s="4"/>
      <c r="JJF129" s="4"/>
      <c r="JJG129" s="4"/>
      <c r="JJH129" s="4"/>
      <c r="JJI129" s="4"/>
      <c r="JJJ129" s="4"/>
      <c r="JJK129" s="4"/>
      <c r="JJL129" s="4"/>
      <c r="JJM129" s="4"/>
      <c r="JJN129" s="4"/>
      <c r="JJO129" s="4"/>
      <c r="JJP129" s="4"/>
      <c r="JJQ129" s="4"/>
      <c r="JJR129" s="4"/>
      <c r="JJS129" s="4"/>
      <c r="JJT129" s="4"/>
      <c r="JJU129" s="4"/>
      <c r="JJV129" s="4"/>
      <c r="JJW129" s="4"/>
      <c r="JJX129" s="4"/>
      <c r="JJY129" s="4"/>
      <c r="JJZ129" s="4"/>
      <c r="JKA129" s="4"/>
      <c r="JKB129" s="4"/>
      <c r="JKC129" s="4"/>
      <c r="JKD129" s="4"/>
      <c r="JKE129" s="4"/>
      <c r="JKF129" s="4"/>
      <c r="JKG129" s="4"/>
      <c r="JKH129" s="4"/>
      <c r="JKI129" s="4"/>
      <c r="JKJ129" s="4"/>
      <c r="JKK129" s="4"/>
      <c r="JKL129" s="4"/>
      <c r="JKM129" s="4"/>
      <c r="JKN129" s="4"/>
      <c r="JKO129" s="4"/>
      <c r="JKP129" s="4"/>
      <c r="JKQ129" s="4"/>
      <c r="JKR129" s="4"/>
      <c r="JKS129" s="4"/>
      <c r="JKT129" s="4"/>
      <c r="JKU129" s="4"/>
      <c r="JKV129" s="4"/>
      <c r="JKW129" s="4"/>
      <c r="JKX129" s="4"/>
      <c r="JKY129" s="4"/>
      <c r="JKZ129" s="4"/>
      <c r="JLA129" s="4"/>
      <c r="JLB129" s="4"/>
      <c r="JLC129" s="4"/>
      <c r="JLD129" s="4"/>
      <c r="JLE129" s="4"/>
      <c r="JLF129" s="4"/>
      <c r="JLG129" s="4"/>
      <c r="JLH129" s="4"/>
      <c r="JLI129" s="4"/>
      <c r="JLJ129" s="4"/>
      <c r="JLK129" s="4"/>
      <c r="JLL129" s="4"/>
      <c r="JLM129" s="4"/>
      <c r="JLN129" s="4"/>
      <c r="JLO129" s="4"/>
      <c r="JLP129" s="4"/>
      <c r="JLQ129" s="4"/>
      <c r="JLR129" s="4"/>
      <c r="JLS129" s="4"/>
      <c r="JLT129" s="4"/>
      <c r="JLU129" s="4"/>
      <c r="JLV129" s="4"/>
      <c r="JLW129" s="4"/>
      <c r="JLX129" s="4"/>
      <c r="JLY129" s="4"/>
      <c r="JLZ129" s="4"/>
      <c r="JMA129" s="4"/>
      <c r="JMB129" s="4"/>
      <c r="JMC129" s="4"/>
      <c r="JMD129" s="4"/>
      <c r="JME129" s="4"/>
      <c r="JMF129" s="4"/>
      <c r="JMG129" s="4"/>
      <c r="JMH129" s="4"/>
      <c r="JMI129" s="4"/>
      <c r="JMJ129" s="4"/>
      <c r="JMK129" s="4"/>
      <c r="JML129" s="4"/>
      <c r="JMM129" s="4"/>
      <c r="JMN129" s="4"/>
      <c r="JMO129" s="4"/>
      <c r="JMP129" s="4"/>
      <c r="JMQ129" s="4"/>
      <c r="JMR129" s="4"/>
      <c r="JMS129" s="4"/>
      <c r="JMT129" s="4"/>
      <c r="JMU129" s="4"/>
      <c r="JMV129" s="4"/>
      <c r="JMW129" s="4"/>
      <c r="JMX129" s="4"/>
      <c r="JNE129" s="4"/>
      <c r="JNF129" s="4"/>
      <c r="JNG129" s="4"/>
      <c r="JNH129" s="4"/>
      <c r="JNI129" s="4"/>
      <c r="JNJ129" s="4"/>
      <c r="JNK129" s="4"/>
      <c r="JNL129" s="4"/>
      <c r="JNM129" s="4"/>
      <c r="JNN129" s="4"/>
      <c r="JNO129" s="4"/>
      <c r="JNP129" s="4"/>
      <c r="JNQ129" s="4"/>
      <c r="JNR129" s="4"/>
      <c r="JNS129" s="4"/>
      <c r="JNT129" s="4"/>
      <c r="JNU129" s="4"/>
      <c r="JNV129" s="4"/>
      <c r="JNW129" s="4"/>
      <c r="JNX129" s="4"/>
      <c r="JNY129" s="4"/>
      <c r="JNZ129" s="4"/>
      <c r="JOA129" s="4"/>
      <c r="JOB129" s="4"/>
      <c r="JOC129" s="4"/>
      <c r="JOD129" s="4"/>
      <c r="JOE129" s="4"/>
      <c r="JOF129" s="4"/>
      <c r="JOG129" s="4"/>
      <c r="JOH129" s="4"/>
      <c r="JOI129" s="4"/>
      <c r="JOJ129" s="4"/>
      <c r="JOK129" s="4"/>
      <c r="JOL129" s="4"/>
      <c r="JOM129" s="4"/>
      <c r="JON129" s="4"/>
      <c r="JOO129" s="4"/>
      <c r="JOP129" s="4"/>
      <c r="JOQ129" s="4"/>
      <c r="JOR129" s="4"/>
      <c r="JOS129" s="4"/>
      <c r="JOT129" s="4"/>
      <c r="JOU129" s="4"/>
      <c r="JOV129" s="4"/>
      <c r="JOW129" s="4"/>
      <c r="JOX129" s="4"/>
      <c r="JOY129" s="4"/>
      <c r="JOZ129" s="4"/>
      <c r="JPA129" s="4"/>
      <c r="JPB129" s="4"/>
      <c r="JPC129" s="4"/>
      <c r="JPD129" s="4"/>
      <c r="JPE129" s="4"/>
      <c r="JPF129" s="4"/>
      <c r="JPG129" s="4"/>
      <c r="JPH129" s="4"/>
      <c r="JPI129" s="4"/>
      <c r="JPJ129" s="4"/>
      <c r="JPK129" s="4"/>
      <c r="JPL129" s="4"/>
      <c r="JPM129" s="4"/>
      <c r="JPN129" s="4"/>
      <c r="JPO129" s="4"/>
      <c r="JPP129" s="4"/>
      <c r="JPQ129" s="4"/>
      <c r="JPR129" s="4"/>
      <c r="JPS129" s="4"/>
      <c r="JPT129" s="4"/>
      <c r="JPU129" s="4"/>
      <c r="JPV129" s="4"/>
      <c r="JPW129" s="4"/>
      <c r="JPX129" s="4"/>
      <c r="JPY129" s="4"/>
      <c r="JPZ129" s="4"/>
      <c r="JQA129" s="4"/>
      <c r="JQB129" s="4"/>
      <c r="JQC129" s="4"/>
      <c r="JQD129" s="4"/>
      <c r="JQE129" s="4"/>
      <c r="JQF129" s="4"/>
      <c r="JQG129" s="4"/>
      <c r="JQH129" s="4"/>
      <c r="JQI129" s="4"/>
      <c r="JQJ129" s="4"/>
      <c r="JQK129" s="4"/>
      <c r="JQL129" s="4"/>
      <c r="JQM129" s="4"/>
      <c r="JQN129" s="4"/>
      <c r="JQO129" s="4"/>
      <c r="JQP129" s="4"/>
      <c r="JQQ129" s="4"/>
      <c r="JQR129" s="4"/>
      <c r="JQS129" s="4"/>
      <c r="JQT129" s="4"/>
      <c r="JQU129" s="4"/>
      <c r="JQV129" s="4"/>
      <c r="JQW129" s="4"/>
      <c r="JQX129" s="4"/>
      <c r="JQY129" s="4"/>
      <c r="JQZ129" s="4"/>
      <c r="JRA129" s="4"/>
      <c r="JRB129" s="4"/>
      <c r="JRC129" s="4"/>
      <c r="JRD129" s="4"/>
      <c r="JRE129" s="4"/>
      <c r="JRF129" s="4"/>
      <c r="JRG129" s="4"/>
      <c r="JRH129" s="4"/>
      <c r="JRI129" s="4"/>
      <c r="JRJ129" s="4"/>
      <c r="JRK129" s="4"/>
      <c r="JRL129" s="4"/>
      <c r="JRM129" s="4"/>
      <c r="JRN129" s="4"/>
      <c r="JRO129" s="4"/>
      <c r="JRP129" s="4"/>
      <c r="JRQ129" s="4"/>
      <c r="JRR129" s="4"/>
      <c r="JRS129" s="4"/>
      <c r="JRT129" s="4"/>
      <c r="JRU129" s="4"/>
      <c r="JRV129" s="4"/>
      <c r="JRW129" s="4"/>
      <c r="JRX129" s="4"/>
      <c r="JRY129" s="4"/>
      <c r="JRZ129" s="4"/>
      <c r="JSA129" s="4"/>
      <c r="JSB129" s="4"/>
      <c r="JSC129" s="4"/>
      <c r="JSD129" s="4"/>
      <c r="JSE129" s="4"/>
      <c r="JSF129" s="4"/>
      <c r="JSG129" s="4"/>
      <c r="JSH129" s="4"/>
      <c r="JSI129" s="4"/>
      <c r="JSJ129" s="4"/>
      <c r="JSK129" s="4"/>
      <c r="JSL129" s="4"/>
      <c r="JSM129" s="4"/>
      <c r="JSN129" s="4"/>
      <c r="JSO129" s="4"/>
      <c r="JSP129" s="4"/>
      <c r="JSQ129" s="4"/>
      <c r="JSR129" s="4"/>
      <c r="JSS129" s="4"/>
      <c r="JST129" s="4"/>
      <c r="JSU129" s="4"/>
      <c r="JSV129" s="4"/>
      <c r="JSW129" s="4"/>
      <c r="JSX129" s="4"/>
      <c r="JSY129" s="4"/>
      <c r="JSZ129" s="4"/>
      <c r="JTA129" s="4"/>
      <c r="JTB129" s="4"/>
      <c r="JTC129" s="4"/>
      <c r="JTD129" s="4"/>
      <c r="JTE129" s="4"/>
      <c r="JTF129" s="4"/>
      <c r="JTG129" s="4"/>
      <c r="JTH129" s="4"/>
      <c r="JTI129" s="4"/>
      <c r="JTJ129" s="4"/>
      <c r="JTK129" s="4"/>
      <c r="JTL129" s="4"/>
      <c r="JTM129" s="4"/>
      <c r="JTN129" s="4"/>
      <c r="JTO129" s="4"/>
      <c r="JTP129" s="4"/>
      <c r="JTQ129" s="4"/>
      <c r="JTR129" s="4"/>
      <c r="JTS129" s="4"/>
      <c r="JTT129" s="4"/>
      <c r="JTU129" s="4"/>
      <c r="JTV129" s="4"/>
      <c r="JTW129" s="4"/>
      <c r="JTX129" s="4"/>
      <c r="JTY129" s="4"/>
      <c r="JTZ129" s="4"/>
      <c r="JUA129" s="4"/>
      <c r="JUB129" s="4"/>
      <c r="JUC129" s="4"/>
      <c r="JUD129" s="4"/>
      <c r="JUE129" s="4"/>
      <c r="JUF129" s="4"/>
      <c r="JUG129" s="4"/>
      <c r="JUH129" s="4"/>
      <c r="JUI129" s="4"/>
      <c r="JUJ129" s="4"/>
      <c r="JUK129" s="4"/>
      <c r="JUL129" s="4"/>
      <c r="JUM129" s="4"/>
      <c r="JUN129" s="4"/>
      <c r="JUO129" s="4"/>
      <c r="JUP129" s="4"/>
      <c r="JUQ129" s="4"/>
      <c r="JUR129" s="4"/>
      <c r="JUS129" s="4"/>
      <c r="JUT129" s="4"/>
      <c r="JUU129" s="4"/>
      <c r="JUV129" s="4"/>
      <c r="JUW129" s="4"/>
      <c r="JUX129" s="4"/>
      <c r="JUY129" s="4"/>
      <c r="JUZ129" s="4"/>
      <c r="JVA129" s="4"/>
      <c r="JVB129" s="4"/>
      <c r="JVC129" s="4"/>
      <c r="JVD129" s="4"/>
      <c r="JVE129" s="4"/>
      <c r="JVF129" s="4"/>
      <c r="JVG129" s="4"/>
      <c r="JVH129" s="4"/>
      <c r="JVI129" s="4"/>
      <c r="JVJ129" s="4"/>
      <c r="JVK129" s="4"/>
      <c r="JVL129" s="4"/>
      <c r="JVM129" s="4"/>
      <c r="JVN129" s="4"/>
      <c r="JVO129" s="4"/>
      <c r="JVP129" s="4"/>
      <c r="JVQ129" s="4"/>
      <c r="JVR129" s="4"/>
      <c r="JVS129" s="4"/>
      <c r="JVT129" s="4"/>
      <c r="JVU129" s="4"/>
      <c r="JVV129" s="4"/>
      <c r="JVW129" s="4"/>
      <c r="JVX129" s="4"/>
      <c r="JVY129" s="4"/>
      <c r="JVZ129" s="4"/>
      <c r="JWA129" s="4"/>
      <c r="JWB129" s="4"/>
      <c r="JWC129" s="4"/>
      <c r="JWD129" s="4"/>
      <c r="JWE129" s="4"/>
      <c r="JWF129" s="4"/>
      <c r="JWG129" s="4"/>
      <c r="JWH129" s="4"/>
      <c r="JWI129" s="4"/>
      <c r="JWJ129" s="4"/>
      <c r="JWK129" s="4"/>
      <c r="JWL129" s="4"/>
      <c r="JWM129" s="4"/>
      <c r="JWN129" s="4"/>
      <c r="JWO129" s="4"/>
      <c r="JWP129" s="4"/>
      <c r="JWQ129" s="4"/>
      <c r="JWR129" s="4"/>
      <c r="JWS129" s="4"/>
      <c r="JWT129" s="4"/>
      <c r="JXA129" s="4"/>
      <c r="JXB129" s="4"/>
      <c r="JXC129" s="4"/>
      <c r="JXD129" s="4"/>
      <c r="JXE129" s="4"/>
      <c r="JXF129" s="4"/>
      <c r="JXG129" s="4"/>
      <c r="JXH129" s="4"/>
      <c r="JXI129" s="4"/>
      <c r="JXJ129" s="4"/>
      <c r="JXK129" s="4"/>
      <c r="JXL129" s="4"/>
      <c r="JXM129" s="4"/>
      <c r="JXN129" s="4"/>
      <c r="JXO129" s="4"/>
      <c r="JXP129" s="4"/>
      <c r="JXQ129" s="4"/>
      <c r="JXR129" s="4"/>
      <c r="JXS129" s="4"/>
      <c r="JXT129" s="4"/>
      <c r="JXU129" s="4"/>
      <c r="JXV129" s="4"/>
      <c r="JXW129" s="4"/>
      <c r="JXX129" s="4"/>
      <c r="JXY129" s="4"/>
      <c r="JXZ129" s="4"/>
      <c r="JYA129" s="4"/>
      <c r="JYB129" s="4"/>
      <c r="JYC129" s="4"/>
      <c r="JYD129" s="4"/>
      <c r="JYE129" s="4"/>
      <c r="JYF129" s="4"/>
      <c r="JYG129" s="4"/>
      <c r="JYH129" s="4"/>
      <c r="JYI129" s="4"/>
      <c r="JYJ129" s="4"/>
      <c r="JYK129" s="4"/>
      <c r="JYL129" s="4"/>
      <c r="JYM129" s="4"/>
      <c r="JYN129" s="4"/>
      <c r="JYO129" s="4"/>
      <c r="JYP129" s="4"/>
      <c r="JYQ129" s="4"/>
      <c r="JYR129" s="4"/>
      <c r="JYS129" s="4"/>
      <c r="JYT129" s="4"/>
      <c r="JYU129" s="4"/>
      <c r="JYV129" s="4"/>
      <c r="JYW129" s="4"/>
      <c r="JYX129" s="4"/>
      <c r="JYY129" s="4"/>
      <c r="JYZ129" s="4"/>
      <c r="JZA129" s="4"/>
      <c r="JZB129" s="4"/>
      <c r="JZC129" s="4"/>
      <c r="JZD129" s="4"/>
      <c r="JZE129" s="4"/>
      <c r="JZF129" s="4"/>
      <c r="JZG129" s="4"/>
      <c r="JZH129" s="4"/>
      <c r="JZI129" s="4"/>
      <c r="JZJ129" s="4"/>
      <c r="JZK129" s="4"/>
      <c r="JZL129" s="4"/>
      <c r="JZM129" s="4"/>
      <c r="JZN129" s="4"/>
      <c r="JZO129" s="4"/>
      <c r="JZP129" s="4"/>
      <c r="JZQ129" s="4"/>
      <c r="JZR129" s="4"/>
      <c r="JZS129" s="4"/>
      <c r="JZT129" s="4"/>
      <c r="JZU129" s="4"/>
      <c r="JZV129" s="4"/>
      <c r="JZW129" s="4"/>
      <c r="JZX129" s="4"/>
      <c r="JZY129" s="4"/>
      <c r="JZZ129" s="4"/>
      <c r="KAA129" s="4"/>
      <c r="KAB129" s="4"/>
      <c r="KAC129" s="4"/>
      <c r="KAD129" s="4"/>
      <c r="KAE129" s="4"/>
      <c r="KAF129" s="4"/>
      <c r="KAG129" s="4"/>
      <c r="KAH129" s="4"/>
      <c r="KAI129" s="4"/>
      <c r="KAJ129" s="4"/>
      <c r="KAK129" s="4"/>
      <c r="KAL129" s="4"/>
      <c r="KAM129" s="4"/>
      <c r="KAN129" s="4"/>
      <c r="KAO129" s="4"/>
      <c r="KAP129" s="4"/>
      <c r="KAQ129" s="4"/>
      <c r="KAR129" s="4"/>
      <c r="KAS129" s="4"/>
      <c r="KAT129" s="4"/>
      <c r="KAU129" s="4"/>
      <c r="KAV129" s="4"/>
      <c r="KAW129" s="4"/>
      <c r="KAX129" s="4"/>
      <c r="KAY129" s="4"/>
      <c r="KAZ129" s="4"/>
      <c r="KBA129" s="4"/>
      <c r="KBB129" s="4"/>
      <c r="KBC129" s="4"/>
      <c r="KBD129" s="4"/>
      <c r="KBE129" s="4"/>
      <c r="KBF129" s="4"/>
      <c r="KBG129" s="4"/>
      <c r="KBH129" s="4"/>
      <c r="KBI129" s="4"/>
      <c r="KBJ129" s="4"/>
      <c r="KBK129" s="4"/>
      <c r="KBL129" s="4"/>
      <c r="KBM129" s="4"/>
      <c r="KBN129" s="4"/>
      <c r="KBO129" s="4"/>
      <c r="KBP129" s="4"/>
      <c r="KBQ129" s="4"/>
      <c r="KBR129" s="4"/>
      <c r="KBS129" s="4"/>
      <c r="KBT129" s="4"/>
      <c r="KBU129" s="4"/>
      <c r="KBV129" s="4"/>
      <c r="KBW129" s="4"/>
      <c r="KBX129" s="4"/>
      <c r="KBY129" s="4"/>
      <c r="KBZ129" s="4"/>
      <c r="KCA129" s="4"/>
      <c r="KCB129" s="4"/>
      <c r="KCC129" s="4"/>
      <c r="KCD129" s="4"/>
      <c r="KCE129" s="4"/>
      <c r="KCF129" s="4"/>
      <c r="KCG129" s="4"/>
      <c r="KCH129" s="4"/>
      <c r="KCI129" s="4"/>
      <c r="KCJ129" s="4"/>
      <c r="KCK129" s="4"/>
      <c r="KCL129" s="4"/>
      <c r="KCM129" s="4"/>
      <c r="KCN129" s="4"/>
      <c r="KCO129" s="4"/>
      <c r="KCP129" s="4"/>
      <c r="KCQ129" s="4"/>
      <c r="KCR129" s="4"/>
      <c r="KCS129" s="4"/>
      <c r="KCT129" s="4"/>
      <c r="KCU129" s="4"/>
      <c r="KCV129" s="4"/>
      <c r="KCW129" s="4"/>
      <c r="KCX129" s="4"/>
      <c r="KCY129" s="4"/>
      <c r="KCZ129" s="4"/>
      <c r="KDA129" s="4"/>
      <c r="KDB129" s="4"/>
      <c r="KDC129" s="4"/>
      <c r="KDD129" s="4"/>
      <c r="KDE129" s="4"/>
      <c r="KDF129" s="4"/>
      <c r="KDG129" s="4"/>
      <c r="KDH129" s="4"/>
      <c r="KDI129" s="4"/>
      <c r="KDJ129" s="4"/>
      <c r="KDK129" s="4"/>
      <c r="KDL129" s="4"/>
      <c r="KDM129" s="4"/>
      <c r="KDN129" s="4"/>
      <c r="KDO129" s="4"/>
      <c r="KDP129" s="4"/>
      <c r="KDQ129" s="4"/>
      <c r="KDR129" s="4"/>
      <c r="KDS129" s="4"/>
      <c r="KDT129" s="4"/>
      <c r="KDU129" s="4"/>
      <c r="KDV129" s="4"/>
      <c r="KDW129" s="4"/>
      <c r="KDX129" s="4"/>
      <c r="KDY129" s="4"/>
      <c r="KDZ129" s="4"/>
      <c r="KEA129" s="4"/>
      <c r="KEB129" s="4"/>
      <c r="KEC129" s="4"/>
      <c r="KED129" s="4"/>
      <c r="KEE129" s="4"/>
      <c r="KEF129" s="4"/>
      <c r="KEG129" s="4"/>
      <c r="KEH129" s="4"/>
      <c r="KEI129" s="4"/>
      <c r="KEJ129" s="4"/>
      <c r="KEK129" s="4"/>
      <c r="KEL129" s="4"/>
      <c r="KEM129" s="4"/>
      <c r="KEN129" s="4"/>
      <c r="KEO129" s="4"/>
      <c r="KEP129" s="4"/>
      <c r="KEQ129" s="4"/>
      <c r="KER129" s="4"/>
      <c r="KES129" s="4"/>
      <c r="KET129" s="4"/>
      <c r="KEU129" s="4"/>
      <c r="KEV129" s="4"/>
      <c r="KEW129" s="4"/>
      <c r="KEX129" s="4"/>
      <c r="KEY129" s="4"/>
      <c r="KEZ129" s="4"/>
      <c r="KFA129" s="4"/>
      <c r="KFB129" s="4"/>
      <c r="KFC129" s="4"/>
      <c r="KFD129" s="4"/>
      <c r="KFE129" s="4"/>
      <c r="KFF129" s="4"/>
      <c r="KFG129" s="4"/>
      <c r="KFH129" s="4"/>
      <c r="KFI129" s="4"/>
      <c r="KFJ129" s="4"/>
      <c r="KFK129" s="4"/>
      <c r="KFL129" s="4"/>
      <c r="KFM129" s="4"/>
      <c r="KFN129" s="4"/>
      <c r="KFO129" s="4"/>
      <c r="KFP129" s="4"/>
      <c r="KFQ129" s="4"/>
      <c r="KFR129" s="4"/>
      <c r="KFS129" s="4"/>
      <c r="KFT129" s="4"/>
      <c r="KFU129" s="4"/>
      <c r="KFV129" s="4"/>
      <c r="KFW129" s="4"/>
      <c r="KFX129" s="4"/>
      <c r="KFY129" s="4"/>
      <c r="KFZ129" s="4"/>
      <c r="KGA129" s="4"/>
      <c r="KGB129" s="4"/>
      <c r="KGC129" s="4"/>
      <c r="KGD129" s="4"/>
      <c r="KGE129" s="4"/>
      <c r="KGF129" s="4"/>
      <c r="KGG129" s="4"/>
      <c r="KGH129" s="4"/>
      <c r="KGI129" s="4"/>
      <c r="KGJ129" s="4"/>
      <c r="KGK129" s="4"/>
      <c r="KGL129" s="4"/>
      <c r="KGM129" s="4"/>
      <c r="KGN129" s="4"/>
      <c r="KGO129" s="4"/>
      <c r="KGP129" s="4"/>
      <c r="KGW129" s="4"/>
      <c r="KGX129" s="4"/>
      <c r="KGY129" s="4"/>
      <c r="KGZ129" s="4"/>
      <c r="KHA129" s="4"/>
      <c r="KHB129" s="4"/>
      <c r="KHC129" s="4"/>
      <c r="KHD129" s="4"/>
      <c r="KHE129" s="4"/>
      <c r="KHF129" s="4"/>
      <c r="KHG129" s="4"/>
      <c r="KHH129" s="4"/>
      <c r="KHI129" s="4"/>
      <c r="KHJ129" s="4"/>
      <c r="KHK129" s="4"/>
      <c r="KHL129" s="4"/>
      <c r="KHM129" s="4"/>
      <c r="KHN129" s="4"/>
      <c r="KHO129" s="4"/>
      <c r="KHP129" s="4"/>
      <c r="KHQ129" s="4"/>
      <c r="KHR129" s="4"/>
      <c r="KHS129" s="4"/>
      <c r="KHT129" s="4"/>
      <c r="KHU129" s="4"/>
      <c r="KHV129" s="4"/>
      <c r="KHW129" s="4"/>
      <c r="KHX129" s="4"/>
      <c r="KHY129" s="4"/>
      <c r="KHZ129" s="4"/>
      <c r="KIA129" s="4"/>
      <c r="KIB129" s="4"/>
      <c r="KIC129" s="4"/>
      <c r="KID129" s="4"/>
      <c r="KIE129" s="4"/>
      <c r="KIF129" s="4"/>
      <c r="KIG129" s="4"/>
      <c r="KIH129" s="4"/>
      <c r="KII129" s="4"/>
      <c r="KIJ129" s="4"/>
      <c r="KIK129" s="4"/>
      <c r="KIL129" s="4"/>
      <c r="KIM129" s="4"/>
      <c r="KIN129" s="4"/>
      <c r="KIO129" s="4"/>
      <c r="KIP129" s="4"/>
      <c r="KIQ129" s="4"/>
      <c r="KIR129" s="4"/>
      <c r="KIS129" s="4"/>
      <c r="KIT129" s="4"/>
      <c r="KIU129" s="4"/>
      <c r="KIV129" s="4"/>
      <c r="KIW129" s="4"/>
      <c r="KIX129" s="4"/>
      <c r="KIY129" s="4"/>
      <c r="KIZ129" s="4"/>
      <c r="KJA129" s="4"/>
      <c r="KJB129" s="4"/>
      <c r="KJC129" s="4"/>
      <c r="KJD129" s="4"/>
      <c r="KJE129" s="4"/>
      <c r="KJF129" s="4"/>
      <c r="KJG129" s="4"/>
      <c r="KJH129" s="4"/>
      <c r="KJI129" s="4"/>
      <c r="KJJ129" s="4"/>
      <c r="KJK129" s="4"/>
      <c r="KJL129" s="4"/>
      <c r="KJM129" s="4"/>
      <c r="KJN129" s="4"/>
      <c r="KJO129" s="4"/>
      <c r="KJP129" s="4"/>
      <c r="KJQ129" s="4"/>
      <c r="KJR129" s="4"/>
      <c r="KJS129" s="4"/>
      <c r="KJT129" s="4"/>
      <c r="KJU129" s="4"/>
      <c r="KJV129" s="4"/>
      <c r="KJW129" s="4"/>
      <c r="KJX129" s="4"/>
      <c r="KJY129" s="4"/>
      <c r="KJZ129" s="4"/>
      <c r="KKA129" s="4"/>
      <c r="KKB129" s="4"/>
      <c r="KKC129" s="4"/>
      <c r="KKD129" s="4"/>
      <c r="KKE129" s="4"/>
      <c r="KKF129" s="4"/>
      <c r="KKG129" s="4"/>
      <c r="KKH129" s="4"/>
      <c r="KKI129" s="4"/>
      <c r="KKJ129" s="4"/>
      <c r="KKK129" s="4"/>
      <c r="KKL129" s="4"/>
      <c r="KKM129" s="4"/>
      <c r="KKN129" s="4"/>
      <c r="KKO129" s="4"/>
      <c r="KKP129" s="4"/>
      <c r="KKQ129" s="4"/>
      <c r="KKR129" s="4"/>
      <c r="KKS129" s="4"/>
      <c r="KKT129" s="4"/>
      <c r="KKU129" s="4"/>
      <c r="KKV129" s="4"/>
      <c r="KKW129" s="4"/>
      <c r="KKX129" s="4"/>
      <c r="KKY129" s="4"/>
      <c r="KKZ129" s="4"/>
      <c r="KLA129" s="4"/>
      <c r="KLB129" s="4"/>
      <c r="KLC129" s="4"/>
      <c r="KLD129" s="4"/>
      <c r="KLE129" s="4"/>
      <c r="KLF129" s="4"/>
      <c r="KLG129" s="4"/>
      <c r="KLH129" s="4"/>
      <c r="KLI129" s="4"/>
      <c r="KLJ129" s="4"/>
      <c r="KLK129" s="4"/>
      <c r="KLL129" s="4"/>
      <c r="KLM129" s="4"/>
      <c r="KLN129" s="4"/>
      <c r="KLO129" s="4"/>
      <c r="KLP129" s="4"/>
      <c r="KLQ129" s="4"/>
      <c r="KLR129" s="4"/>
      <c r="KLS129" s="4"/>
      <c r="KLT129" s="4"/>
      <c r="KLU129" s="4"/>
      <c r="KLV129" s="4"/>
      <c r="KLW129" s="4"/>
      <c r="KLX129" s="4"/>
      <c r="KLY129" s="4"/>
      <c r="KLZ129" s="4"/>
      <c r="KMA129" s="4"/>
      <c r="KMB129" s="4"/>
      <c r="KMC129" s="4"/>
      <c r="KMD129" s="4"/>
      <c r="KME129" s="4"/>
      <c r="KMF129" s="4"/>
      <c r="KMG129" s="4"/>
      <c r="KMH129" s="4"/>
      <c r="KMI129" s="4"/>
      <c r="KMJ129" s="4"/>
      <c r="KMK129" s="4"/>
      <c r="KML129" s="4"/>
      <c r="KMM129" s="4"/>
      <c r="KMN129" s="4"/>
      <c r="KMO129" s="4"/>
      <c r="KMP129" s="4"/>
      <c r="KMQ129" s="4"/>
      <c r="KMR129" s="4"/>
      <c r="KMS129" s="4"/>
      <c r="KMT129" s="4"/>
      <c r="KMU129" s="4"/>
      <c r="KMV129" s="4"/>
      <c r="KMW129" s="4"/>
      <c r="KMX129" s="4"/>
      <c r="KMY129" s="4"/>
      <c r="KMZ129" s="4"/>
      <c r="KNA129" s="4"/>
      <c r="KNB129" s="4"/>
      <c r="KNC129" s="4"/>
      <c r="KND129" s="4"/>
      <c r="KNE129" s="4"/>
      <c r="KNF129" s="4"/>
      <c r="KNG129" s="4"/>
      <c r="KNH129" s="4"/>
      <c r="KNI129" s="4"/>
      <c r="KNJ129" s="4"/>
      <c r="KNK129" s="4"/>
      <c r="KNL129" s="4"/>
      <c r="KNM129" s="4"/>
      <c r="KNN129" s="4"/>
      <c r="KNO129" s="4"/>
      <c r="KNP129" s="4"/>
      <c r="KNQ129" s="4"/>
      <c r="KNR129" s="4"/>
      <c r="KNS129" s="4"/>
      <c r="KNT129" s="4"/>
      <c r="KNU129" s="4"/>
      <c r="KNV129" s="4"/>
      <c r="KNW129" s="4"/>
      <c r="KNX129" s="4"/>
      <c r="KNY129" s="4"/>
      <c r="KNZ129" s="4"/>
      <c r="KOA129" s="4"/>
      <c r="KOB129" s="4"/>
      <c r="KOC129" s="4"/>
      <c r="KOD129" s="4"/>
      <c r="KOE129" s="4"/>
      <c r="KOF129" s="4"/>
      <c r="KOG129" s="4"/>
      <c r="KOH129" s="4"/>
      <c r="KOI129" s="4"/>
      <c r="KOJ129" s="4"/>
      <c r="KOK129" s="4"/>
      <c r="KOL129" s="4"/>
      <c r="KOM129" s="4"/>
      <c r="KON129" s="4"/>
      <c r="KOO129" s="4"/>
      <c r="KOP129" s="4"/>
      <c r="KOQ129" s="4"/>
      <c r="KOR129" s="4"/>
      <c r="KOS129" s="4"/>
      <c r="KOT129" s="4"/>
      <c r="KOU129" s="4"/>
      <c r="KOV129" s="4"/>
      <c r="KOW129" s="4"/>
      <c r="KOX129" s="4"/>
      <c r="KOY129" s="4"/>
      <c r="KOZ129" s="4"/>
      <c r="KPA129" s="4"/>
      <c r="KPB129" s="4"/>
      <c r="KPC129" s="4"/>
      <c r="KPD129" s="4"/>
      <c r="KPE129" s="4"/>
      <c r="KPF129" s="4"/>
      <c r="KPG129" s="4"/>
      <c r="KPH129" s="4"/>
      <c r="KPI129" s="4"/>
      <c r="KPJ129" s="4"/>
      <c r="KPK129" s="4"/>
      <c r="KPL129" s="4"/>
      <c r="KPM129" s="4"/>
      <c r="KPN129" s="4"/>
      <c r="KPO129" s="4"/>
      <c r="KPP129" s="4"/>
      <c r="KPQ129" s="4"/>
      <c r="KPR129" s="4"/>
      <c r="KPS129" s="4"/>
      <c r="KPT129" s="4"/>
      <c r="KPU129" s="4"/>
      <c r="KPV129" s="4"/>
      <c r="KPW129" s="4"/>
      <c r="KPX129" s="4"/>
      <c r="KPY129" s="4"/>
      <c r="KPZ129" s="4"/>
      <c r="KQA129" s="4"/>
      <c r="KQB129" s="4"/>
      <c r="KQC129" s="4"/>
      <c r="KQD129" s="4"/>
      <c r="KQE129" s="4"/>
      <c r="KQF129" s="4"/>
      <c r="KQG129" s="4"/>
      <c r="KQH129" s="4"/>
      <c r="KQI129" s="4"/>
      <c r="KQJ129" s="4"/>
      <c r="KQK129" s="4"/>
      <c r="KQL129" s="4"/>
      <c r="KQS129" s="4"/>
      <c r="KQT129" s="4"/>
      <c r="KQU129" s="4"/>
      <c r="KQV129" s="4"/>
      <c r="KQW129" s="4"/>
      <c r="KQX129" s="4"/>
      <c r="KQY129" s="4"/>
      <c r="KQZ129" s="4"/>
      <c r="KRA129" s="4"/>
      <c r="KRB129" s="4"/>
      <c r="KRC129" s="4"/>
      <c r="KRD129" s="4"/>
      <c r="KRE129" s="4"/>
      <c r="KRF129" s="4"/>
      <c r="KRG129" s="4"/>
      <c r="KRH129" s="4"/>
      <c r="KRI129" s="4"/>
      <c r="KRJ129" s="4"/>
      <c r="KRK129" s="4"/>
      <c r="KRL129" s="4"/>
      <c r="KRM129" s="4"/>
      <c r="KRN129" s="4"/>
      <c r="KRO129" s="4"/>
      <c r="KRP129" s="4"/>
      <c r="KRQ129" s="4"/>
      <c r="KRR129" s="4"/>
      <c r="KRS129" s="4"/>
      <c r="KRT129" s="4"/>
      <c r="KRU129" s="4"/>
      <c r="KRV129" s="4"/>
      <c r="KRW129" s="4"/>
      <c r="KRX129" s="4"/>
      <c r="KRY129" s="4"/>
      <c r="KRZ129" s="4"/>
      <c r="KSA129" s="4"/>
      <c r="KSB129" s="4"/>
      <c r="KSC129" s="4"/>
      <c r="KSD129" s="4"/>
      <c r="KSE129" s="4"/>
      <c r="KSF129" s="4"/>
      <c r="KSG129" s="4"/>
      <c r="KSH129" s="4"/>
      <c r="KSI129" s="4"/>
      <c r="KSJ129" s="4"/>
      <c r="KSK129" s="4"/>
      <c r="KSL129" s="4"/>
      <c r="KSM129" s="4"/>
      <c r="KSN129" s="4"/>
      <c r="KSO129" s="4"/>
      <c r="KSP129" s="4"/>
      <c r="KSQ129" s="4"/>
      <c r="KSR129" s="4"/>
      <c r="KSS129" s="4"/>
      <c r="KST129" s="4"/>
      <c r="KSU129" s="4"/>
      <c r="KSV129" s="4"/>
      <c r="KSW129" s="4"/>
      <c r="KSX129" s="4"/>
      <c r="KSY129" s="4"/>
      <c r="KSZ129" s="4"/>
      <c r="KTA129" s="4"/>
      <c r="KTB129" s="4"/>
      <c r="KTC129" s="4"/>
      <c r="KTD129" s="4"/>
      <c r="KTE129" s="4"/>
      <c r="KTF129" s="4"/>
      <c r="KTG129" s="4"/>
      <c r="KTH129" s="4"/>
      <c r="KTI129" s="4"/>
      <c r="KTJ129" s="4"/>
      <c r="KTK129" s="4"/>
      <c r="KTL129" s="4"/>
      <c r="KTM129" s="4"/>
      <c r="KTN129" s="4"/>
      <c r="KTO129" s="4"/>
      <c r="KTP129" s="4"/>
      <c r="KTQ129" s="4"/>
      <c r="KTR129" s="4"/>
      <c r="KTS129" s="4"/>
      <c r="KTT129" s="4"/>
      <c r="KTU129" s="4"/>
      <c r="KTV129" s="4"/>
      <c r="KTW129" s="4"/>
      <c r="KTX129" s="4"/>
      <c r="KTY129" s="4"/>
      <c r="KTZ129" s="4"/>
      <c r="KUA129" s="4"/>
      <c r="KUB129" s="4"/>
      <c r="KUC129" s="4"/>
      <c r="KUD129" s="4"/>
      <c r="KUE129" s="4"/>
      <c r="KUF129" s="4"/>
      <c r="KUG129" s="4"/>
      <c r="KUH129" s="4"/>
      <c r="KUI129" s="4"/>
      <c r="KUJ129" s="4"/>
      <c r="KUK129" s="4"/>
      <c r="KUL129" s="4"/>
      <c r="KUM129" s="4"/>
      <c r="KUN129" s="4"/>
      <c r="KUO129" s="4"/>
      <c r="KUP129" s="4"/>
      <c r="KUQ129" s="4"/>
      <c r="KUR129" s="4"/>
      <c r="KUS129" s="4"/>
      <c r="KUT129" s="4"/>
      <c r="KUU129" s="4"/>
      <c r="KUV129" s="4"/>
      <c r="KUW129" s="4"/>
      <c r="KUX129" s="4"/>
      <c r="KUY129" s="4"/>
      <c r="KUZ129" s="4"/>
      <c r="KVA129" s="4"/>
      <c r="KVB129" s="4"/>
      <c r="KVC129" s="4"/>
      <c r="KVD129" s="4"/>
      <c r="KVE129" s="4"/>
      <c r="KVF129" s="4"/>
      <c r="KVG129" s="4"/>
      <c r="KVH129" s="4"/>
      <c r="KVI129" s="4"/>
      <c r="KVJ129" s="4"/>
      <c r="KVK129" s="4"/>
      <c r="KVL129" s="4"/>
      <c r="KVM129" s="4"/>
      <c r="KVN129" s="4"/>
      <c r="KVO129" s="4"/>
      <c r="KVP129" s="4"/>
      <c r="KVQ129" s="4"/>
      <c r="KVR129" s="4"/>
      <c r="KVS129" s="4"/>
      <c r="KVT129" s="4"/>
      <c r="KVU129" s="4"/>
      <c r="KVV129" s="4"/>
      <c r="KVW129" s="4"/>
      <c r="KVX129" s="4"/>
      <c r="KVY129" s="4"/>
      <c r="KVZ129" s="4"/>
      <c r="KWA129" s="4"/>
      <c r="KWB129" s="4"/>
      <c r="KWC129" s="4"/>
      <c r="KWD129" s="4"/>
      <c r="KWE129" s="4"/>
      <c r="KWF129" s="4"/>
      <c r="KWG129" s="4"/>
      <c r="KWH129" s="4"/>
      <c r="KWI129" s="4"/>
      <c r="KWJ129" s="4"/>
      <c r="KWK129" s="4"/>
      <c r="KWL129" s="4"/>
      <c r="KWM129" s="4"/>
      <c r="KWN129" s="4"/>
      <c r="KWO129" s="4"/>
      <c r="KWP129" s="4"/>
      <c r="KWQ129" s="4"/>
      <c r="KWR129" s="4"/>
      <c r="KWS129" s="4"/>
      <c r="KWT129" s="4"/>
      <c r="KWU129" s="4"/>
      <c r="KWV129" s="4"/>
      <c r="KWW129" s="4"/>
      <c r="KWX129" s="4"/>
      <c r="KWY129" s="4"/>
      <c r="KWZ129" s="4"/>
      <c r="KXA129" s="4"/>
      <c r="KXB129" s="4"/>
      <c r="KXC129" s="4"/>
      <c r="KXD129" s="4"/>
      <c r="KXE129" s="4"/>
      <c r="KXF129" s="4"/>
      <c r="KXG129" s="4"/>
      <c r="KXH129" s="4"/>
      <c r="KXI129" s="4"/>
      <c r="KXJ129" s="4"/>
      <c r="KXK129" s="4"/>
      <c r="KXL129" s="4"/>
      <c r="KXM129" s="4"/>
      <c r="KXN129" s="4"/>
      <c r="KXO129" s="4"/>
      <c r="KXP129" s="4"/>
      <c r="KXQ129" s="4"/>
      <c r="KXR129" s="4"/>
      <c r="KXS129" s="4"/>
      <c r="KXT129" s="4"/>
      <c r="KXU129" s="4"/>
      <c r="KXV129" s="4"/>
      <c r="KXW129" s="4"/>
      <c r="KXX129" s="4"/>
      <c r="KXY129" s="4"/>
      <c r="KXZ129" s="4"/>
      <c r="KYA129" s="4"/>
      <c r="KYB129" s="4"/>
      <c r="KYC129" s="4"/>
      <c r="KYD129" s="4"/>
      <c r="KYE129" s="4"/>
      <c r="KYF129" s="4"/>
      <c r="KYG129" s="4"/>
      <c r="KYH129" s="4"/>
      <c r="KYI129" s="4"/>
      <c r="KYJ129" s="4"/>
      <c r="KYK129" s="4"/>
      <c r="KYL129" s="4"/>
      <c r="KYM129" s="4"/>
      <c r="KYN129" s="4"/>
      <c r="KYO129" s="4"/>
      <c r="KYP129" s="4"/>
      <c r="KYQ129" s="4"/>
      <c r="KYR129" s="4"/>
      <c r="KYS129" s="4"/>
      <c r="KYT129" s="4"/>
      <c r="KYU129" s="4"/>
      <c r="KYV129" s="4"/>
      <c r="KYW129" s="4"/>
      <c r="KYX129" s="4"/>
      <c r="KYY129" s="4"/>
      <c r="KYZ129" s="4"/>
      <c r="KZA129" s="4"/>
      <c r="KZB129" s="4"/>
      <c r="KZC129" s="4"/>
      <c r="KZD129" s="4"/>
      <c r="KZE129" s="4"/>
      <c r="KZF129" s="4"/>
      <c r="KZG129" s="4"/>
      <c r="KZH129" s="4"/>
      <c r="KZI129" s="4"/>
      <c r="KZJ129" s="4"/>
      <c r="KZK129" s="4"/>
      <c r="KZL129" s="4"/>
      <c r="KZM129" s="4"/>
      <c r="KZN129" s="4"/>
      <c r="KZO129" s="4"/>
      <c r="KZP129" s="4"/>
      <c r="KZQ129" s="4"/>
      <c r="KZR129" s="4"/>
      <c r="KZS129" s="4"/>
      <c r="KZT129" s="4"/>
      <c r="KZU129" s="4"/>
      <c r="KZV129" s="4"/>
      <c r="KZW129" s="4"/>
      <c r="KZX129" s="4"/>
      <c r="KZY129" s="4"/>
      <c r="KZZ129" s="4"/>
      <c r="LAA129" s="4"/>
      <c r="LAB129" s="4"/>
      <c r="LAC129" s="4"/>
      <c r="LAD129" s="4"/>
      <c r="LAE129" s="4"/>
      <c r="LAF129" s="4"/>
      <c r="LAG129" s="4"/>
      <c r="LAH129" s="4"/>
      <c r="LAO129" s="4"/>
      <c r="LAP129" s="4"/>
      <c r="LAQ129" s="4"/>
      <c r="LAR129" s="4"/>
      <c r="LAS129" s="4"/>
      <c r="LAT129" s="4"/>
      <c r="LAU129" s="4"/>
      <c r="LAV129" s="4"/>
      <c r="LAW129" s="4"/>
      <c r="LAX129" s="4"/>
      <c r="LAY129" s="4"/>
      <c r="LAZ129" s="4"/>
      <c r="LBA129" s="4"/>
      <c r="LBB129" s="4"/>
      <c r="LBC129" s="4"/>
      <c r="LBD129" s="4"/>
      <c r="LBE129" s="4"/>
      <c r="LBF129" s="4"/>
      <c r="LBG129" s="4"/>
      <c r="LBH129" s="4"/>
      <c r="LBI129" s="4"/>
      <c r="LBJ129" s="4"/>
      <c r="LBK129" s="4"/>
      <c r="LBL129" s="4"/>
      <c r="LBM129" s="4"/>
      <c r="LBN129" s="4"/>
      <c r="LBO129" s="4"/>
      <c r="LBP129" s="4"/>
      <c r="LBQ129" s="4"/>
      <c r="LBR129" s="4"/>
      <c r="LBS129" s="4"/>
      <c r="LBT129" s="4"/>
      <c r="LBU129" s="4"/>
      <c r="LBV129" s="4"/>
      <c r="LBW129" s="4"/>
      <c r="LBX129" s="4"/>
      <c r="LBY129" s="4"/>
      <c r="LBZ129" s="4"/>
      <c r="LCA129" s="4"/>
      <c r="LCB129" s="4"/>
      <c r="LCC129" s="4"/>
      <c r="LCD129" s="4"/>
      <c r="LCE129" s="4"/>
      <c r="LCF129" s="4"/>
      <c r="LCG129" s="4"/>
      <c r="LCH129" s="4"/>
      <c r="LCI129" s="4"/>
      <c r="LCJ129" s="4"/>
      <c r="LCK129" s="4"/>
      <c r="LCL129" s="4"/>
      <c r="LCM129" s="4"/>
      <c r="LCN129" s="4"/>
      <c r="LCO129" s="4"/>
      <c r="LCP129" s="4"/>
      <c r="LCQ129" s="4"/>
      <c r="LCR129" s="4"/>
      <c r="LCS129" s="4"/>
      <c r="LCT129" s="4"/>
      <c r="LCU129" s="4"/>
      <c r="LCV129" s="4"/>
      <c r="LCW129" s="4"/>
      <c r="LCX129" s="4"/>
      <c r="LCY129" s="4"/>
      <c r="LCZ129" s="4"/>
      <c r="LDA129" s="4"/>
      <c r="LDB129" s="4"/>
      <c r="LDC129" s="4"/>
      <c r="LDD129" s="4"/>
      <c r="LDE129" s="4"/>
      <c r="LDF129" s="4"/>
      <c r="LDG129" s="4"/>
      <c r="LDH129" s="4"/>
      <c r="LDI129" s="4"/>
      <c r="LDJ129" s="4"/>
      <c r="LDK129" s="4"/>
      <c r="LDL129" s="4"/>
      <c r="LDM129" s="4"/>
      <c r="LDN129" s="4"/>
      <c r="LDO129" s="4"/>
      <c r="LDP129" s="4"/>
      <c r="LDQ129" s="4"/>
      <c r="LDR129" s="4"/>
      <c r="LDS129" s="4"/>
      <c r="LDT129" s="4"/>
      <c r="LDU129" s="4"/>
      <c r="LDV129" s="4"/>
      <c r="LDW129" s="4"/>
      <c r="LDX129" s="4"/>
      <c r="LDY129" s="4"/>
      <c r="LDZ129" s="4"/>
      <c r="LEA129" s="4"/>
      <c r="LEB129" s="4"/>
      <c r="LEC129" s="4"/>
      <c r="LED129" s="4"/>
      <c r="LEE129" s="4"/>
      <c r="LEF129" s="4"/>
      <c r="LEG129" s="4"/>
      <c r="LEH129" s="4"/>
      <c r="LEI129" s="4"/>
      <c r="LEJ129" s="4"/>
      <c r="LEK129" s="4"/>
      <c r="LEL129" s="4"/>
      <c r="LEM129" s="4"/>
      <c r="LEN129" s="4"/>
      <c r="LEO129" s="4"/>
      <c r="LEP129" s="4"/>
      <c r="LEQ129" s="4"/>
      <c r="LER129" s="4"/>
      <c r="LES129" s="4"/>
      <c r="LET129" s="4"/>
      <c r="LEU129" s="4"/>
      <c r="LEV129" s="4"/>
      <c r="LEW129" s="4"/>
      <c r="LEX129" s="4"/>
      <c r="LEY129" s="4"/>
      <c r="LEZ129" s="4"/>
      <c r="LFA129" s="4"/>
      <c r="LFB129" s="4"/>
      <c r="LFC129" s="4"/>
      <c r="LFD129" s="4"/>
      <c r="LFE129" s="4"/>
      <c r="LFF129" s="4"/>
      <c r="LFG129" s="4"/>
      <c r="LFH129" s="4"/>
      <c r="LFI129" s="4"/>
      <c r="LFJ129" s="4"/>
      <c r="LFK129" s="4"/>
      <c r="LFL129" s="4"/>
      <c r="LFM129" s="4"/>
      <c r="LFN129" s="4"/>
      <c r="LFO129" s="4"/>
      <c r="LFP129" s="4"/>
      <c r="LFQ129" s="4"/>
      <c r="LFR129" s="4"/>
      <c r="LFS129" s="4"/>
      <c r="LFT129" s="4"/>
      <c r="LFU129" s="4"/>
      <c r="LFV129" s="4"/>
      <c r="LFW129" s="4"/>
      <c r="LFX129" s="4"/>
      <c r="LFY129" s="4"/>
      <c r="LFZ129" s="4"/>
      <c r="LGA129" s="4"/>
      <c r="LGB129" s="4"/>
      <c r="LGC129" s="4"/>
      <c r="LGD129" s="4"/>
      <c r="LGE129" s="4"/>
      <c r="LGF129" s="4"/>
      <c r="LGG129" s="4"/>
      <c r="LGH129" s="4"/>
      <c r="LGI129" s="4"/>
      <c r="LGJ129" s="4"/>
      <c r="LGK129" s="4"/>
      <c r="LGL129" s="4"/>
      <c r="LGM129" s="4"/>
      <c r="LGN129" s="4"/>
      <c r="LGO129" s="4"/>
      <c r="LGP129" s="4"/>
      <c r="LGQ129" s="4"/>
      <c r="LGR129" s="4"/>
      <c r="LGS129" s="4"/>
      <c r="LGT129" s="4"/>
      <c r="LGU129" s="4"/>
      <c r="LGV129" s="4"/>
      <c r="LGW129" s="4"/>
      <c r="LGX129" s="4"/>
      <c r="LGY129" s="4"/>
      <c r="LGZ129" s="4"/>
      <c r="LHA129" s="4"/>
      <c r="LHB129" s="4"/>
      <c r="LHC129" s="4"/>
      <c r="LHD129" s="4"/>
      <c r="LHE129" s="4"/>
      <c r="LHF129" s="4"/>
      <c r="LHG129" s="4"/>
      <c r="LHH129" s="4"/>
      <c r="LHI129" s="4"/>
      <c r="LHJ129" s="4"/>
      <c r="LHK129" s="4"/>
      <c r="LHL129" s="4"/>
      <c r="LHM129" s="4"/>
      <c r="LHN129" s="4"/>
      <c r="LHO129" s="4"/>
      <c r="LHP129" s="4"/>
      <c r="LHQ129" s="4"/>
      <c r="LHR129" s="4"/>
      <c r="LHS129" s="4"/>
      <c r="LHT129" s="4"/>
      <c r="LHU129" s="4"/>
      <c r="LHV129" s="4"/>
      <c r="LHW129" s="4"/>
      <c r="LHX129" s="4"/>
      <c r="LHY129" s="4"/>
      <c r="LHZ129" s="4"/>
      <c r="LIA129" s="4"/>
      <c r="LIB129" s="4"/>
      <c r="LIC129" s="4"/>
      <c r="LID129" s="4"/>
      <c r="LIE129" s="4"/>
      <c r="LIF129" s="4"/>
      <c r="LIG129" s="4"/>
      <c r="LIH129" s="4"/>
      <c r="LII129" s="4"/>
      <c r="LIJ129" s="4"/>
      <c r="LIK129" s="4"/>
      <c r="LIL129" s="4"/>
      <c r="LIM129" s="4"/>
      <c r="LIN129" s="4"/>
      <c r="LIO129" s="4"/>
      <c r="LIP129" s="4"/>
      <c r="LIQ129" s="4"/>
      <c r="LIR129" s="4"/>
      <c r="LIS129" s="4"/>
      <c r="LIT129" s="4"/>
      <c r="LIU129" s="4"/>
      <c r="LIV129" s="4"/>
      <c r="LIW129" s="4"/>
      <c r="LIX129" s="4"/>
      <c r="LIY129" s="4"/>
      <c r="LIZ129" s="4"/>
      <c r="LJA129" s="4"/>
      <c r="LJB129" s="4"/>
      <c r="LJC129" s="4"/>
      <c r="LJD129" s="4"/>
      <c r="LJE129" s="4"/>
      <c r="LJF129" s="4"/>
      <c r="LJG129" s="4"/>
      <c r="LJH129" s="4"/>
      <c r="LJI129" s="4"/>
      <c r="LJJ129" s="4"/>
      <c r="LJK129" s="4"/>
      <c r="LJL129" s="4"/>
      <c r="LJM129" s="4"/>
      <c r="LJN129" s="4"/>
      <c r="LJO129" s="4"/>
      <c r="LJP129" s="4"/>
      <c r="LJQ129" s="4"/>
      <c r="LJR129" s="4"/>
      <c r="LJS129" s="4"/>
      <c r="LJT129" s="4"/>
      <c r="LJU129" s="4"/>
      <c r="LJV129" s="4"/>
      <c r="LJW129" s="4"/>
      <c r="LJX129" s="4"/>
      <c r="LJY129" s="4"/>
      <c r="LJZ129" s="4"/>
      <c r="LKA129" s="4"/>
      <c r="LKB129" s="4"/>
      <c r="LKC129" s="4"/>
      <c r="LKD129" s="4"/>
      <c r="LKK129" s="4"/>
      <c r="LKL129" s="4"/>
      <c r="LKM129" s="4"/>
      <c r="LKN129" s="4"/>
      <c r="LKO129" s="4"/>
      <c r="LKP129" s="4"/>
      <c r="LKQ129" s="4"/>
      <c r="LKR129" s="4"/>
      <c r="LKS129" s="4"/>
      <c r="LKT129" s="4"/>
      <c r="LKU129" s="4"/>
      <c r="LKV129" s="4"/>
      <c r="LKW129" s="4"/>
      <c r="LKX129" s="4"/>
      <c r="LKY129" s="4"/>
      <c r="LKZ129" s="4"/>
      <c r="LLA129" s="4"/>
      <c r="LLB129" s="4"/>
      <c r="LLC129" s="4"/>
      <c r="LLD129" s="4"/>
      <c r="LLE129" s="4"/>
      <c r="LLF129" s="4"/>
      <c r="LLG129" s="4"/>
      <c r="LLH129" s="4"/>
      <c r="LLI129" s="4"/>
      <c r="LLJ129" s="4"/>
      <c r="LLK129" s="4"/>
      <c r="LLL129" s="4"/>
      <c r="LLM129" s="4"/>
      <c r="LLN129" s="4"/>
      <c r="LLO129" s="4"/>
      <c r="LLP129" s="4"/>
      <c r="LLQ129" s="4"/>
      <c r="LLR129" s="4"/>
      <c r="LLS129" s="4"/>
      <c r="LLT129" s="4"/>
      <c r="LLU129" s="4"/>
      <c r="LLV129" s="4"/>
      <c r="LLW129" s="4"/>
      <c r="LLX129" s="4"/>
      <c r="LLY129" s="4"/>
      <c r="LLZ129" s="4"/>
      <c r="LMA129" s="4"/>
      <c r="LMB129" s="4"/>
      <c r="LMC129" s="4"/>
      <c r="LMD129" s="4"/>
      <c r="LME129" s="4"/>
      <c r="LMF129" s="4"/>
      <c r="LMG129" s="4"/>
      <c r="LMH129" s="4"/>
      <c r="LMI129" s="4"/>
      <c r="LMJ129" s="4"/>
      <c r="LMK129" s="4"/>
      <c r="LML129" s="4"/>
      <c r="LMM129" s="4"/>
      <c r="LMN129" s="4"/>
      <c r="LMO129" s="4"/>
      <c r="LMP129" s="4"/>
      <c r="LMQ129" s="4"/>
      <c r="LMR129" s="4"/>
      <c r="LMS129" s="4"/>
      <c r="LMT129" s="4"/>
      <c r="LMU129" s="4"/>
      <c r="LMV129" s="4"/>
      <c r="LMW129" s="4"/>
      <c r="LMX129" s="4"/>
      <c r="LMY129" s="4"/>
      <c r="LMZ129" s="4"/>
      <c r="LNA129" s="4"/>
      <c r="LNB129" s="4"/>
      <c r="LNC129" s="4"/>
      <c r="LND129" s="4"/>
      <c r="LNE129" s="4"/>
      <c r="LNF129" s="4"/>
      <c r="LNG129" s="4"/>
      <c r="LNH129" s="4"/>
      <c r="LNI129" s="4"/>
      <c r="LNJ129" s="4"/>
      <c r="LNK129" s="4"/>
      <c r="LNL129" s="4"/>
      <c r="LNM129" s="4"/>
      <c r="LNN129" s="4"/>
      <c r="LNO129" s="4"/>
      <c r="LNP129" s="4"/>
      <c r="LNQ129" s="4"/>
      <c r="LNR129" s="4"/>
      <c r="LNS129" s="4"/>
      <c r="LNT129" s="4"/>
      <c r="LNU129" s="4"/>
      <c r="LNV129" s="4"/>
      <c r="LNW129" s="4"/>
      <c r="LNX129" s="4"/>
      <c r="LNY129" s="4"/>
      <c r="LNZ129" s="4"/>
      <c r="LOA129" s="4"/>
      <c r="LOB129" s="4"/>
      <c r="LOC129" s="4"/>
      <c r="LOD129" s="4"/>
      <c r="LOE129" s="4"/>
      <c r="LOF129" s="4"/>
      <c r="LOG129" s="4"/>
      <c r="LOH129" s="4"/>
      <c r="LOI129" s="4"/>
      <c r="LOJ129" s="4"/>
      <c r="LOK129" s="4"/>
      <c r="LOL129" s="4"/>
      <c r="LOM129" s="4"/>
      <c r="LON129" s="4"/>
      <c r="LOO129" s="4"/>
      <c r="LOP129" s="4"/>
      <c r="LOQ129" s="4"/>
      <c r="LOR129" s="4"/>
      <c r="LOS129" s="4"/>
      <c r="LOT129" s="4"/>
      <c r="LOU129" s="4"/>
      <c r="LOV129" s="4"/>
      <c r="LOW129" s="4"/>
      <c r="LOX129" s="4"/>
      <c r="LOY129" s="4"/>
      <c r="LOZ129" s="4"/>
      <c r="LPA129" s="4"/>
      <c r="LPB129" s="4"/>
      <c r="LPC129" s="4"/>
      <c r="LPD129" s="4"/>
      <c r="LPE129" s="4"/>
      <c r="LPF129" s="4"/>
      <c r="LPG129" s="4"/>
      <c r="LPH129" s="4"/>
      <c r="LPI129" s="4"/>
      <c r="LPJ129" s="4"/>
      <c r="LPK129" s="4"/>
      <c r="LPL129" s="4"/>
      <c r="LPM129" s="4"/>
      <c r="LPN129" s="4"/>
      <c r="LPO129" s="4"/>
      <c r="LPP129" s="4"/>
      <c r="LPQ129" s="4"/>
      <c r="LPR129" s="4"/>
      <c r="LPS129" s="4"/>
      <c r="LPT129" s="4"/>
      <c r="LPU129" s="4"/>
      <c r="LPV129" s="4"/>
      <c r="LPW129" s="4"/>
      <c r="LPX129" s="4"/>
      <c r="LPY129" s="4"/>
      <c r="LPZ129" s="4"/>
      <c r="LQA129" s="4"/>
      <c r="LQB129" s="4"/>
      <c r="LQC129" s="4"/>
      <c r="LQD129" s="4"/>
      <c r="LQE129" s="4"/>
      <c r="LQF129" s="4"/>
      <c r="LQG129" s="4"/>
      <c r="LQH129" s="4"/>
      <c r="LQI129" s="4"/>
      <c r="LQJ129" s="4"/>
      <c r="LQK129" s="4"/>
      <c r="LQL129" s="4"/>
      <c r="LQM129" s="4"/>
      <c r="LQN129" s="4"/>
      <c r="LQO129" s="4"/>
      <c r="LQP129" s="4"/>
      <c r="LQQ129" s="4"/>
      <c r="LQR129" s="4"/>
      <c r="LQS129" s="4"/>
      <c r="LQT129" s="4"/>
      <c r="LQU129" s="4"/>
      <c r="LQV129" s="4"/>
      <c r="LQW129" s="4"/>
      <c r="LQX129" s="4"/>
      <c r="LQY129" s="4"/>
      <c r="LQZ129" s="4"/>
      <c r="LRA129" s="4"/>
      <c r="LRB129" s="4"/>
      <c r="LRC129" s="4"/>
      <c r="LRD129" s="4"/>
      <c r="LRE129" s="4"/>
      <c r="LRF129" s="4"/>
      <c r="LRG129" s="4"/>
      <c r="LRH129" s="4"/>
      <c r="LRI129" s="4"/>
      <c r="LRJ129" s="4"/>
      <c r="LRK129" s="4"/>
      <c r="LRL129" s="4"/>
      <c r="LRM129" s="4"/>
      <c r="LRN129" s="4"/>
      <c r="LRO129" s="4"/>
      <c r="LRP129" s="4"/>
      <c r="LRQ129" s="4"/>
      <c r="LRR129" s="4"/>
      <c r="LRS129" s="4"/>
      <c r="LRT129" s="4"/>
      <c r="LRU129" s="4"/>
      <c r="LRV129" s="4"/>
      <c r="LRW129" s="4"/>
      <c r="LRX129" s="4"/>
      <c r="LRY129" s="4"/>
      <c r="LRZ129" s="4"/>
      <c r="LSA129" s="4"/>
      <c r="LSB129" s="4"/>
      <c r="LSC129" s="4"/>
      <c r="LSD129" s="4"/>
      <c r="LSE129" s="4"/>
      <c r="LSF129" s="4"/>
      <c r="LSG129" s="4"/>
      <c r="LSH129" s="4"/>
      <c r="LSI129" s="4"/>
      <c r="LSJ129" s="4"/>
      <c r="LSK129" s="4"/>
      <c r="LSL129" s="4"/>
      <c r="LSM129" s="4"/>
      <c r="LSN129" s="4"/>
      <c r="LSO129" s="4"/>
      <c r="LSP129" s="4"/>
      <c r="LSQ129" s="4"/>
      <c r="LSR129" s="4"/>
      <c r="LSS129" s="4"/>
      <c r="LST129" s="4"/>
      <c r="LSU129" s="4"/>
      <c r="LSV129" s="4"/>
      <c r="LSW129" s="4"/>
      <c r="LSX129" s="4"/>
      <c r="LSY129" s="4"/>
      <c r="LSZ129" s="4"/>
      <c r="LTA129" s="4"/>
      <c r="LTB129" s="4"/>
      <c r="LTC129" s="4"/>
      <c r="LTD129" s="4"/>
      <c r="LTE129" s="4"/>
      <c r="LTF129" s="4"/>
      <c r="LTG129" s="4"/>
      <c r="LTH129" s="4"/>
      <c r="LTI129" s="4"/>
      <c r="LTJ129" s="4"/>
      <c r="LTK129" s="4"/>
      <c r="LTL129" s="4"/>
      <c r="LTM129" s="4"/>
      <c r="LTN129" s="4"/>
      <c r="LTO129" s="4"/>
      <c r="LTP129" s="4"/>
      <c r="LTQ129" s="4"/>
      <c r="LTR129" s="4"/>
      <c r="LTS129" s="4"/>
      <c r="LTT129" s="4"/>
      <c r="LTU129" s="4"/>
      <c r="LTV129" s="4"/>
      <c r="LTW129" s="4"/>
      <c r="LTX129" s="4"/>
      <c r="LTY129" s="4"/>
      <c r="LTZ129" s="4"/>
      <c r="LUG129" s="4"/>
      <c r="LUH129" s="4"/>
      <c r="LUI129" s="4"/>
      <c r="LUJ129" s="4"/>
      <c r="LUK129" s="4"/>
      <c r="LUL129" s="4"/>
      <c r="LUM129" s="4"/>
      <c r="LUN129" s="4"/>
      <c r="LUO129" s="4"/>
      <c r="LUP129" s="4"/>
      <c r="LUQ129" s="4"/>
      <c r="LUR129" s="4"/>
      <c r="LUS129" s="4"/>
      <c r="LUT129" s="4"/>
      <c r="LUU129" s="4"/>
      <c r="LUV129" s="4"/>
      <c r="LUW129" s="4"/>
      <c r="LUX129" s="4"/>
      <c r="LUY129" s="4"/>
      <c r="LUZ129" s="4"/>
      <c r="LVA129" s="4"/>
      <c r="LVB129" s="4"/>
      <c r="LVC129" s="4"/>
      <c r="LVD129" s="4"/>
      <c r="LVE129" s="4"/>
      <c r="LVF129" s="4"/>
      <c r="LVG129" s="4"/>
      <c r="LVH129" s="4"/>
      <c r="LVI129" s="4"/>
      <c r="LVJ129" s="4"/>
      <c r="LVK129" s="4"/>
      <c r="LVL129" s="4"/>
      <c r="LVM129" s="4"/>
      <c r="LVN129" s="4"/>
      <c r="LVO129" s="4"/>
      <c r="LVP129" s="4"/>
      <c r="LVQ129" s="4"/>
      <c r="LVR129" s="4"/>
      <c r="LVS129" s="4"/>
      <c r="LVT129" s="4"/>
      <c r="LVU129" s="4"/>
      <c r="LVV129" s="4"/>
      <c r="LVW129" s="4"/>
      <c r="LVX129" s="4"/>
      <c r="LVY129" s="4"/>
      <c r="LVZ129" s="4"/>
      <c r="LWA129" s="4"/>
      <c r="LWB129" s="4"/>
      <c r="LWC129" s="4"/>
      <c r="LWD129" s="4"/>
      <c r="LWE129" s="4"/>
      <c r="LWF129" s="4"/>
      <c r="LWG129" s="4"/>
      <c r="LWH129" s="4"/>
      <c r="LWI129" s="4"/>
      <c r="LWJ129" s="4"/>
      <c r="LWK129" s="4"/>
      <c r="LWL129" s="4"/>
      <c r="LWM129" s="4"/>
      <c r="LWN129" s="4"/>
      <c r="LWO129" s="4"/>
      <c r="LWP129" s="4"/>
      <c r="LWQ129" s="4"/>
      <c r="LWR129" s="4"/>
      <c r="LWS129" s="4"/>
      <c r="LWT129" s="4"/>
      <c r="LWU129" s="4"/>
      <c r="LWV129" s="4"/>
      <c r="LWW129" s="4"/>
      <c r="LWX129" s="4"/>
      <c r="LWY129" s="4"/>
      <c r="LWZ129" s="4"/>
      <c r="LXA129" s="4"/>
      <c r="LXB129" s="4"/>
      <c r="LXC129" s="4"/>
      <c r="LXD129" s="4"/>
      <c r="LXE129" s="4"/>
      <c r="LXF129" s="4"/>
      <c r="LXG129" s="4"/>
      <c r="LXH129" s="4"/>
      <c r="LXI129" s="4"/>
      <c r="LXJ129" s="4"/>
      <c r="LXK129" s="4"/>
      <c r="LXL129" s="4"/>
      <c r="LXM129" s="4"/>
      <c r="LXN129" s="4"/>
      <c r="LXO129" s="4"/>
      <c r="LXP129" s="4"/>
      <c r="LXQ129" s="4"/>
      <c r="LXR129" s="4"/>
      <c r="LXS129" s="4"/>
      <c r="LXT129" s="4"/>
      <c r="LXU129" s="4"/>
      <c r="LXV129" s="4"/>
      <c r="LXW129" s="4"/>
      <c r="LXX129" s="4"/>
      <c r="LXY129" s="4"/>
      <c r="LXZ129" s="4"/>
      <c r="LYA129" s="4"/>
      <c r="LYB129" s="4"/>
      <c r="LYC129" s="4"/>
      <c r="LYD129" s="4"/>
      <c r="LYE129" s="4"/>
      <c r="LYF129" s="4"/>
      <c r="LYG129" s="4"/>
      <c r="LYH129" s="4"/>
      <c r="LYI129" s="4"/>
      <c r="LYJ129" s="4"/>
      <c r="LYK129" s="4"/>
      <c r="LYL129" s="4"/>
      <c r="LYM129" s="4"/>
      <c r="LYN129" s="4"/>
      <c r="LYO129" s="4"/>
      <c r="LYP129" s="4"/>
      <c r="LYQ129" s="4"/>
      <c r="LYR129" s="4"/>
      <c r="LYS129" s="4"/>
      <c r="LYT129" s="4"/>
      <c r="LYU129" s="4"/>
      <c r="LYV129" s="4"/>
      <c r="LYW129" s="4"/>
      <c r="LYX129" s="4"/>
      <c r="LYY129" s="4"/>
      <c r="LYZ129" s="4"/>
      <c r="LZA129" s="4"/>
      <c r="LZB129" s="4"/>
      <c r="LZC129" s="4"/>
      <c r="LZD129" s="4"/>
      <c r="LZE129" s="4"/>
      <c r="LZF129" s="4"/>
      <c r="LZG129" s="4"/>
      <c r="LZH129" s="4"/>
      <c r="LZI129" s="4"/>
      <c r="LZJ129" s="4"/>
      <c r="LZK129" s="4"/>
      <c r="LZL129" s="4"/>
      <c r="LZM129" s="4"/>
      <c r="LZN129" s="4"/>
      <c r="LZO129" s="4"/>
      <c r="LZP129" s="4"/>
      <c r="LZQ129" s="4"/>
      <c r="LZR129" s="4"/>
      <c r="LZS129" s="4"/>
      <c r="LZT129" s="4"/>
      <c r="LZU129" s="4"/>
      <c r="LZV129" s="4"/>
      <c r="LZW129" s="4"/>
      <c r="LZX129" s="4"/>
      <c r="LZY129" s="4"/>
      <c r="LZZ129" s="4"/>
      <c r="MAA129" s="4"/>
      <c r="MAB129" s="4"/>
      <c r="MAC129" s="4"/>
      <c r="MAD129" s="4"/>
      <c r="MAE129" s="4"/>
      <c r="MAF129" s="4"/>
      <c r="MAG129" s="4"/>
      <c r="MAH129" s="4"/>
      <c r="MAI129" s="4"/>
      <c r="MAJ129" s="4"/>
      <c r="MAK129" s="4"/>
      <c r="MAL129" s="4"/>
      <c r="MAM129" s="4"/>
      <c r="MAN129" s="4"/>
      <c r="MAO129" s="4"/>
      <c r="MAP129" s="4"/>
      <c r="MAQ129" s="4"/>
      <c r="MAR129" s="4"/>
      <c r="MAS129" s="4"/>
      <c r="MAT129" s="4"/>
      <c r="MAU129" s="4"/>
      <c r="MAV129" s="4"/>
      <c r="MAW129" s="4"/>
      <c r="MAX129" s="4"/>
      <c r="MAY129" s="4"/>
      <c r="MAZ129" s="4"/>
      <c r="MBA129" s="4"/>
      <c r="MBB129" s="4"/>
      <c r="MBC129" s="4"/>
      <c r="MBD129" s="4"/>
      <c r="MBE129" s="4"/>
      <c r="MBF129" s="4"/>
      <c r="MBG129" s="4"/>
      <c r="MBH129" s="4"/>
      <c r="MBI129" s="4"/>
      <c r="MBJ129" s="4"/>
      <c r="MBK129" s="4"/>
      <c r="MBL129" s="4"/>
      <c r="MBM129" s="4"/>
      <c r="MBN129" s="4"/>
      <c r="MBO129" s="4"/>
      <c r="MBP129" s="4"/>
      <c r="MBQ129" s="4"/>
      <c r="MBR129" s="4"/>
      <c r="MBS129" s="4"/>
      <c r="MBT129" s="4"/>
      <c r="MBU129" s="4"/>
      <c r="MBV129" s="4"/>
      <c r="MBW129" s="4"/>
      <c r="MBX129" s="4"/>
      <c r="MBY129" s="4"/>
      <c r="MBZ129" s="4"/>
      <c r="MCA129" s="4"/>
      <c r="MCB129" s="4"/>
      <c r="MCC129" s="4"/>
      <c r="MCD129" s="4"/>
      <c r="MCE129" s="4"/>
      <c r="MCF129" s="4"/>
      <c r="MCG129" s="4"/>
      <c r="MCH129" s="4"/>
      <c r="MCI129" s="4"/>
      <c r="MCJ129" s="4"/>
      <c r="MCK129" s="4"/>
      <c r="MCL129" s="4"/>
      <c r="MCM129" s="4"/>
      <c r="MCN129" s="4"/>
      <c r="MCO129" s="4"/>
      <c r="MCP129" s="4"/>
      <c r="MCQ129" s="4"/>
      <c r="MCR129" s="4"/>
      <c r="MCS129" s="4"/>
      <c r="MCT129" s="4"/>
      <c r="MCU129" s="4"/>
      <c r="MCV129" s="4"/>
      <c r="MCW129" s="4"/>
      <c r="MCX129" s="4"/>
      <c r="MCY129" s="4"/>
      <c r="MCZ129" s="4"/>
      <c r="MDA129" s="4"/>
      <c r="MDB129" s="4"/>
      <c r="MDC129" s="4"/>
      <c r="MDD129" s="4"/>
      <c r="MDE129" s="4"/>
      <c r="MDF129" s="4"/>
      <c r="MDG129" s="4"/>
      <c r="MDH129" s="4"/>
      <c r="MDI129" s="4"/>
      <c r="MDJ129" s="4"/>
      <c r="MDK129" s="4"/>
      <c r="MDL129" s="4"/>
      <c r="MDM129" s="4"/>
      <c r="MDN129" s="4"/>
      <c r="MDO129" s="4"/>
      <c r="MDP129" s="4"/>
      <c r="MDQ129" s="4"/>
      <c r="MDR129" s="4"/>
      <c r="MDS129" s="4"/>
      <c r="MDT129" s="4"/>
      <c r="MDU129" s="4"/>
      <c r="MDV129" s="4"/>
      <c r="MEC129" s="4"/>
      <c r="MED129" s="4"/>
      <c r="MEE129" s="4"/>
      <c r="MEF129" s="4"/>
      <c r="MEG129" s="4"/>
      <c r="MEH129" s="4"/>
      <c r="MEI129" s="4"/>
      <c r="MEJ129" s="4"/>
      <c r="MEK129" s="4"/>
      <c r="MEL129" s="4"/>
      <c r="MEM129" s="4"/>
      <c r="MEN129" s="4"/>
      <c r="MEO129" s="4"/>
      <c r="MEP129" s="4"/>
      <c r="MEQ129" s="4"/>
      <c r="MER129" s="4"/>
      <c r="MES129" s="4"/>
      <c r="MET129" s="4"/>
      <c r="MEU129" s="4"/>
      <c r="MEV129" s="4"/>
      <c r="MEW129" s="4"/>
      <c r="MEX129" s="4"/>
      <c r="MEY129" s="4"/>
      <c r="MEZ129" s="4"/>
      <c r="MFA129" s="4"/>
      <c r="MFB129" s="4"/>
      <c r="MFC129" s="4"/>
      <c r="MFD129" s="4"/>
      <c r="MFE129" s="4"/>
      <c r="MFF129" s="4"/>
      <c r="MFG129" s="4"/>
      <c r="MFH129" s="4"/>
      <c r="MFI129" s="4"/>
      <c r="MFJ129" s="4"/>
      <c r="MFK129" s="4"/>
      <c r="MFL129" s="4"/>
      <c r="MFM129" s="4"/>
      <c r="MFN129" s="4"/>
      <c r="MFO129" s="4"/>
      <c r="MFP129" s="4"/>
      <c r="MFQ129" s="4"/>
      <c r="MFR129" s="4"/>
      <c r="MFS129" s="4"/>
      <c r="MFT129" s="4"/>
      <c r="MFU129" s="4"/>
      <c r="MFV129" s="4"/>
      <c r="MFW129" s="4"/>
      <c r="MFX129" s="4"/>
      <c r="MFY129" s="4"/>
      <c r="MFZ129" s="4"/>
      <c r="MGA129" s="4"/>
      <c r="MGB129" s="4"/>
      <c r="MGC129" s="4"/>
      <c r="MGD129" s="4"/>
      <c r="MGE129" s="4"/>
      <c r="MGF129" s="4"/>
      <c r="MGG129" s="4"/>
      <c r="MGH129" s="4"/>
      <c r="MGI129" s="4"/>
      <c r="MGJ129" s="4"/>
      <c r="MGK129" s="4"/>
      <c r="MGL129" s="4"/>
      <c r="MGM129" s="4"/>
      <c r="MGN129" s="4"/>
      <c r="MGO129" s="4"/>
      <c r="MGP129" s="4"/>
      <c r="MGQ129" s="4"/>
      <c r="MGR129" s="4"/>
      <c r="MGS129" s="4"/>
      <c r="MGT129" s="4"/>
      <c r="MGU129" s="4"/>
      <c r="MGV129" s="4"/>
      <c r="MGW129" s="4"/>
      <c r="MGX129" s="4"/>
      <c r="MGY129" s="4"/>
      <c r="MGZ129" s="4"/>
      <c r="MHA129" s="4"/>
      <c r="MHB129" s="4"/>
      <c r="MHC129" s="4"/>
      <c r="MHD129" s="4"/>
      <c r="MHE129" s="4"/>
      <c r="MHF129" s="4"/>
      <c r="MHG129" s="4"/>
      <c r="MHH129" s="4"/>
      <c r="MHI129" s="4"/>
      <c r="MHJ129" s="4"/>
      <c r="MHK129" s="4"/>
      <c r="MHL129" s="4"/>
      <c r="MHM129" s="4"/>
      <c r="MHN129" s="4"/>
      <c r="MHO129" s="4"/>
      <c r="MHP129" s="4"/>
      <c r="MHQ129" s="4"/>
      <c r="MHR129" s="4"/>
      <c r="MHS129" s="4"/>
      <c r="MHT129" s="4"/>
      <c r="MHU129" s="4"/>
      <c r="MHV129" s="4"/>
      <c r="MHW129" s="4"/>
      <c r="MHX129" s="4"/>
      <c r="MHY129" s="4"/>
      <c r="MHZ129" s="4"/>
      <c r="MIA129" s="4"/>
      <c r="MIB129" s="4"/>
      <c r="MIC129" s="4"/>
      <c r="MID129" s="4"/>
      <c r="MIE129" s="4"/>
      <c r="MIF129" s="4"/>
      <c r="MIG129" s="4"/>
      <c r="MIH129" s="4"/>
      <c r="MII129" s="4"/>
      <c r="MIJ129" s="4"/>
      <c r="MIK129" s="4"/>
      <c r="MIL129" s="4"/>
      <c r="MIM129" s="4"/>
      <c r="MIN129" s="4"/>
      <c r="MIO129" s="4"/>
      <c r="MIP129" s="4"/>
      <c r="MIQ129" s="4"/>
      <c r="MIR129" s="4"/>
      <c r="MIS129" s="4"/>
      <c r="MIT129" s="4"/>
      <c r="MIU129" s="4"/>
      <c r="MIV129" s="4"/>
      <c r="MIW129" s="4"/>
      <c r="MIX129" s="4"/>
      <c r="MIY129" s="4"/>
      <c r="MIZ129" s="4"/>
      <c r="MJA129" s="4"/>
      <c r="MJB129" s="4"/>
      <c r="MJC129" s="4"/>
      <c r="MJD129" s="4"/>
      <c r="MJE129" s="4"/>
      <c r="MJF129" s="4"/>
      <c r="MJG129" s="4"/>
      <c r="MJH129" s="4"/>
      <c r="MJI129" s="4"/>
      <c r="MJJ129" s="4"/>
      <c r="MJK129" s="4"/>
      <c r="MJL129" s="4"/>
      <c r="MJM129" s="4"/>
      <c r="MJN129" s="4"/>
      <c r="MJO129" s="4"/>
      <c r="MJP129" s="4"/>
      <c r="MJQ129" s="4"/>
      <c r="MJR129" s="4"/>
      <c r="MJS129" s="4"/>
      <c r="MJT129" s="4"/>
      <c r="MJU129" s="4"/>
      <c r="MJV129" s="4"/>
      <c r="MJW129" s="4"/>
      <c r="MJX129" s="4"/>
      <c r="MJY129" s="4"/>
      <c r="MJZ129" s="4"/>
      <c r="MKA129" s="4"/>
      <c r="MKB129" s="4"/>
      <c r="MKC129" s="4"/>
      <c r="MKD129" s="4"/>
      <c r="MKE129" s="4"/>
      <c r="MKF129" s="4"/>
      <c r="MKG129" s="4"/>
      <c r="MKH129" s="4"/>
      <c r="MKI129" s="4"/>
      <c r="MKJ129" s="4"/>
      <c r="MKK129" s="4"/>
      <c r="MKL129" s="4"/>
      <c r="MKM129" s="4"/>
      <c r="MKN129" s="4"/>
      <c r="MKO129" s="4"/>
      <c r="MKP129" s="4"/>
      <c r="MKQ129" s="4"/>
      <c r="MKR129" s="4"/>
      <c r="MKS129" s="4"/>
      <c r="MKT129" s="4"/>
      <c r="MKU129" s="4"/>
      <c r="MKV129" s="4"/>
      <c r="MKW129" s="4"/>
      <c r="MKX129" s="4"/>
      <c r="MKY129" s="4"/>
      <c r="MKZ129" s="4"/>
      <c r="MLA129" s="4"/>
      <c r="MLB129" s="4"/>
      <c r="MLC129" s="4"/>
      <c r="MLD129" s="4"/>
      <c r="MLE129" s="4"/>
      <c r="MLF129" s="4"/>
      <c r="MLG129" s="4"/>
      <c r="MLH129" s="4"/>
      <c r="MLI129" s="4"/>
      <c r="MLJ129" s="4"/>
      <c r="MLK129" s="4"/>
      <c r="MLL129" s="4"/>
      <c r="MLM129" s="4"/>
      <c r="MLN129" s="4"/>
      <c r="MLO129" s="4"/>
      <c r="MLP129" s="4"/>
      <c r="MLQ129" s="4"/>
      <c r="MLR129" s="4"/>
      <c r="MLS129" s="4"/>
      <c r="MLT129" s="4"/>
      <c r="MLU129" s="4"/>
      <c r="MLV129" s="4"/>
      <c r="MLW129" s="4"/>
      <c r="MLX129" s="4"/>
      <c r="MLY129" s="4"/>
      <c r="MLZ129" s="4"/>
      <c r="MMA129" s="4"/>
      <c r="MMB129" s="4"/>
      <c r="MMC129" s="4"/>
      <c r="MMD129" s="4"/>
      <c r="MME129" s="4"/>
      <c r="MMF129" s="4"/>
      <c r="MMG129" s="4"/>
      <c r="MMH129" s="4"/>
      <c r="MMI129" s="4"/>
      <c r="MMJ129" s="4"/>
      <c r="MMK129" s="4"/>
      <c r="MML129" s="4"/>
      <c r="MMM129" s="4"/>
      <c r="MMN129" s="4"/>
      <c r="MMO129" s="4"/>
      <c r="MMP129" s="4"/>
      <c r="MMQ129" s="4"/>
      <c r="MMR129" s="4"/>
      <c r="MMS129" s="4"/>
      <c r="MMT129" s="4"/>
      <c r="MMU129" s="4"/>
      <c r="MMV129" s="4"/>
      <c r="MMW129" s="4"/>
      <c r="MMX129" s="4"/>
      <c r="MMY129" s="4"/>
      <c r="MMZ129" s="4"/>
      <c r="MNA129" s="4"/>
      <c r="MNB129" s="4"/>
      <c r="MNC129" s="4"/>
      <c r="MND129" s="4"/>
      <c r="MNE129" s="4"/>
      <c r="MNF129" s="4"/>
      <c r="MNG129" s="4"/>
      <c r="MNH129" s="4"/>
      <c r="MNI129" s="4"/>
      <c r="MNJ129" s="4"/>
      <c r="MNK129" s="4"/>
      <c r="MNL129" s="4"/>
      <c r="MNM129" s="4"/>
      <c r="MNN129" s="4"/>
      <c r="MNO129" s="4"/>
      <c r="MNP129" s="4"/>
      <c r="MNQ129" s="4"/>
      <c r="MNR129" s="4"/>
      <c r="MNY129" s="4"/>
      <c r="MNZ129" s="4"/>
      <c r="MOA129" s="4"/>
      <c r="MOB129" s="4"/>
      <c r="MOC129" s="4"/>
      <c r="MOD129" s="4"/>
      <c r="MOE129" s="4"/>
      <c r="MOF129" s="4"/>
      <c r="MOG129" s="4"/>
      <c r="MOH129" s="4"/>
      <c r="MOI129" s="4"/>
      <c r="MOJ129" s="4"/>
      <c r="MOK129" s="4"/>
      <c r="MOL129" s="4"/>
      <c r="MOM129" s="4"/>
      <c r="MON129" s="4"/>
      <c r="MOO129" s="4"/>
      <c r="MOP129" s="4"/>
      <c r="MOQ129" s="4"/>
      <c r="MOR129" s="4"/>
      <c r="MOS129" s="4"/>
      <c r="MOT129" s="4"/>
      <c r="MOU129" s="4"/>
      <c r="MOV129" s="4"/>
      <c r="MOW129" s="4"/>
      <c r="MOX129" s="4"/>
      <c r="MOY129" s="4"/>
      <c r="MOZ129" s="4"/>
      <c r="MPA129" s="4"/>
      <c r="MPB129" s="4"/>
      <c r="MPC129" s="4"/>
      <c r="MPD129" s="4"/>
      <c r="MPE129" s="4"/>
      <c r="MPF129" s="4"/>
      <c r="MPG129" s="4"/>
      <c r="MPH129" s="4"/>
      <c r="MPI129" s="4"/>
      <c r="MPJ129" s="4"/>
      <c r="MPK129" s="4"/>
      <c r="MPL129" s="4"/>
      <c r="MPM129" s="4"/>
      <c r="MPN129" s="4"/>
      <c r="MPO129" s="4"/>
      <c r="MPP129" s="4"/>
      <c r="MPQ129" s="4"/>
      <c r="MPR129" s="4"/>
      <c r="MPS129" s="4"/>
      <c r="MPT129" s="4"/>
      <c r="MPU129" s="4"/>
      <c r="MPV129" s="4"/>
      <c r="MPW129" s="4"/>
      <c r="MPX129" s="4"/>
      <c r="MPY129" s="4"/>
      <c r="MPZ129" s="4"/>
      <c r="MQA129" s="4"/>
      <c r="MQB129" s="4"/>
      <c r="MQC129" s="4"/>
      <c r="MQD129" s="4"/>
      <c r="MQE129" s="4"/>
      <c r="MQF129" s="4"/>
      <c r="MQG129" s="4"/>
      <c r="MQH129" s="4"/>
      <c r="MQI129" s="4"/>
      <c r="MQJ129" s="4"/>
      <c r="MQK129" s="4"/>
      <c r="MQL129" s="4"/>
      <c r="MQM129" s="4"/>
      <c r="MQN129" s="4"/>
      <c r="MQO129" s="4"/>
      <c r="MQP129" s="4"/>
      <c r="MQQ129" s="4"/>
      <c r="MQR129" s="4"/>
      <c r="MQS129" s="4"/>
      <c r="MQT129" s="4"/>
      <c r="MQU129" s="4"/>
      <c r="MQV129" s="4"/>
      <c r="MQW129" s="4"/>
      <c r="MQX129" s="4"/>
      <c r="MQY129" s="4"/>
      <c r="MQZ129" s="4"/>
      <c r="MRA129" s="4"/>
      <c r="MRB129" s="4"/>
      <c r="MRC129" s="4"/>
      <c r="MRD129" s="4"/>
      <c r="MRE129" s="4"/>
      <c r="MRF129" s="4"/>
      <c r="MRG129" s="4"/>
      <c r="MRH129" s="4"/>
      <c r="MRI129" s="4"/>
      <c r="MRJ129" s="4"/>
      <c r="MRK129" s="4"/>
      <c r="MRL129" s="4"/>
      <c r="MRM129" s="4"/>
      <c r="MRN129" s="4"/>
      <c r="MRO129" s="4"/>
      <c r="MRP129" s="4"/>
      <c r="MRQ129" s="4"/>
      <c r="MRR129" s="4"/>
      <c r="MRS129" s="4"/>
      <c r="MRT129" s="4"/>
      <c r="MRU129" s="4"/>
      <c r="MRV129" s="4"/>
      <c r="MRW129" s="4"/>
      <c r="MRX129" s="4"/>
      <c r="MRY129" s="4"/>
      <c r="MRZ129" s="4"/>
      <c r="MSA129" s="4"/>
      <c r="MSB129" s="4"/>
      <c r="MSC129" s="4"/>
      <c r="MSD129" s="4"/>
      <c r="MSE129" s="4"/>
      <c r="MSF129" s="4"/>
      <c r="MSG129" s="4"/>
      <c r="MSH129" s="4"/>
      <c r="MSI129" s="4"/>
      <c r="MSJ129" s="4"/>
      <c r="MSK129" s="4"/>
      <c r="MSL129" s="4"/>
      <c r="MSM129" s="4"/>
      <c r="MSN129" s="4"/>
      <c r="MSO129" s="4"/>
      <c r="MSP129" s="4"/>
      <c r="MSQ129" s="4"/>
      <c r="MSR129" s="4"/>
      <c r="MSS129" s="4"/>
      <c r="MST129" s="4"/>
      <c r="MSU129" s="4"/>
      <c r="MSV129" s="4"/>
      <c r="MSW129" s="4"/>
      <c r="MSX129" s="4"/>
      <c r="MSY129" s="4"/>
      <c r="MSZ129" s="4"/>
      <c r="MTA129" s="4"/>
      <c r="MTB129" s="4"/>
      <c r="MTC129" s="4"/>
      <c r="MTD129" s="4"/>
      <c r="MTE129" s="4"/>
      <c r="MTF129" s="4"/>
      <c r="MTG129" s="4"/>
      <c r="MTH129" s="4"/>
      <c r="MTI129" s="4"/>
      <c r="MTJ129" s="4"/>
      <c r="MTK129" s="4"/>
      <c r="MTL129" s="4"/>
      <c r="MTM129" s="4"/>
      <c r="MTN129" s="4"/>
      <c r="MTO129" s="4"/>
      <c r="MTP129" s="4"/>
      <c r="MTQ129" s="4"/>
      <c r="MTR129" s="4"/>
      <c r="MTS129" s="4"/>
      <c r="MTT129" s="4"/>
      <c r="MTU129" s="4"/>
      <c r="MTV129" s="4"/>
      <c r="MTW129" s="4"/>
      <c r="MTX129" s="4"/>
      <c r="MTY129" s="4"/>
      <c r="MTZ129" s="4"/>
      <c r="MUA129" s="4"/>
      <c r="MUB129" s="4"/>
      <c r="MUC129" s="4"/>
      <c r="MUD129" s="4"/>
      <c r="MUE129" s="4"/>
      <c r="MUF129" s="4"/>
      <c r="MUG129" s="4"/>
      <c r="MUH129" s="4"/>
      <c r="MUI129" s="4"/>
      <c r="MUJ129" s="4"/>
      <c r="MUK129" s="4"/>
      <c r="MUL129" s="4"/>
      <c r="MUM129" s="4"/>
      <c r="MUN129" s="4"/>
      <c r="MUO129" s="4"/>
      <c r="MUP129" s="4"/>
      <c r="MUQ129" s="4"/>
      <c r="MUR129" s="4"/>
      <c r="MUS129" s="4"/>
      <c r="MUT129" s="4"/>
      <c r="MUU129" s="4"/>
      <c r="MUV129" s="4"/>
      <c r="MUW129" s="4"/>
      <c r="MUX129" s="4"/>
      <c r="MUY129" s="4"/>
      <c r="MUZ129" s="4"/>
      <c r="MVA129" s="4"/>
      <c r="MVB129" s="4"/>
      <c r="MVC129" s="4"/>
      <c r="MVD129" s="4"/>
      <c r="MVE129" s="4"/>
      <c r="MVF129" s="4"/>
      <c r="MVG129" s="4"/>
      <c r="MVH129" s="4"/>
      <c r="MVI129" s="4"/>
      <c r="MVJ129" s="4"/>
      <c r="MVK129" s="4"/>
      <c r="MVL129" s="4"/>
      <c r="MVM129" s="4"/>
      <c r="MVN129" s="4"/>
      <c r="MVO129" s="4"/>
      <c r="MVP129" s="4"/>
      <c r="MVQ129" s="4"/>
      <c r="MVR129" s="4"/>
      <c r="MVS129" s="4"/>
      <c r="MVT129" s="4"/>
      <c r="MVU129" s="4"/>
      <c r="MVV129" s="4"/>
      <c r="MVW129" s="4"/>
      <c r="MVX129" s="4"/>
      <c r="MVY129" s="4"/>
      <c r="MVZ129" s="4"/>
      <c r="MWA129" s="4"/>
      <c r="MWB129" s="4"/>
      <c r="MWC129" s="4"/>
      <c r="MWD129" s="4"/>
      <c r="MWE129" s="4"/>
      <c r="MWF129" s="4"/>
      <c r="MWG129" s="4"/>
      <c r="MWH129" s="4"/>
      <c r="MWI129" s="4"/>
      <c r="MWJ129" s="4"/>
      <c r="MWK129" s="4"/>
      <c r="MWL129" s="4"/>
      <c r="MWM129" s="4"/>
      <c r="MWN129" s="4"/>
      <c r="MWO129" s="4"/>
      <c r="MWP129" s="4"/>
      <c r="MWQ129" s="4"/>
      <c r="MWR129" s="4"/>
      <c r="MWS129" s="4"/>
      <c r="MWT129" s="4"/>
      <c r="MWU129" s="4"/>
      <c r="MWV129" s="4"/>
      <c r="MWW129" s="4"/>
      <c r="MWX129" s="4"/>
      <c r="MWY129" s="4"/>
      <c r="MWZ129" s="4"/>
      <c r="MXA129" s="4"/>
      <c r="MXB129" s="4"/>
      <c r="MXC129" s="4"/>
      <c r="MXD129" s="4"/>
      <c r="MXE129" s="4"/>
      <c r="MXF129" s="4"/>
      <c r="MXG129" s="4"/>
      <c r="MXH129" s="4"/>
      <c r="MXI129" s="4"/>
      <c r="MXJ129" s="4"/>
      <c r="MXK129" s="4"/>
      <c r="MXL129" s="4"/>
      <c r="MXM129" s="4"/>
      <c r="MXN129" s="4"/>
      <c r="MXU129" s="4"/>
      <c r="MXV129" s="4"/>
      <c r="MXW129" s="4"/>
      <c r="MXX129" s="4"/>
      <c r="MXY129" s="4"/>
      <c r="MXZ129" s="4"/>
      <c r="MYA129" s="4"/>
      <c r="MYB129" s="4"/>
      <c r="MYC129" s="4"/>
      <c r="MYD129" s="4"/>
      <c r="MYE129" s="4"/>
      <c r="MYF129" s="4"/>
      <c r="MYG129" s="4"/>
      <c r="MYH129" s="4"/>
      <c r="MYI129" s="4"/>
      <c r="MYJ129" s="4"/>
      <c r="MYK129" s="4"/>
      <c r="MYL129" s="4"/>
      <c r="MYM129" s="4"/>
      <c r="MYN129" s="4"/>
      <c r="MYO129" s="4"/>
      <c r="MYP129" s="4"/>
      <c r="MYQ129" s="4"/>
      <c r="MYR129" s="4"/>
      <c r="MYS129" s="4"/>
      <c r="MYT129" s="4"/>
      <c r="MYU129" s="4"/>
      <c r="MYV129" s="4"/>
      <c r="MYW129" s="4"/>
      <c r="MYX129" s="4"/>
      <c r="MYY129" s="4"/>
      <c r="MYZ129" s="4"/>
      <c r="MZA129" s="4"/>
      <c r="MZB129" s="4"/>
      <c r="MZC129" s="4"/>
      <c r="MZD129" s="4"/>
      <c r="MZE129" s="4"/>
      <c r="MZF129" s="4"/>
      <c r="MZG129" s="4"/>
      <c r="MZH129" s="4"/>
      <c r="MZI129" s="4"/>
      <c r="MZJ129" s="4"/>
      <c r="MZK129" s="4"/>
      <c r="MZL129" s="4"/>
      <c r="MZM129" s="4"/>
      <c r="MZN129" s="4"/>
      <c r="MZO129" s="4"/>
      <c r="MZP129" s="4"/>
      <c r="MZQ129" s="4"/>
      <c r="MZR129" s="4"/>
      <c r="MZS129" s="4"/>
      <c r="MZT129" s="4"/>
      <c r="MZU129" s="4"/>
      <c r="MZV129" s="4"/>
      <c r="MZW129" s="4"/>
      <c r="MZX129" s="4"/>
      <c r="MZY129" s="4"/>
      <c r="MZZ129" s="4"/>
      <c r="NAA129" s="4"/>
      <c r="NAB129" s="4"/>
      <c r="NAC129" s="4"/>
      <c r="NAD129" s="4"/>
      <c r="NAE129" s="4"/>
      <c r="NAF129" s="4"/>
      <c r="NAG129" s="4"/>
      <c r="NAH129" s="4"/>
      <c r="NAI129" s="4"/>
      <c r="NAJ129" s="4"/>
      <c r="NAK129" s="4"/>
      <c r="NAL129" s="4"/>
      <c r="NAM129" s="4"/>
      <c r="NAN129" s="4"/>
      <c r="NAO129" s="4"/>
      <c r="NAP129" s="4"/>
      <c r="NAQ129" s="4"/>
      <c r="NAR129" s="4"/>
      <c r="NAS129" s="4"/>
      <c r="NAT129" s="4"/>
      <c r="NAU129" s="4"/>
      <c r="NAV129" s="4"/>
      <c r="NAW129" s="4"/>
      <c r="NAX129" s="4"/>
      <c r="NAY129" s="4"/>
      <c r="NAZ129" s="4"/>
      <c r="NBA129" s="4"/>
      <c r="NBB129" s="4"/>
      <c r="NBC129" s="4"/>
      <c r="NBD129" s="4"/>
      <c r="NBE129" s="4"/>
      <c r="NBF129" s="4"/>
      <c r="NBG129" s="4"/>
      <c r="NBH129" s="4"/>
      <c r="NBI129" s="4"/>
      <c r="NBJ129" s="4"/>
      <c r="NBK129" s="4"/>
      <c r="NBL129" s="4"/>
      <c r="NBM129" s="4"/>
      <c r="NBN129" s="4"/>
      <c r="NBO129" s="4"/>
      <c r="NBP129" s="4"/>
      <c r="NBQ129" s="4"/>
      <c r="NBR129" s="4"/>
      <c r="NBS129" s="4"/>
      <c r="NBT129" s="4"/>
      <c r="NBU129" s="4"/>
      <c r="NBV129" s="4"/>
      <c r="NBW129" s="4"/>
      <c r="NBX129" s="4"/>
      <c r="NBY129" s="4"/>
      <c r="NBZ129" s="4"/>
      <c r="NCA129" s="4"/>
      <c r="NCB129" s="4"/>
      <c r="NCC129" s="4"/>
      <c r="NCD129" s="4"/>
      <c r="NCE129" s="4"/>
      <c r="NCF129" s="4"/>
      <c r="NCG129" s="4"/>
      <c r="NCH129" s="4"/>
      <c r="NCI129" s="4"/>
      <c r="NCJ129" s="4"/>
      <c r="NCK129" s="4"/>
      <c r="NCL129" s="4"/>
      <c r="NCM129" s="4"/>
      <c r="NCN129" s="4"/>
      <c r="NCO129" s="4"/>
      <c r="NCP129" s="4"/>
      <c r="NCQ129" s="4"/>
      <c r="NCR129" s="4"/>
      <c r="NCS129" s="4"/>
      <c r="NCT129" s="4"/>
      <c r="NCU129" s="4"/>
      <c r="NCV129" s="4"/>
      <c r="NCW129" s="4"/>
      <c r="NCX129" s="4"/>
      <c r="NCY129" s="4"/>
      <c r="NCZ129" s="4"/>
      <c r="NDA129" s="4"/>
      <c r="NDB129" s="4"/>
      <c r="NDC129" s="4"/>
      <c r="NDD129" s="4"/>
      <c r="NDE129" s="4"/>
      <c r="NDF129" s="4"/>
      <c r="NDG129" s="4"/>
      <c r="NDH129" s="4"/>
      <c r="NDI129" s="4"/>
      <c r="NDJ129" s="4"/>
      <c r="NDK129" s="4"/>
      <c r="NDL129" s="4"/>
      <c r="NDM129" s="4"/>
      <c r="NDN129" s="4"/>
      <c r="NDO129" s="4"/>
      <c r="NDP129" s="4"/>
      <c r="NDQ129" s="4"/>
      <c r="NDR129" s="4"/>
      <c r="NDS129" s="4"/>
      <c r="NDT129" s="4"/>
      <c r="NDU129" s="4"/>
      <c r="NDV129" s="4"/>
      <c r="NDW129" s="4"/>
      <c r="NDX129" s="4"/>
      <c r="NDY129" s="4"/>
      <c r="NDZ129" s="4"/>
      <c r="NEA129" s="4"/>
      <c r="NEB129" s="4"/>
      <c r="NEC129" s="4"/>
      <c r="NED129" s="4"/>
      <c r="NEE129" s="4"/>
      <c r="NEF129" s="4"/>
      <c r="NEG129" s="4"/>
      <c r="NEH129" s="4"/>
      <c r="NEI129" s="4"/>
      <c r="NEJ129" s="4"/>
      <c r="NEK129" s="4"/>
      <c r="NEL129" s="4"/>
      <c r="NEM129" s="4"/>
      <c r="NEN129" s="4"/>
      <c r="NEO129" s="4"/>
      <c r="NEP129" s="4"/>
      <c r="NEQ129" s="4"/>
      <c r="NER129" s="4"/>
      <c r="NES129" s="4"/>
      <c r="NET129" s="4"/>
      <c r="NEU129" s="4"/>
      <c r="NEV129" s="4"/>
      <c r="NEW129" s="4"/>
      <c r="NEX129" s="4"/>
      <c r="NEY129" s="4"/>
      <c r="NEZ129" s="4"/>
      <c r="NFA129" s="4"/>
      <c r="NFB129" s="4"/>
      <c r="NFC129" s="4"/>
      <c r="NFD129" s="4"/>
      <c r="NFE129" s="4"/>
      <c r="NFF129" s="4"/>
      <c r="NFG129" s="4"/>
      <c r="NFH129" s="4"/>
      <c r="NFI129" s="4"/>
      <c r="NFJ129" s="4"/>
      <c r="NFK129" s="4"/>
      <c r="NFL129" s="4"/>
      <c r="NFM129" s="4"/>
      <c r="NFN129" s="4"/>
      <c r="NFO129" s="4"/>
      <c r="NFP129" s="4"/>
      <c r="NFQ129" s="4"/>
      <c r="NFR129" s="4"/>
      <c r="NFS129" s="4"/>
      <c r="NFT129" s="4"/>
      <c r="NFU129" s="4"/>
      <c r="NFV129" s="4"/>
      <c r="NFW129" s="4"/>
      <c r="NFX129" s="4"/>
      <c r="NFY129" s="4"/>
      <c r="NFZ129" s="4"/>
      <c r="NGA129" s="4"/>
      <c r="NGB129" s="4"/>
      <c r="NGC129" s="4"/>
      <c r="NGD129" s="4"/>
      <c r="NGE129" s="4"/>
      <c r="NGF129" s="4"/>
      <c r="NGG129" s="4"/>
      <c r="NGH129" s="4"/>
      <c r="NGI129" s="4"/>
      <c r="NGJ129" s="4"/>
      <c r="NGK129" s="4"/>
      <c r="NGL129" s="4"/>
      <c r="NGM129" s="4"/>
      <c r="NGN129" s="4"/>
      <c r="NGO129" s="4"/>
      <c r="NGP129" s="4"/>
      <c r="NGQ129" s="4"/>
      <c r="NGR129" s="4"/>
      <c r="NGS129" s="4"/>
      <c r="NGT129" s="4"/>
      <c r="NGU129" s="4"/>
      <c r="NGV129" s="4"/>
      <c r="NGW129" s="4"/>
      <c r="NGX129" s="4"/>
      <c r="NGY129" s="4"/>
      <c r="NGZ129" s="4"/>
      <c r="NHA129" s="4"/>
      <c r="NHB129" s="4"/>
      <c r="NHC129" s="4"/>
      <c r="NHD129" s="4"/>
      <c r="NHE129" s="4"/>
      <c r="NHF129" s="4"/>
      <c r="NHG129" s="4"/>
      <c r="NHH129" s="4"/>
      <c r="NHI129" s="4"/>
      <c r="NHJ129" s="4"/>
      <c r="NHQ129" s="4"/>
      <c r="NHR129" s="4"/>
      <c r="NHS129" s="4"/>
      <c r="NHT129" s="4"/>
      <c r="NHU129" s="4"/>
      <c r="NHV129" s="4"/>
      <c r="NHW129" s="4"/>
      <c r="NHX129" s="4"/>
      <c r="NHY129" s="4"/>
      <c r="NHZ129" s="4"/>
      <c r="NIA129" s="4"/>
      <c r="NIB129" s="4"/>
      <c r="NIC129" s="4"/>
      <c r="NID129" s="4"/>
      <c r="NIE129" s="4"/>
      <c r="NIF129" s="4"/>
      <c r="NIG129" s="4"/>
      <c r="NIH129" s="4"/>
      <c r="NII129" s="4"/>
      <c r="NIJ129" s="4"/>
      <c r="NIK129" s="4"/>
      <c r="NIL129" s="4"/>
      <c r="NIM129" s="4"/>
      <c r="NIN129" s="4"/>
      <c r="NIO129" s="4"/>
      <c r="NIP129" s="4"/>
      <c r="NIQ129" s="4"/>
      <c r="NIR129" s="4"/>
      <c r="NIS129" s="4"/>
      <c r="NIT129" s="4"/>
      <c r="NIU129" s="4"/>
      <c r="NIV129" s="4"/>
      <c r="NIW129" s="4"/>
      <c r="NIX129" s="4"/>
      <c r="NIY129" s="4"/>
      <c r="NIZ129" s="4"/>
      <c r="NJA129" s="4"/>
      <c r="NJB129" s="4"/>
      <c r="NJC129" s="4"/>
      <c r="NJD129" s="4"/>
      <c r="NJE129" s="4"/>
      <c r="NJF129" s="4"/>
      <c r="NJG129" s="4"/>
      <c r="NJH129" s="4"/>
      <c r="NJI129" s="4"/>
      <c r="NJJ129" s="4"/>
      <c r="NJK129" s="4"/>
      <c r="NJL129" s="4"/>
      <c r="NJM129" s="4"/>
      <c r="NJN129" s="4"/>
      <c r="NJO129" s="4"/>
      <c r="NJP129" s="4"/>
      <c r="NJQ129" s="4"/>
      <c r="NJR129" s="4"/>
      <c r="NJS129" s="4"/>
      <c r="NJT129" s="4"/>
      <c r="NJU129" s="4"/>
      <c r="NJV129" s="4"/>
      <c r="NJW129" s="4"/>
      <c r="NJX129" s="4"/>
      <c r="NJY129" s="4"/>
      <c r="NJZ129" s="4"/>
      <c r="NKA129" s="4"/>
      <c r="NKB129" s="4"/>
      <c r="NKC129" s="4"/>
      <c r="NKD129" s="4"/>
      <c r="NKE129" s="4"/>
      <c r="NKF129" s="4"/>
      <c r="NKG129" s="4"/>
      <c r="NKH129" s="4"/>
      <c r="NKI129" s="4"/>
      <c r="NKJ129" s="4"/>
      <c r="NKK129" s="4"/>
      <c r="NKL129" s="4"/>
      <c r="NKM129" s="4"/>
      <c r="NKN129" s="4"/>
      <c r="NKO129" s="4"/>
      <c r="NKP129" s="4"/>
      <c r="NKQ129" s="4"/>
      <c r="NKR129" s="4"/>
      <c r="NKS129" s="4"/>
      <c r="NKT129" s="4"/>
      <c r="NKU129" s="4"/>
      <c r="NKV129" s="4"/>
      <c r="NKW129" s="4"/>
      <c r="NKX129" s="4"/>
      <c r="NKY129" s="4"/>
      <c r="NKZ129" s="4"/>
      <c r="NLA129" s="4"/>
      <c r="NLB129" s="4"/>
      <c r="NLC129" s="4"/>
      <c r="NLD129" s="4"/>
      <c r="NLE129" s="4"/>
      <c r="NLF129" s="4"/>
      <c r="NLG129" s="4"/>
      <c r="NLH129" s="4"/>
      <c r="NLI129" s="4"/>
      <c r="NLJ129" s="4"/>
      <c r="NLK129" s="4"/>
      <c r="NLL129" s="4"/>
      <c r="NLM129" s="4"/>
      <c r="NLN129" s="4"/>
      <c r="NLO129" s="4"/>
      <c r="NLP129" s="4"/>
      <c r="NLQ129" s="4"/>
      <c r="NLR129" s="4"/>
      <c r="NLS129" s="4"/>
      <c r="NLT129" s="4"/>
      <c r="NLU129" s="4"/>
      <c r="NLV129" s="4"/>
      <c r="NLW129" s="4"/>
      <c r="NLX129" s="4"/>
      <c r="NLY129" s="4"/>
      <c r="NLZ129" s="4"/>
      <c r="NMA129" s="4"/>
      <c r="NMB129" s="4"/>
      <c r="NMC129" s="4"/>
      <c r="NMD129" s="4"/>
      <c r="NME129" s="4"/>
      <c r="NMF129" s="4"/>
      <c r="NMG129" s="4"/>
      <c r="NMH129" s="4"/>
      <c r="NMI129" s="4"/>
      <c r="NMJ129" s="4"/>
      <c r="NMK129" s="4"/>
      <c r="NML129" s="4"/>
      <c r="NMM129" s="4"/>
      <c r="NMN129" s="4"/>
      <c r="NMO129" s="4"/>
      <c r="NMP129" s="4"/>
      <c r="NMQ129" s="4"/>
      <c r="NMR129" s="4"/>
      <c r="NMS129" s="4"/>
      <c r="NMT129" s="4"/>
      <c r="NMU129" s="4"/>
      <c r="NMV129" s="4"/>
      <c r="NMW129" s="4"/>
      <c r="NMX129" s="4"/>
      <c r="NMY129" s="4"/>
      <c r="NMZ129" s="4"/>
      <c r="NNA129" s="4"/>
      <c r="NNB129" s="4"/>
      <c r="NNC129" s="4"/>
      <c r="NND129" s="4"/>
      <c r="NNE129" s="4"/>
      <c r="NNF129" s="4"/>
      <c r="NNG129" s="4"/>
      <c r="NNH129" s="4"/>
      <c r="NNI129" s="4"/>
      <c r="NNJ129" s="4"/>
      <c r="NNK129" s="4"/>
      <c r="NNL129" s="4"/>
      <c r="NNM129" s="4"/>
      <c r="NNN129" s="4"/>
      <c r="NNO129" s="4"/>
      <c r="NNP129" s="4"/>
      <c r="NNQ129" s="4"/>
      <c r="NNR129" s="4"/>
      <c r="NNS129" s="4"/>
      <c r="NNT129" s="4"/>
      <c r="NNU129" s="4"/>
      <c r="NNV129" s="4"/>
      <c r="NNW129" s="4"/>
      <c r="NNX129" s="4"/>
      <c r="NNY129" s="4"/>
      <c r="NNZ129" s="4"/>
      <c r="NOA129" s="4"/>
      <c r="NOB129" s="4"/>
      <c r="NOC129" s="4"/>
      <c r="NOD129" s="4"/>
      <c r="NOE129" s="4"/>
      <c r="NOF129" s="4"/>
      <c r="NOG129" s="4"/>
      <c r="NOH129" s="4"/>
      <c r="NOI129" s="4"/>
      <c r="NOJ129" s="4"/>
      <c r="NOK129" s="4"/>
      <c r="NOL129" s="4"/>
      <c r="NOM129" s="4"/>
      <c r="NON129" s="4"/>
      <c r="NOO129" s="4"/>
      <c r="NOP129" s="4"/>
      <c r="NOQ129" s="4"/>
      <c r="NOR129" s="4"/>
      <c r="NOS129" s="4"/>
      <c r="NOT129" s="4"/>
      <c r="NOU129" s="4"/>
      <c r="NOV129" s="4"/>
      <c r="NOW129" s="4"/>
      <c r="NOX129" s="4"/>
      <c r="NOY129" s="4"/>
      <c r="NOZ129" s="4"/>
      <c r="NPA129" s="4"/>
      <c r="NPB129" s="4"/>
      <c r="NPC129" s="4"/>
      <c r="NPD129" s="4"/>
      <c r="NPE129" s="4"/>
      <c r="NPF129" s="4"/>
      <c r="NPG129" s="4"/>
      <c r="NPH129" s="4"/>
      <c r="NPI129" s="4"/>
      <c r="NPJ129" s="4"/>
      <c r="NPK129" s="4"/>
      <c r="NPL129" s="4"/>
      <c r="NPM129" s="4"/>
      <c r="NPN129" s="4"/>
      <c r="NPO129" s="4"/>
      <c r="NPP129" s="4"/>
      <c r="NPQ129" s="4"/>
      <c r="NPR129" s="4"/>
      <c r="NPS129" s="4"/>
      <c r="NPT129" s="4"/>
      <c r="NPU129" s="4"/>
      <c r="NPV129" s="4"/>
      <c r="NPW129" s="4"/>
      <c r="NPX129" s="4"/>
      <c r="NPY129" s="4"/>
      <c r="NPZ129" s="4"/>
      <c r="NQA129" s="4"/>
      <c r="NQB129" s="4"/>
      <c r="NQC129" s="4"/>
      <c r="NQD129" s="4"/>
      <c r="NQE129" s="4"/>
      <c r="NQF129" s="4"/>
      <c r="NQG129" s="4"/>
      <c r="NQH129" s="4"/>
      <c r="NQI129" s="4"/>
      <c r="NQJ129" s="4"/>
      <c r="NQK129" s="4"/>
      <c r="NQL129" s="4"/>
      <c r="NQM129" s="4"/>
      <c r="NQN129" s="4"/>
      <c r="NQO129" s="4"/>
      <c r="NQP129" s="4"/>
      <c r="NQQ129" s="4"/>
      <c r="NQR129" s="4"/>
      <c r="NQS129" s="4"/>
      <c r="NQT129" s="4"/>
      <c r="NQU129" s="4"/>
      <c r="NQV129" s="4"/>
      <c r="NQW129" s="4"/>
      <c r="NQX129" s="4"/>
      <c r="NQY129" s="4"/>
      <c r="NQZ129" s="4"/>
      <c r="NRA129" s="4"/>
      <c r="NRB129" s="4"/>
      <c r="NRC129" s="4"/>
      <c r="NRD129" s="4"/>
      <c r="NRE129" s="4"/>
      <c r="NRF129" s="4"/>
      <c r="NRM129" s="4"/>
      <c r="NRN129" s="4"/>
      <c r="NRO129" s="4"/>
      <c r="NRP129" s="4"/>
      <c r="NRQ129" s="4"/>
      <c r="NRR129" s="4"/>
      <c r="NRS129" s="4"/>
      <c r="NRT129" s="4"/>
      <c r="NRU129" s="4"/>
      <c r="NRV129" s="4"/>
      <c r="NRW129" s="4"/>
      <c r="NRX129" s="4"/>
      <c r="NRY129" s="4"/>
      <c r="NRZ129" s="4"/>
      <c r="NSA129" s="4"/>
      <c r="NSB129" s="4"/>
      <c r="NSC129" s="4"/>
      <c r="NSD129" s="4"/>
      <c r="NSE129" s="4"/>
      <c r="NSF129" s="4"/>
      <c r="NSG129" s="4"/>
      <c r="NSH129" s="4"/>
      <c r="NSI129" s="4"/>
      <c r="NSJ129" s="4"/>
      <c r="NSK129" s="4"/>
      <c r="NSL129" s="4"/>
      <c r="NSM129" s="4"/>
      <c r="NSN129" s="4"/>
      <c r="NSO129" s="4"/>
      <c r="NSP129" s="4"/>
      <c r="NSQ129" s="4"/>
      <c r="NSR129" s="4"/>
      <c r="NSS129" s="4"/>
      <c r="NST129" s="4"/>
      <c r="NSU129" s="4"/>
      <c r="NSV129" s="4"/>
      <c r="NSW129" s="4"/>
      <c r="NSX129" s="4"/>
      <c r="NSY129" s="4"/>
      <c r="NSZ129" s="4"/>
      <c r="NTA129" s="4"/>
      <c r="NTB129" s="4"/>
      <c r="NTC129" s="4"/>
      <c r="NTD129" s="4"/>
      <c r="NTE129" s="4"/>
      <c r="NTF129" s="4"/>
      <c r="NTG129" s="4"/>
      <c r="NTH129" s="4"/>
      <c r="NTI129" s="4"/>
      <c r="NTJ129" s="4"/>
      <c r="NTK129" s="4"/>
      <c r="NTL129" s="4"/>
      <c r="NTM129" s="4"/>
      <c r="NTN129" s="4"/>
      <c r="NTO129" s="4"/>
      <c r="NTP129" s="4"/>
      <c r="NTQ129" s="4"/>
      <c r="NTR129" s="4"/>
      <c r="NTS129" s="4"/>
      <c r="NTT129" s="4"/>
      <c r="NTU129" s="4"/>
      <c r="NTV129" s="4"/>
      <c r="NTW129" s="4"/>
      <c r="NTX129" s="4"/>
      <c r="NTY129" s="4"/>
      <c r="NTZ129" s="4"/>
      <c r="NUA129" s="4"/>
      <c r="NUB129" s="4"/>
      <c r="NUC129" s="4"/>
      <c r="NUD129" s="4"/>
      <c r="NUE129" s="4"/>
      <c r="NUF129" s="4"/>
      <c r="NUG129" s="4"/>
      <c r="NUH129" s="4"/>
      <c r="NUI129" s="4"/>
      <c r="NUJ129" s="4"/>
      <c r="NUK129" s="4"/>
      <c r="NUL129" s="4"/>
      <c r="NUM129" s="4"/>
      <c r="NUN129" s="4"/>
      <c r="NUO129" s="4"/>
      <c r="NUP129" s="4"/>
      <c r="NUQ129" s="4"/>
      <c r="NUR129" s="4"/>
      <c r="NUS129" s="4"/>
      <c r="NUT129" s="4"/>
      <c r="NUU129" s="4"/>
      <c r="NUV129" s="4"/>
      <c r="NUW129" s="4"/>
      <c r="NUX129" s="4"/>
      <c r="NUY129" s="4"/>
      <c r="NUZ129" s="4"/>
      <c r="NVA129" s="4"/>
      <c r="NVB129" s="4"/>
      <c r="NVC129" s="4"/>
      <c r="NVD129" s="4"/>
      <c r="NVE129" s="4"/>
      <c r="NVF129" s="4"/>
      <c r="NVG129" s="4"/>
      <c r="NVH129" s="4"/>
      <c r="NVI129" s="4"/>
      <c r="NVJ129" s="4"/>
      <c r="NVK129" s="4"/>
      <c r="NVL129" s="4"/>
      <c r="NVM129" s="4"/>
      <c r="NVN129" s="4"/>
      <c r="NVO129" s="4"/>
      <c r="NVP129" s="4"/>
      <c r="NVQ129" s="4"/>
      <c r="NVR129" s="4"/>
      <c r="NVS129" s="4"/>
      <c r="NVT129" s="4"/>
      <c r="NVU129" s="4"/>
      <c r="NVV129" s="4"/>
      <c r="NVW129" s="4"/>
      <c r="NVX129" s="4"/>
      <c r="NVY129" s="4"/>
      <c r="NVZ129" s="4"/>
      <c r="NWA129" s="4"/>
      <c r="NWB129" s="4"/>
      <c r="NWC129" s="4"/>
      <c r="NWD129" s="4"/>
      <c r="NWE129" s="4"/>
      <c r="NWF129" s="4"/>
      <c r="NWG129" s="4"/>
      <c r="NWH129" s="4"/>
      <c r="NWI129" s="4"/>
      <c r="NWJ129" s="4"/>
      <c r="NWK129" s="4"/>
      <c r="NWL129" s="4"/>
      <c r="NWM129" s="4"/>
      <c r="NWN129" s="4"/>
      <c r="NWO129" s="4"/>
      <c r="NWP129" s="4"/>
      <c r="NWQ129" s="4"/>
      <c r="NWR129" s="4"/>
      <c r="NWS129" s="4"/>
      <c r="NWT129" s="4"/>
      <c r="NWU129" s="4"/>
      <c r="NWV129" s="4"/>
      <c r="NWW129" s="4"/>
      <c r="NWX129" s="4"/>
      <c r="NWY129" s="4"/>
      <c r="NWZ129" s="4"/>
      <c r="NXA129" s="4"/>
      <c r="NXB129" s="4"/>
      <c r="NXC129" s="4"/>
      <c r="NXD129" s="4"/>
      <c r="NXE129" s="4"/>
      <c r="NXF129" s="4"/>
      <c r="NXG129" s="4"/>
      <c r="NXH129" s="4"/>
      <c r="NXI129" s="4"/>
      <c r="NXJ129" s="4"/>
      <c r="NXK129" s="4"/>
      <c r="NXL129" s="4"/>
      <c r="NXM129" s="4"/>
      <c r="NXN129" s="4"/>
      <c r="NXO129" s="4"/>
      <c r="NXP129" s="4"/>
      <c r="NXQ129" s="4"/>
      <c r="NXR129" s="4"/>
      <c r="NXS129" s="4"/>
      <c r="NXT129" s="4"/>
      <c r="NXU129" s="4"/>
      <c r="NXV129" s="4"/>
      <c r="NXW129" s="4"/>
      <c r="NXX129" s="4"/>
      <c r="NXY129" s="4"/>
      <c r="NXZ129" s="4"/>
      <c r="NYA129" s="4"/>
      <c r="NYB129" s="4"/>
      <c r="NYC129" s="4"/>
      <c r="NYD129" s="4"/>
      <c r="NYE129" s="4"/>
      <c r="NYF129" s="4"/>
      <c r="NYG129" s="4"/>
      <c r="NYH129" s="4"/>
      <c r="NYI129" s="4"/>
      <c r="NYJ129" s="4"/>
      <c r="NYK129" s="4"/>
      <c r="NYL129" s="4"/>
      <c r="NYM129" s="4"/>
      <c r="NYN129" s="4"/>
      <c r="NYO129" s="4"/>
      <c r="NYP129" s="4"/>
      <c r="NYQ129" s="4"/>
      <c r="NYR129" s="4"/>
      <c r="NYS129" s="4"/>
      <c r="NYT129" s="4"/>
      <c r="NYU129" s="4"/>
      <c r="NYV129" s="4"/>
      <c r="NYW129" s="4"/>
      <c r="NYX129" s="4"/>
      <c r="NYY129" s="4"/>
      <c r="NYZ129" s="4"/>
      <c r="NZA129" s="4"/>
      <c r="NZB129" s="4"/>
      <c r="NZC129" s="4"/>
      <c r="NZD129" s="4"/>
      <c r="NZE129" s="4"/>
      <c r="NZF129" s="4"/>
      <c r="NZG129" s="4"/>
      <c r="NZH129" s="4"/>
      <c r="NZI129" s="4"/>
      <c r="NZJ129" s="4"/>
      <c r="NZK129" s="4"/>
      <c r="NZL129" s="4"/>
      <c r="NZM129" s="4"/>
      <c r="NZN129" s="4"/>
      <c r="NZO129" s="4"/>
      <c r="NZP129" s="4"/>
      <c r="NZQ129" s="4"/>
      <c r="NZR129" s="4"/>
      <c r="NZS129" s="4"/>
      <c r="NZT129" s="4"/>
      <c r="NZU129" s="4"/>
      <c r="NZV129" s="4"/>
      <c r="NZW129" s="4"/>
      <c r="NZX129" s="4"/>
      <c r="NZY129" s="4"/>
      <c r="NZZ129" s="4"/>
      <c r="OAA129" s="4"/>
      <c r="OAB129" s="4"/>
      <c r="OAC129" s="4"/>
      <c r="OAD129" s="4"/>
      <c r="OAE129" s="4"/>
      <c r="OAF129" s="4"/>
      <c r="OAG129" s="4"/>
      <c r="OAH129" s="4"/>
      <c r="OAI129" s="4"/>
      <c r="OAJ129" s="4"/>
      <c r="OAK129" s="4"/>
      <c r="OAL129" s="4"/>
      <c r="OAM129" s="4"/>
      <c r="OAN129" s="4"/>
      <c r="OAO129" s="4"/>
      <c r="OAP129" s="4"/>
      <c r="OAQ129" s="4"/>
      <c r="OAR129" s="4"/>
      <c r="OAS129" s="4"/>
      <c r="OAT129" s="4"/>
      <c r="OAU129" s="4"/>
      <c r="OAV129" s="4"/>
      <c r="OAW129" s="4"/>
      <c r="OAX129" s="4"/>
      <c r="OAY129" s="4"/>
      <c r="OAZ129" s="4"/>
      <c r="OBA129" s="4"/>
      <c r="OBB129" s="4"/>
      <c r="OBI129" s="4"/>
      <c r="OBJ129" s="4"/>
      <c r="OBK129" s="4"/>
      <c r="OBL129" s="4"/>
      <c r="OBM129" s="4"/>
      <c r="OBN129" s="4"/>
      <c r="OBO129" s="4"/>
      <c r="OBP129" s="4"/>
      <c r="OBQ129" s="4"/>
      <c r="OBR129" s="4"/>
      <c r="OBS129" s="4"/>
      <c r="OBT129" s="4"/>
      <c r="OBU129" s="4"/>
      <c r="OBV129" s="4"/>
      <c r="OBW129" s="4"/>
      <c r="OBX129" s="4"/>
      <c r="OBY129" s="4"/>
      <c r="OBZ129" s="4"/>
      <c r="OCA129" s="4"/>
      <c r="OCB129" s="4"/>
      <c r="OCC129" s="4"/>
      <c r="OCD129" s="4"/>
      <c r="OCE129" s="4"/>
      <c r="OCF129" s="4"/>
      <c r="OCG129" s="4"/>
      <c r="OCH129" s="4"/>
      <c r="OCI129" s="4"/>
      <c r="OCJ129" s="4"/>
      <c r="OCK129" s="4"/>
      <c r="OCL129" s="4"/>
      <c r="OCM129" s="4"/>
      <c r="OCN129" s="4"/>
      <c r="OCO129" s="4"/>
      <c r="OCP129" s="4"/>
      <c r="OCQ129" s="4"/>
      <c r="OCR129" s="4"/>
      <c r="OCS129" s="4"/>
      <c r="OCT129" s="4"/>
      <c r="OCU129" s="4"/>
      <c r="OCV129" s="4"/>
      <c r="OCW129" s="4"/>
      <c r="OCX129" s="4"/>
      <c r="OCY129" s="4"/>
      <c r="OCZ129" s="4"/>
      <c r="ODA129" s="4"/>
      <c r="ODB129" s="4"/>
      <c r="ODC129" s="4"/>
      <c r="ODD129" s="4"/>
      <c r="ODE129" s="4"/>
      <c r="ODF129" s="4"/>
      <c r="ODG129" s="4"/>
      <c r="ODH129" s="4"/>
      <c r="ODI129" s="4"/>
      <c r="ODJ129" s="4"/>
      <c r="ODK129" s="4"/>
      <c r="ODL129" s="4"/>
      <c r="ODM129" s="4"/>
      <c r="ODN129" s="4"/>
      <c r="ODO129" s="4"/>
      <c r="ODP129" s="4"/>
      <c r="ODQ129" s="4"/>
      <c r="ODR129" s="4"/>
      <c r="ODS129" s="4"/>
      <c r="ODT129" s="4"/>
      <c r="ODU129" s="4"/>
      <c r="ODV129" s="4"/>
      <c r="ODW129" s="4"/>
      <c r="ODX129" s="4"/>
      <c r="ODY129" s="4"/>
      <c r="ODZ129" s="4"/>
      <c r="OEA129" s="4"/>
      <c r="OEB129" s="4"/>
      <c r="OEC129" s="4"/>
      <c r="OED129" s="4"/>
      <c r="OEE129" s="4"/>
      <c r="OEF129" s="4"/>
      <c r="OEG129" s="4"/>
      <c r="OEH129" s="4"/>
      <c r="OEI129" s="4"/>
      <c r="OEJ129" s="4"/>
      <c r="OEK129" s="4"/>
      <c r="OEL129" s="4"/>
      <c r="OEM129" s="4"/>
      <c r="OEN129" s="4"/>
      <c r="OEO129" s="4"/>
      <c r="OEP129" s="4"/>
      <c r="OEQ129" s="4"/>
      <c r="OER129" s="4"/>
      <c r="OES129" s="4"/>
      <c r="OET129" s="4"/>
      <c r="OEU129" s="4"/>
      <c r="OEV129" s="4"/>
      <c r="OEW129" s="4"/>
      <c r="OEX129" s="4"/>
      <c r="OEY129" s="4"/>
      <c r="OEZ129" s="4"/>
      <c r="OFA129" s="4"/>
      <c r="OFB129" s="4"/>
      <c r="OFC129" s="4"/>
      <c r="OFD129" s="4"/>
      <c r="OFE129" s="4"/>
      <c r="OFF129" s="4"/>
      <c r="OFG129" s="4"/>
      <c r="OFH129" s="4"/>
      <c r="OFI129" s="4"/>
      <c r="OFJ129" s="4"/>
      <c r="OFK129" s="4"/>
      <c r="OFL129" s="4"/>
      <c r="OFM129" s="4"/>
      <c r="OFN129" s="4"/>
      <c r="OFO129" s="4"/>
      <c r="OFP129" s="4"/>
      <c r="OFQ129" s="4"/>
      <c r="OFR129" s="4"/>
      <c r="OFS129" s="4"/>
      <c r="OFT129" s="4"/>
      <c r="OFU129" s="4"/>
      <c r="OFV129" s="4"/>
      <c r="OFW129" s="4"/>
      <c r="OFX129" s="4"/>
      <c r="OFY129" s="4"/>
      <c r="OFZ129" s="4"/>
      <c r="OGA129" s="4"/>
      <c r="OGB129" s="4"/>
      <c r="OGC129" s="4"/>
      <c r="OGD129" s="4"/>
      <c r="OGE129" s="4"/>
      <c r="OGF129" s="4"/>
      <c r="OGG129" s="4"/>
      <c r="OGH129" s="4"/>
      <c r="OGI129" s="4"/>
      <c r="OGJ129" s="4"/>
      <c r="OGK129" s="4"/>
      <c r="OGL129" s="4"/>
      <c r="OGM129" s="4"/>
      <c r="OGN129" s="4"/>
      <c r="OGO129" s="4"/>
      <c r="OGP129" s="4"/>
      <c r="OGQ129" s="4"/>
      <c r="OGR129" s="4"/>
      <c r="OGS129" s="4"/>
      <c r="OGT129" s="4"/>
      <c r="OGU129" s="4"/>
      <c r="OGV129" s="4"/>
      <c r="OGW129" s="4"/>
      <c r="OGX129" s="4"/>
      <c r="OGY129" s="4"/>
      <c r="OGZ129" s="4"/>
      <c r="OHA129" s="4"/>
      <c r="OHB129" s="4"/>
      <c r="OHC129" s="4"/>
      <c r="OHD129" s="4"/>
      <c r="OHE129" s="4"/>
      <c r="OHF129" s="4"/>
      <c r="OHG129" s="4"/>
      <c r="OHH129" s="4"/>
      <c r="OHI129" s="4"/>
      <c r="OHJ129" s="4"/>
      <c r="OHK129" s="4"/>
      <c r="OHL129" s="4"/>
      <c r="OHM129" s="4"/>
      <c r="OHN129" s="4"/>
      <c r="OHO129" s="4"/>
      <c r="OHP129" s="4"/>
      <c r="OHQ129" s="4"/>
      <c r="OHR129" s="4"/>
      <c r="OHS129" s="4"/>
      <c r="OHT129" s="4"/>
      <c r="OHU129" s="4"/>
      <c r="OHV129" s="4"/>
      <c r="OHW129" s="4"/>
      <c r="OHX129" s="4"/>
      <c r="OHY129" s="4"/>
      <c r="OHZ129" s="4"/>
      <c r="OIA129" s="4"/>
      <c r="OIB129" s="4"/>
      <c r="OIC129" s="4"/>
      <c r="OID129" s="4"/>
      <c r="OIE129" s="4"/>
      <c r="OIF129" s="4"/>
      <c r="OIG129" s="4"/>
      <c r="OIH129" s="4"/>
      <c r="OII129" s="4"/>
      <c r="OIJ129" s="4"/>
      <c r="OIK129" s="4"/>
      <c r="OIL129" s="4"/>
      <c r="OIM129" s="4"/>
      <c r="OIN129" s="4"/>
      <c r="OIO129" s="4"/>
      <c r="OIP129" s="4"/>
      <c r="OIQ129" s="4"/>
      <c r="OIR129" s="4"/>
      <c r="OIS129" s="4"/>
      <c r="OIT129" s="4"/>
      <c r="OIU129" s="4"/>
      <c r="OIV129" s="4"/>
      <c r="OIW129" s="4"/>
      <c r="OIX129" s="4"/>
      <c r="OIY129" s="4"/>
      <c r="OIZ129" s="4"/>
      <c r="OJA129" s="4"/>
      <c r="OJB129" s="4"/>
      <c r="OJC129" s="4"/>
      <c r="OJD129" s="4"/>
      <c r="OJE129" s="4"/>
      <c r="OJF129" s="4"/>
      <c r="OJG129" s="4"/>
      <c r="OJH129" s="4"/>
      <c r="OJI129" s="4"/>
      <c r="OJJ129" s="4"/>
      <c r="OJK129" s="4"/>
      <c r="OJL129" s="4"/>
      <c r="OJM129" s="4"/>
      <c r="OJN129" s="4"/>
      <c r="OJO129" s="4"/>
      <c r="OJP129" s="4"/>
      <c r="OJQ129" s="4"/>
      <c r="OJR129" s="4"/>
      <c r="OJS129" s="4"/>
      <c r="OJT129" s="4"/>
      <c r="OJU129" s="4"/>
      <c r="OJV129" s="4"/>
      <c r="OJW129" s="4"/>
      <c r="OJX129" s="4"/>
      <c r="OJY129" s="4"/>
      <c r="OJZ129" s="4"/>
      <c r="OKA129" s="4"/>
      <c r="OKB129" s="4"/>
      <c r="OKC129" s="4"/>
      <c r="OKD129" s="4"/>
      <c r="OKE129" s="4"/>
      <c r="OKF129" s="4"/>
      <c r="OKG129" s="4"/>
      <c r="OKH129" s="4"/>
      <c r="OKI129" s="4"/>
      <c r="OKJ129" s="4"/>
      <c r="OKK129" s="4"/>
      <c r="OKL129" s="4"/>
      <c r="OKM129" s="4"/>
      <c r="OKN129" s="4"/>
      <c r="OKO129" s="4"/>
      <c r="OKP129" s="4"/>
      <c r="OKQ129" s="4"/>
      <c r="OKR129" s="4"/>
      <c r="OKS129" s="4"/>
      <c r="OKT129" s="4"/>
      <c r="OKU129" s="4"/>
      <c r="OKV129" s="4"/>
      <c r="OKW129" s="4"/>
      <c r="OKX129" s="4"/>
      <c r="OLE129" s="4"/>
      <c r="OLF129" s="4"/>
      <c r="OLG129" s="4"/>
      <c r="OLH129" s="4"/>
      <c r="OLI129" s="4"/>
      <c r="OLJ129" s="4"/>
      <c r="OLK129" s="4"/>
      <c r="OLL129" s="4"/>
      <c r="OLM129" s="4"/>
      <c r="OLN129" s="4"/>
      <c r="OLO129" s="4"/>
      <c r="OLP129" s="4"/>
      <c r="OLQ129" s="4"/>
      <c r="OLR129" s="4"/>
      <c r="OLS129" s="4"/>
      <c r="OLT129" s="4"/>
      <c r="OLU129" s="4"/>
      <c r="OLV129" s="4"/>
      <c r="OLW129" s="4"/>
      <c r="OLX129" s="4"/>
      <c r="OLY129" s="4"/>
      <c r="OLZ129" s="4"/>
      <c r="OMA129" s="4"/>
      <c r="OMB129" s="4"/>
      <c r="OMC129" s="4"/>
      <c r="OMD129" s="4"/>
      <c r="OME129" s="4"/>
      <c r="OMF129" s="4"/>
      <c r="OMG129" s="4"/>
      <c r="OMH129" s="4"/>
      <c r="OMI129" s="4"/>
      <c r="OMJ129" s="4"/>
      <c r="OMK129" s="4"/>
      <c r="OML129" s="4"/>
      <c r="OMM129" s="4"/>
      <c r="OMN129" s="4"/>
      <c r="OMO129" s="4"/>
      <c r="OMP129" s="4"/>
      <c r="OMQ129" s="4"/>
      <c r="OMR129" s="4"/>
      <c r="OMS129" s="4"/>
      <c r="OMT129" s="4"/>
      <c r="OMU129" s="4"/>
      <c r="OMV129" s="4"/>
      <c r="OMW129" s="4"/>
      <c r="OMX129" s="4"/>
      <c r="OMY129" s="4"/>
      <c r="OMZ129" s="4"/>
      <c r="ONA129" s="4"/>
      <c r="ONB129" s="4"/>
      <c r="ONC129" s="4"/>
      <c r="OND129" s="4"/>
      <c r="ONE129" s="4"/>
      <c r="ONF129" s="4"/>
      <c r="ONG129" s="4"/>
      <c r="ONH129" s="4"/>
      <c r="ONI129" s="4"/>
      <c r="ONJ129" s="4"/>
      <c r="ONK129" s="4"/>
      <c r="ONL129" s="4"/>
      <c r="ONM129" s="4"/>
      <c r="ONN129" s="4"/>
      <c r="ONO129" s="4"/>
      <c r="ONP129" s="4"/>
      <c r="ONQ129" s="4"/>
      <c r="ONR129" s="4"/>
      <c r="ONS129" s="4"/>
      <c r="ONT129" s="4"/>
      <c r="ONU129" s="4"/>
      <c r="ONV129" s="4"/>
      <c r="ONW129" s="4"/>
      <c r="ONX129" s="4"/>
      <c r="ONY129" s="4"/>
      <c r="ONZ129" s="4"/>
      <c r="OOA129" s="4"/>
      <c r="OOB129" s="4"/>
      <c r="OOC129" s="4"/>
      <c r="OOD129" s="4"/>
      <c r="OOE129" s="4"/>
      <c r="OOF129" s="4"/>
      <c r="OOG129" s="4"/>
      <c r="OOH129" s="4"/>
      <c r="OOI129" s="4"/>
      <c r="OOJ129" s="4"/>
      <c r="OOK129" s="4"/>
      <c r="OOL129" s="4"/>
      <c r="OOM129" s="4"/>
      <c r="OON129" s="4"/>
      <c r="OOO129" s="4"/>
      <c r="OOP129" s="4"/>
      <c r="OOQ129" s="4"/>
      <c r="OOR129" s="4"/>
      <c r="OOS129" s="4"/>
      <c r="OOT129" s="4"/>
      <c r="OOU129" s="4"/>
      <c r="OOV129" s="4"/>
      <c r="OOW129" s="4"/>
      <c r="OOX129" s="4"/>
      <c r="OOY129" s="4"/>
      <c r="OOZ129" s="4"/>
      <c r="OPA129" s="4"/>
      <c r="OPB129" s="4"/>
      <c r="OPC129" s="4"/>
      <c r="OPD129" s="4"/>
      <c r="OPE129" s="4"/>
      <c r="OPF129" s="4"/>
      <c r="OPG129" s="4"/>
      <c r="OPH129" s="4"/>
      <c r="OPI129" s="4"/>
      <c r="OPJ129" s="4"/>
      <c r="OPK129" s="4"/>
      <c r="OPL129" s="4"/>
      <c r="OPM129" s="4"/>
      <c r="OPN129" s="4"/>
      <c r="OPO129" s="4"/>
      <c r="OPP129" s="4"/>
      <c r="OPQ129" s="4"/>
      <c r="OPR129" s="4"/>
      <c r="OPS129" s="4"/>
      <c r="OPT129" s="4"/>
      <c r="OPU129" s="4"/>
      <c r="OPV129" s="4"/>
      <c r="OPW129" s="4"/>
      <c r="OPX129" s="4"/>
      <c r="OPY129" s="4"/>
      <c r="OPZ129" s="4"/>
      <c r="OQA129" s="4"/>
      <c r="OQB129" s="4"/>
      <c r="OQC129" s="4"/>
      <c r="OQD129" s="4"/>
      <c r="OQE129" s="4"/>
      <c r="OQF129" s="4"/>
      <c r="OQG129" s="4"/>
      <c r="OQH129" s="4"/>
      <c r="OQI129" s="4"/>
      <c r="OQJ129" s="4"/>
      <c r="OQK129" s="4"/>
      <c r="OQL129" s="4"/>
      <c r="OQM129" s="4"/>
      <c r="OQN129" s="4"/>
      <c r="OQO129" s="4"/>
      <c r="OQP129" s="4"/>
      <c r="OQQ129" s="4"/>
      <c r="OQR129" s="4"/>
      <c r="OQS129" s="4"/>
      <c r="OQT129" s="4"/>
      <c r="OQU129" s="4"/>
      <c r="OQV129" s="4"/>
      <c r="OQW129" s="4"/>
      <c r="OQX129" s="4"/>
      <c r="OQY129" s="4"/>
      <c r="OQZ129" s="4"/>
      <c r="ORA129" s="4"/>
      <c r="ORB129" s="4"/>
      <c r="ORC129" s="4"/>
      <c r="ORD129" s="4"/>
      <c r="ORE129" s="4"/>
      <c r="ORF129" s="4"/>
      <c r="ORG129" s="4"/>
      <c r="ORH129" s="4"/>
      <c r="ORI129" s="4"/>
      <c r="ORJ129" s="4"/>
      <c r="ORK129" s="4"/>
      <c r="ORL129" s="4"/>
      <c r="ORM129" s="4"/>
      <c r="ORN129" s="4"/>
      <c r="ORO129" s="4"/>
      <c r="ORP129" s="4"/>
      <c r="ORQ129" s="4"/>
      <c r="ORR129" s="4"/>
      <c r="ORS129" s="4"/>
      <c r="ORT129" s="4"/>
      <c r="ORU129" s="4"/>
      <c r="ORV129" s="4"/>
      <c r="ORW129" s="4"/>
      <c r="ORX129" s="4"/>
      <c r="ORY129" s="4"/>
      <c r="ORZ129" s="4"/>
      <c r="OSA129" s="4"/>
      <c r="OSB129" s="4"/>
      <c r="OSC129" s="4"/>
      <c r="OSD129" s="4"/>
      <c r="OSE129" s="4"/>
      <c r="OSF129" s="4"/>
      <c r="OSG129" s="4"/>
      <c r="OSH129" s="4"/>
      <c r="OSI129" s="4"/>
      <c r="OSJ129" s="4"/>
      <c r="OSK129" s="4"/>
      <c r="OSL129" s="4"/>
      <c r="OSM129" s="4"/>
      <c r="OSN129" s="4"/>
      <c r="OSO129" s="4"/>
      <c r="OSP129" s="4"/>
      <c r="OSQ129" s="4"/>
      <c r="OSR129" s="4"/>
      <c r="OSS129" s="4"/>
      <c r="OST129" s="4"/>
      <c r="OSU129" s="4"/>
      <c r="OSV129" s="4"/>
      <c r="OSW129" s="4"/>
      <c r="OSX129" s="4"/>
      <c r="OSY129" s="4"/>
      <c r="OSZ129" s="4"/>
      <c r="OTA129" s="4"/>
      <c r="OTB129" s="4"/>
      <c r="OTC129" s="4"/>
      <c r="OTD129" s="4"/>
      <c r="OTE129" s="4"/>
      <c r="OTF129" s="4"/>
      <c r="OTG129" s="4"/>
      <c r="OTH129" s="4"/>
      <c r="OTI129" s="4"/>
      <c r="OTJ129" s="4"/>
      <c r="OTK129" s="4"/>
      <c r="OTL129" s="4"/>
      <c r="OTM129" s="4"/>
      <c r="OTN129" s="4"/>
      <c r="OTO129" s="4"/>
      <c r="OTP129" s="4"/>
      <c r="OTQ129" s="4"/>
      <c r="OTR129" s="4"/>
      <c r="OTS129" s="4"/>
      <c r="OTT129" s="4"/>
      <c r="OTU129" s="4"/>
      <c r="OTV129" s="4"/>
      <c r="OTW129" s="4"/>
      <c r="OTX129" s="4"/>
      <c r="OTY129" s="4"/>
      <c r="OTZ129" s="4"/>
      <c r="OUA129" s="4"/>
      <c r="OUB129" s="4"/>
      <c r="OUC129" s="4"/>
      <c r="OUD129" s="4"/>
      <c r="OUE129" s="4"/>
      <c r="OUF129" s="4"/>
      <c r="OUG129" s="4"/>
      <c r="OUH129" s="4"/>
      <c r="OUI129" s="4"/>
      <c r="OUJ129" s="4"/>
      <c r="OUK129" s="4"/>
      <c r="OUL129" s="4"/>
      <c r="OUM129" s="4"/>
      <c r="OUN129" s="4"/>
      <c r="OUO129" s="4"/>
      <c r="OUP129" s="4"/>
      <c r="OUQ129" s="4"/>
      <c r="OUR129" s="4"/>
      <c r="OUS129" s="4"/>
      <c r="OUT129" s="4"/>
      <c r="OVA129" s="4"/>
      <c r="OVB129" s="4"/>
      <c r="OVC129" s="4"/>
      <c r="OVD129" s="4"/>
      <c r="OVE129" s="4"/>
      <c r="OVF129" s="4"/>
      <c r="OVG129" s="4"/>
      <c r="OVH129" s="4"/>
      <c r="OVI129" s="4"/>
      <c r="OVJ129" s="4"/>
      <c r="OVK129" s="4"/>
      <c r="OVL129" s="4"/>
      <c r="OVM129" s="4"/>
      <c r="OVN129" s="4"/>
      <c r="OVO129" s="4"/>
      <c r="OVP129" s="4"/>
      <c r="OVQ129" s="4"/>
      <c r="OVR129" s="4"/>
      <c r="OVS129" s="4"/>
      <c r="OVT129" s="4"/>
      <c r="OVU129" s="4"/>
      <c r="OVV129" s="4"/>
      <c r="OVW129" s="4"/>
      <c r="OVX129" s="4"/>
      <c r="OVY129" s="4"/>
      <c r="OVZ129" s="4"/>
      <c r="OWA129" s="4"/>
      <c r="OWB129" s="4"/>
      <c r="OWC129" s="4"/>
      <c r="OWD129" s="4"/>
      <c r="OWE129" s="4"/>
      <c r="OWF129" s="4"/>
      <c r="OWG129" s="4"/>
      <c r="OWH129" s="4"/>
      <c r="OWI129" s="4"/>
      <c r="OWJ129" s="4"/>
      <c r="OWK129" s="4"/>
      <c r="OWL129" s="4"/>
      <c r="OWM129" s="4"/>
      <c r="OWN129" s="4"/>
      <c r="OWO129" s="4"/>
      <c r="OWP129" s="4"/>
      <c r="OWQ129" s="4"/>
      <c r="OWR129" s="4"/>
      <c r="OWS129" s="4"/>
      <c r="OWT129" s="4"/>
      <c r="OWU129" s="4"/>
      <c r="OWV129" s="4"/>
      <c r="OWW129" s="4"/>
      <c r="OWX129" s="4"/>
      <c r="OWY129" s="4"/>
      <c r="OWZ129" s="4"/>
      <c r="OXA129" s="4"/>
      <c r="OXB129" s="4"/>
      <c r="OXC129" s="4"/>
      <c r="OXD129" s="4"/>
      <c r="OXE129" s="4"/>
      <c r="OXF129" s="4"/>
      <c r="OXG129" s="4"/>
      <c r="OXH129" s="4"/>
      <c r="OXI129" s="4"/>
      <c r="OXJ129" s="4"/>
      <c r="OXK129" s="4"/>
      <c r="OXL129" s="4"/>
      <c r="OXM129" s="4"/>
      <c r="OXN129" s="4"/>
      <c r="OXO129" s="4"/>
      <c r="OXP129" s="4"/>
      <c r="OXQ129" s="4"/>
      <c r="OXR129" s="4"/>
      <c r="OXS129" s="4"/>
      <c r="OXT129" s="4"/>
      <c r="OXU129" s="4"/>
      <c r="OXV129" s="4"/>
      <c r="OXW129" s="4"/>
      <c r="OXX129" s="4"/>
      <c r="OXY129" s="4"/>
      <c r="OXZ129" s="4"/>
      <c r="OYA129" s="4"/>
      <c r="OYB129" s="4"/>
      <c r="OYC129" s="4"/>
      <c r="OYD129" s="4"/>
      <c r="OYE129" s="4"/>
      <c r="OYF129" s="4"/>
      <c r="OYG129" s="4"/>
      <c r="OYH129" s="4"/>
      <c r="OYI129" s="4"/>
      <c r="OYJ129" s="4"/>
      <c r="OYK129" s="4"/>
      <c r="OYL129" s="4"/>
      <c r="OYM129" s="4"/>
      <c r="OYN129" s="4"/>
      <c r="OYO129" s="4"/>
      <c r="OYP129" s="4"/>
      <c r="OYQ129" s="4"/>
      <c r="OYR129" s="4"/>
      <c r="OYS129" s="4"/>
      <c r="OYT129" s="4"/>
      <c r="OYU129" s="4"/>
      <c r="OYV129" s="4"/>
      <c r="OYW129" s="4"/>
      <c r="OYX129" s="4"/>
      <c r="OYY129" s="4"/>
      <c r="OYZ129" s="4"/>
      <c r="OZA129" s="4"/>
      <c r="OZB129" s="4"/>
      <c r="OZC129" s="4"/>
      <c r="OZD129" s="4"/>
      <c r="OZE129" s="4"/>
      <c r="OZF129" s="4"/>
      <c r="OZG129" s="4"/>
      <c r="OZH129" s="4"/>
      <c r="OZI129" s="4"/>
      <c r="OZJ129" s="4"/>
      <c r="OZK129" s="4"/>
      <c r="OZL129" s="4"/>
      <c r="OZM129" s="4"/>
      <c r="OZN129" s="4"/>
      <c r="OZO129" s="4"/>
      <c r="OZP129" s="4"/>
      <c r="OZQ129" s="4"/>
      <c r="OZR129" s="4"/>
      <c r="OZS129" s="4"/>
      <c r="OZT129" s="4"/>
      <c r="OZU129" s="4"/>
      <c r="OZV129" s="4"/>
      <c r="OZW129" s="4"/>
      <c r="OZX129" s="4"/>
      <c r="OZY129" s="4"/>
      <c r="OZZ129" s="4"/>
      <c r="PAA129" s="4"/>
      <c r="PAB129" s="4"/>
      <c r="PAC129" s="4"/>
      <c r="PAD129" s="4"/>
      <c r="PAE129" s="4"/>
      <c r="PAF129" s="4"/>
      <c r="PAG129" s="4"/>
      <c r="PAH129" s="4"/>
      <c r="PAI129" s="4"/>
      <c r="PAJ129" s="4"/>
      <c r="PAK129" s="4"/>
      <c r="PAL129" s="4"/>
      <c r="PAM129" s="4"/>
      <c r="PAN129" s="4"/>
      <c r="PAO129" s="4"/>
      <c r="PAP129" s="4"/>
      <c r="PAQ129" s="4"/>
      <c r="PAR129" s="4"/>
      <c r="PAS129" s="4"/>
      <c r="PAT129" s="4"/>
      <c r="PAU129" s="4"/>
      <c r="PAV129" s="4"/>
      <c r="PAW129" s="4"/>
      <c r="PAX129" s="4"/>
      <c r="PAY129" s="4"/>
      <c r="PAZ129" s="4"/>
      <c r="PBA129" s="4"/>
      <c r="PBB129" s="4"/>
      <c r="PBC129" s="4"/>
      <c r="PBD129" s="4"/>
      <c r="PBE129" s="4"/>
      <c r="PBF129" s="4"/>
      <c r="PBG129" s="4"/>
      <c r="PBH129" s="4"/>
      <c r="PBI129" s="4"/>
      <c r="PBJ129" s="4"/>
      <c r="PBK129" s="4"/>
      <c r="PBL129" s="4"/>
      <c r="PBM129" s="4"/>
      <c r="PBN129" s="4"/>
      <c r="PBO129" s="4"/>
      <c r="PBP129" s="4"/>
      <c r="PBQ129" s="4"/>
      <c r="PBR129" s="4"/>
      <c r="PBS129" s="4"/>
      <c r="PBT129" s="4"/>
      <c r="PBU129" s="4"/>
      <c r="PBV129" s="4"/>
      <c r="PBW129" s="4"/>
      <c r="PBX129" s="4"/>
      <c r="PBY129" s="4"/>
      <c r="PBZ129" s="4"/>
      <c r="PCA129" s="4"/>
      <c r="PCB129" s="4"/>
      <c r="PCC129" s="4"/>
      <c r="PCD129" s="4"/>
      <c r="PCE129" s="4"/>
      <c r="PCF129" s="4"/>
      <c r="PCG129" s="4"/>
      <c r="PCH129" s="4"/>
      <c r="PCI129" s="4"/>
      <c r="PCJ129" s="4"/>
      <c r="PCK129" s="4"/>
      <c r="PCL129" s="4"/>
      <c r="PCM129" s="4"/>
      <c r="PCN129" s="4"/>
      <c r="PCO129" s="4"/>
      <c r="PCP129" s="4"/>
      <c r="PCQ129" s="4"/>
      <c r="PCR129" s="4"/>
      <c r="PCS129" s="4"/>
      <c r="PCT129" s="4"/>
      <c r="PCU129" s="4"/>
      <c r="PCV129" s="4"/>
      <c r="PCW129" s="4"/>
      <c r="PCX129" s="4"/>
      <c r="PCY129" s="4"/>
      <c r="PCZ129" s="4"/>
      <c r="PDA129" s="4"/>
      <c r="PDB129" s="4"/>
      <c r="PDC129" s="4"/>
      <c r="PDD129" s="4"/>
      <c r="PDE129" s="4"/>
      <c r="PDF129" s="4"/>
      <c r="PDG129" s="4"/>
      <c r="PDH129" s="4"/>
      <c r="PDI129" s="4"/>
      <c r="PDJ129" s="4"/>
      <c r="PDK129" s="4"/>
      <c r="PDL129" s="4"/>
      <c r="PDM129" s="4"/>
      <c r="PDN129" s="4"/>
      <c r="PDO129" s="4"/>
      <c r="PDP129" s="4"/>
      <c r="PDQ129" s="4"/>
      <c r="PDR129" s="4"/>
      <c r="PDS129" s="4"/>
      <c r="PDT129" s="4"/>
      <c r="PDU129" s="4"/>
      <c r="PDV129" s="4"/>
      <c r="PDW129" s="4"/>
      <c r="PDX129" s="4"/>
      <c r="PDY129" s="4"/>
      <c r="PDZ129" s="4"/>
      <c r="PEA129" s="4"/>
      <c r="PEB129" s="4"/>
      <c r="PEC129" s="4"/>
      <c r="PED129" s="4"/>
      <c r="PEE129" s="4"/>
      <c r="PEF129" s="4"/>
      <c r="PEG129" s="4"/>
      <c r="PEH129" s="4"/>
      <c r="PEI129" s="4"/>
      <c r="PEJ129" s="4"/>
      <c r="PEK129" s="4"/>
      <c r="PEL129" s="4"/>
      <c r="PEM129" s="4"/>
      <c r="PEN129" s="4"/>
      <c r="PEO129" s="4"/>
      <c r="PEP129" s="4"/>
      <c r="PEW129" s="4"/>
      <c r="PEX129" s="4"/>
      <c r="PEY129" s="4"/>
      <c r="PEZ129" s="4"/>
      <c r="PFA129" s="4"/>
      <c r="PFB129" s="4"/>
      <c r="PFC129" s="4"/>
      <c r="PFD129" s="4"/>
      <c r="PFE129" s="4"/>
      <c r="PFF129" s="4"/>
      <c r="PFG129" s="4"/>
      <c r="PFH129" s="4"/>
      <c r="PFI129" s="4"/>
      <c r="PFJ129" s="4"/>
      <c r="PFK129" s="4"/>
      <c r="PFL129" s="4"/>
      <c r="PFM129" s="4"/>
      <c r="PFN129" s="4"/>
      <c r="PFO129" s="4"/>
      <c r="PFP129" s="4"/>
      <c r="PFQ129" s="4"/>
      <c r="PFR129" s="4"/>
      <c r="PFS129" s="4"/>
      <c r="PFT129" s="4"/>
      <c r="PFU129" s="4"/>
      <c r="PFV129" s="4"/>
      <c r="PFW129" s="4"/>
      <c r="PFX129" s="4"/>
      <c r="PFY129" s="4"/>
      <c r="PFZ129" s="4"/>
      <c r="PGA129" s="4"/>
      <c r="PGB129" s="4"/>
      <c r="PGC129" s="4"/>
      <c r="PGD129" s="4"/>
      <c r="PGE129" s="4"/>
      <c r="PGF129" s="4"/>
      <c r="PGG129" s="4"/>
      <c r="PGH129" s="4"/>
      <c r="PGI129" s="4"/>
      <c r="PGJ129" s="4"/>
      <c r="PGK129" s="4"/>
      <c r="PGL129" s="4"/>
      <c r="PGM129" s="4"/>
      <c r="PGN129" s="4"/>
      <c r="PGO129" s="4"/>
      <c r="PGP129" s="4"/>
      <c r="PGQ129" s="4"/>
      <c r="PGR129" s="4"/>
      <c r="PGS129" s="4"/>
      <c r="PGT129" s="4"/>
      <c r="PGU129" s="4"/>
      <c r="PGV129" s="4"/>
      <c r="PGW129" s="4"/>
      <c r="PGX129" s="4"/>
      <c r="PGY129" s="4"/>
      <c r="PGZ129" s="4"/>
      <c r="PHA129" s="4"/>
      <c r="PHB129" s="4"/>
      <c r="PHC129" s="4"/>
      <c r="PHD129" s="4"/>
      <c r="PHE129" s="4"/>
      <c r="PHF129" s="4"/>
      <c r="PHG129" s="4"/>
      <c r="PHH129" s="4"/>
      <c r="PHI129" s="4"/>
      <c r="PHJ129" s="4"/>
      <c r="PHK129" s="4"/>
      <c r="PHL129" s="4"/>
      <c r="PHM129" s="4"/>
      <c r="PHN129" s="4"/>
      <c r="PHO129" s="4"/>
      <c r="PHP129" s="4"/>
      <c r="PHQ129" s="4"/>
      <c r="PHR129" s="4"/>
      <c r="PHS129" s="4"/>
      <c r="PHT129" s="4"/>
      <c r="PHU129" s="4"/>
      <c r="PHV129" s="4"/>
      <c r="PHW129" s="4"/>
      <c r="PHX129" s="4"/>
      <c r="PHY129" s="4"/>
      <c r="PHZ129" s="4"/>
      <c r="PIA129" s="4"/>
      <c r="PIB129" s="4"/>
      <c r="PIC129" s="4"/>
      <c r="PID129" s="4"/>
      <c r="PIE129" s="4"/>
      <c r="PIF129" s="4"/>
      <c r="PIG129" s="4"/>
      <c r="PIH129" s="4"/>
      <c r="PII129" s="4"/>
      <c r="PIJ129" s="4"/>
      <c r="PIK129" s="4"/>
      <c r="PIL129" s="4"/>
      <c r="PIM129" s="4"/>
      <c r="PIN129" s="4"/>
      <c r="PIO129" s="4"/>
      <c r="PIP129" s="4"/>
      <c r="PIQ129" s="4"/>
      <c r="PIR129" s="4"/>
      <c r="PIS129" s="4"/>
      <c r="PIT129" s="4"/>
      <c r="PIU129" s="4"/>
      <c r="PIV129" s="4"/>
      <c r="PIW129" s="4"/>
      <c r="PIX129" s="4"/>
      <c r="PIY129" s="4"/>
      <c r="PIZ129" s="4"/>
      <c r="PJA129" s="4"/>
      <c r="PJB129" s="4"/>
      <c r="PJC129" s="4"/>
      <c r="PJD129" s="4"/>
      <c r="PJE129" s="4"/>
      <c r="PJF129" s="4"/>
      <c r="PJG129" s="4"/>
      <c r="PJH129" s="4"/>
      <c r="PJI129" s="4"/>
      <c r="PJJ129" s="4"/>
      <c r="PJK129" s="4"/>
      <c r="PJL129" s="4"/>
      <c r="PJM129" s="4"/>
      <c r="PJN129" s="4"/>
      <c r="PJO129" s="4"/>
      <c r="PJP129" s="4"/>
      <c r="PJQ129" s="4"/>
      <c r="PJR129" s="4"/>
      <c r="PJS129" s="4"/>
      <c r="PJT129" s="4"/>
      <c r="PJU129" s="4"/>
      <c r="PJV129" s="4"/>
      <c r="PJW129" s="4"/>
      <c r="PJX129" s="4"/>
      <c r="PJY129" s="4"/>
      <c r="PJZ129" s="4"/>
      <c r="PKA129" s="4"/>
      <c r="PKB129" s="4"/>
      <c r="PKC129" s="4"/>
      <c r="PKD129" s="4"/>
      <c r="PKE129" s="4"/>
      <c r="PKF129" s="4"/>
      <c r="PKG129" s="4"/>
      <c r="PKH129" s="4"/>
      <c r="PKI129" s="4"/>
      <c r="PKJ129" s="4"/>
      <c r="PKK129" s="4"/>
      <c r="PKL129" s="4"/>
      <c r="PKM129" s="4"/>
      <c r="PKN129" s="4"/>
      <c r="PKO129" s="4"/>
      <c r="PKP129" s="4"/>
      <c r="PKQ129" s="4"/>
      <c r="PKR129" s="4"/>
      <c r="PKS129" s="4"/>
      <c r="PKT129" s="4"/>
      <c r="PKU129" s="4"/>
      <c r="PKV129" s="4"/>
      <c r="PKW129" s="4"/>
      <c r="PKX129" s="4"/>
      <c r="PKY129" s="4"/>
      <c r="PKZ129" s="4"/>
      <c r="PLA129" s="4"/>
      <c r="PLB129" s="4"/>
      <c r="PLC129" s="4"/>
      <c r="PLD129" s="4"/>
      <c r="PLE129" s="4"/>
      <c r="PLF129" s="4"/>
      <c r="PLG129" s="4"/>
      <c r="PLH129" s="4"/>
      <c r="PLI129" s="4"/>
      <c r="PLJ129" s="4"/>
      <c r="PLK129" s="4"/>
      <c r="PLL129" s="4"/>
      <c r="PLM129" s="4"/>
      <c r="PLN129" s="4"/>
      <c r="PLO129" s="4"/>
      <c r="PLP129" s="4"/>
      <c r="PLQ129" s="4"/>
      <c r="PLR129" s="4"/>
      <c r="PLS129" s="4"/>
      <c r="PLT129" s="4"/>
      <c r="PLU129" s="4"/>
      <c r="PLV129" s="4"/>
      <c r="PLW129" s="4"/>
      <c r="PLX129" s="4"/>
      <c r="PLY129" s="4"/>
      <c r="PLZ129" s="4"/>
      <c r="PMA129" s="4"/>
      <c r="PMB129" s="4"/>
      <c r="PMC129" s="4"/>
      <c r="PMD129" s="4"/>
      <c r="PME129" s="4"/>
      <c r="PMF129" s="4"/>
      <c r="PMG129" s="4"/>
      <c r="PMH129" s="4"/>
      <c r="PMI129" s="4"/>
      <c r="PMJ129" s="4"/>
      <c r="PMK129" s="4"/>
      <c r="PML129" s="4"/>
      <c r="PMM129" s="4"/>
      <c r="PMN129" s="4"/>
      <c r="PMO129" s="4"/>
      <c r="PMP129" s="4"/>
      <c r="PMQ129" s="4"/>
      <c r="PMR129" s="4"/>
      <c r="PMS129" s="4"/>
      <c r="PMT129" s="4"/>
      <c r="PMU129" s="4"/>
      <c r="PMV129" s="4"/>
      <c r="PMW129" s="4"/>
      <c r="PMX129" s="4"/>
      <c r="PMY129" s="4"/>
      <c r="PMZ129" s="4"/>
      <c r="PNA129" s="4"/>
      <c r="PNB129" s="4"/>
      <c r="PNC129" s="4"/>
      <c r="PND129" s="4"/>
      <c r="PNE129" s="4"/>
      <c r="PNF129" s="4"/>
      <c r="PNG129" s="4"/>
      <c r="PNH129" s="4"/>
      <c r="PNI129" s="4"/>
      <c r="PNJ129" s="4"/>
      <c r="PNK129" s="4"/>
      <c r="PNL129" s="4"/>
      <c r="PNM129" s="4"/>
      <c r="PNN129" s="4"/>
      <c r="PNO129" s="4"/>
      <c r="PNP129" s="4"/>
      <c r="PNQ129" s="4"/>
      <c r="PNR129" s="4"/>
      <c r="PNS129" s="4"/>
      <c r="PNT129" s="4"/>
      <c r="PNU129" s="4"/>
      <c r="PNV129" s="4"/>
      <c r="PNW129" s="4"/>
      <c r="PNX129" s="4"/>
      <c r="PNY129" s="4"/>
      <c r="PNZ129" s="4"/>
      <c r="POA129" s="4"/>
      <c r="POB129" s="4"/>
      <c r="POC129" s="4"/>
      <c r="POD129" s="4"/>
      <c r="POE129" s="4"/>
      <c r="POF129" s="4"/>
      <c r="POG129" s="4"/>
      <c r="POH129" s="4"/>
      <c r="POI129" s="4"/>
      <c r="POJ129" s="4"/>
      <c r="POK129" s="4"/>
      <c r="POL129" s="4"/>
      <c r="POS129" s="4"/>
      <c r="POT129" s="4"/>
      <c r="POU129" s="4"/>
      <c r="POV129" s="4"/>
      <c r="POW129" s="4"/>
      <c r="POX129" s="4"/>
      <c r="POY129" s="4"/>
      <c r="POZ129" s="4"/>
      <c r="PPA129" s="4"/>
      <c r="PPB129" s="4"/>
      <c r="PPC129" s="4"/>
      <c r="PPD129" s="4"/>
      <c r="PPE129" s="4"/>
      <c r="PPF129" s="4"/>
      <c r="PPG129" s="4"/>
      <c r="PPH129" s="4"/>
      <c r="PPI129" s="4"/>
      <c r="PPJ129" s="4"/>
      <c r="PPK129" s="4"/>
      <c r="PPL129" s="4"/>
      <c r="PPM129" s="4"/>
      <c r="PPN129" s="4"/>
      <c r="PPO129" s="4"/>
      <c r="PPP129" s="4"/>
      <c r="PPQ129" s="4"/>
      <c r="PPR129" s="4"/>
      <c r="PPS129" s="4"/>
      <c r="PPT129" s="4"/>
      <c r="PPU129" s="4"/>
      <c r="PPV129" s="4"/>
      <c r="PPW129" s="4"/>
      <c r="PPX129" s="4"/>
      <c r="PPY129" s="4"/>
      <c r="PPZ129" s="4"/>
      <c r="PQA129" s="4"/>
      <c r="PQB129" s="4"/>
      <c r="PQC129" s="4"/>
      <c r="PQD129" s="4"/>
      <c r="PQE129" s="4"/>
      <c r="PQF129" s="4"/>
      <c r="PQG129" s="4"/>
      <c r="PQH129" s="4"/>
      <c r="PQI129" s="4"/>
      <c r="PQJ129" s="4"/>
      <c r="PQK129" s="4"/>
      <c r="PQL129" s="4"/>
      <c r="PQM129" s="4"/>
      <c r="PQN129" s="4"/>
      <c r="PQO129" s="4"/>
      <c r="PQP129" s="4"/>
      <c r="PQQ129" s="4"/>
      <c r="PQR129" s="4"/>
      <c r="PQS129" s="4"/>
      <c r="PQT129" s="4"/>
      <c r="PQU129" s="4"/>
      <c r="PQV129" s="4"/>
      <c r="PQW129" s="4"/>
      <c r="PQX129" s="4"/>
      <c r="PQY129" s="4"/>
      <c r="PQZ129" s="4"/>
      <c r="PRA129" s="4"/>
      <c r="PRB129" s="4"/>
      <c r="PRC129" s="4"/>
      <c r="PRD129" s="4"/>
      <c r="PRE129" s="4"/>
      <c r="PRF129" s="4"/>
      <c r="PRG129" s="4"/>
      <c r="PRH129" s="4"/>
      <c r="PRI129" s="4"/>
      <c r="PRJ129" s="4"/>
      <c r="PRK129" s="4"/>
      <c r="PRL129" s="4"/>
      <c r="PRM129" s="4"/>
      <c r="PRN129" s="4"/>
      <c r="PRO129" s="4"/>
      <c r="PRP129" s="4"/>
      <c r="PRQ129" s="4"/>
      <c r="PRR129" s="4"/>
      <c r="PRS129" s="4"/>
      <c r="PRT129" s="4"/>
      <c r="PRU129" s="4"/>
      <c r="PRV129" s="4"/>
      <c r="PRW129" s="4"/>
      <c r="PRX129" s="4"/>
      <c r="PRY129" s="4"/>
      <c r="PRZ129" s="4"/>
      <c r="PSA129" s="4"/>
      <c r="PSB129" s="4"/>
      <c r="PSC129" s="4"/>
      <c r="PSD129" s="4"/>
      <c r="PSE129" s="4"/>
      <c r="PSF129" s="4"/>
      <c r="PSG129" s="4"/>
      <c r="PSH129" s="4"/>
      <c r="PSI129" s="4"/>
      <c r="PSJ129" s="4"/>
      <c r="PSK129" s="4"/>
      <c r="PSL129" s="4"/>
      <c r="PSM129" s="4"/>
      <c r="PSN129" s="4"/>
      <c r="PSO129" s="4"/>
      <c r="PSP129" s="4"/>
      <c r="PSQ129" s="4"/>
      <c r="PSR129" s="4"/>
      <c r="PSS129" s="4"/>
      <c r="PST129" s="4"/>
      <c r="PSU129" s="4"/>
      <c r="PSV129" s="4"/>
      <c r="PSW129" s="4"/>
      <c r="PSX129" s="4"/>
      <c r="PSY129" s="4"/>
      <c r="PSZ129" s="4"/>
      <c r="PTA129" s="4"/>
      <c r="PTB129" s="4"/>
      <c r="PTC129" s="4"/>
      <c r="PTD129" s="4"/>
      <c r="PTE129" s="4"/>
      <c r="PTF129" s="4"/>
      <c r="PTG129" s="4"/>
      <c r="PTH129" s="4"/>
      <c r="PTI129" s="4"/>
      <c r="PTJ129" s="4"/>
      <c r="PTK129" s="4"/>
      <c r="PTL129" s="4"/>
      <c r="PTM129" s="4"/>
      <c r="PTN129" s="4"/>
      <c r="PTO129" s="4"/>
      <c r="PTP129" s="4"/>
      <c r="PTQ129" s="4"/>
      <c r="PTR129" s="4"/>
      <c r="PTS129" s="4"/>
      <c r="PTT129" s="4"/>
      <c r="PTU129" s="4"/>
      <c r="PTV129" s="4"/>
      <c r="PTW129" s="4"/>
      <c r="PTX129" s="4"/>
      <c r="PTY129" s="4"/>
      <c r="PTZ129" s="4"/>
      <c r="PUA129" s="4"/>
      <c r="PUB129" s="4"/>
      <c r="PUC129" s="4"/>
      <c r="PUD129" s="4"/>
      <c r="PUE129" s="4"/>
      <c r="PUF129" s="4"/>
      <c r="PUG129" s="4"/>
      <c r="PUH129" s="4"/>
      <c r="PUI129" s="4"/>
      <c r="PUJ129" s="4"/>
      <c r="PUK129" s="4"/>
      <c r="PUL129" s="4"/>
      <c r="PUM129" s="4"/>
      <c r="PUN129" s="4"/>
      <c r="PUO129" s="4"/>
      <c r="PUP129" s="4"/>
      <c r="PUQ129" s="4"/>
      <c r="PUR129" s="4"/>
      <c r="PUS129" s="4"/>
      <c r="PUT129" s="4"/>
      <c r="PUU129" s="4"/>
      <c r="PUV129" s="4"/>
      <c r="PUW129" s="4"/>
      <c r="PUX129" s="4"/>
      <c r="PUY129" s="4"/>
      <c r="PUZ129" s="4"/>
      <c r="PVA129" s="4"/>
      <c r="PVB129" s="4"/>
      <c r="PVC129" s="4"/>
      <c r="PVD129" s="4"/>
      <c r="PVE129" s="4"/>
      <c r="PVF129" s="4"/>
      <c r="PVG129" s="4"/>
      <c r="PVH129" s="4"/>
      <c r="PVI129" s="4"/>
      <c r="PVJ129" s="4"/>
      <c r="PVK129" s="4"/>
      <c r="PVL129" s="4"/>
      <c r="PVM129" s="4"/>
      <c r="PVN129" s="4"/>
      <c r="PVO129" s="4"/>
      <c r="PVP129" s="4"/>
      <c r="PVQ129" s="4"/>
      <c r="PVR129" s="4"/>
      <c r="PVS129" s="4"/>
      <c r="PVT129" s="4"/>
      <c r="PVU129" s="4"/>
      <c r="PVV129" s="4"/>
      <c r="PVW129" s="4"/>
      <c r="PVX129" s="4"/>
      <c r="PVY129" s="4"/>
      <c r="PVZ129" s="4"/>
      <c r="PWA129" s="4"/>
      <c r="PWB129" s="4"/>
      <c r="PWC129" s="4"/>
      <c r="PWD129" s="4"/>
      <c r="PWE129" s="4"/>
      <c r="PWF129" s="4"/>
      <c r="PWG129" s="4"/>
      <c r="PWH129" s="4"/>
      <c r="PWI129" s="4"/>
      <c r="PWJ129" s="4"/>
      <c r="PWK129" s="4"/>
      <c r="PWL129" s="4"/>
      <c r="PWM129" s="4"/>
      <c r="PWN129" s="4"/>
      <c r="PWO129" s="4"/>
      <c r="PWP129" s="4"/>
      <c r="PWQ129" s="4"/>
      <c r="PWR129" s="4"/>
      <c r="PWS129" s="4"/>
      <c r="PWT129" s="4"/>
      <c r="PWU129" s="4"/>
      <c r="PWV129" s="4"/>
      <c r="PWW129" s="4"/>
      <c r="PWX129" s="4"/>
      <c r="PWY129" s="4"/>
      <c r="PWZ129" s="4"/>
      <c r="PXA129" s="4"/>
      <c r="PXB129" s="4"/>
      <c r="PXC129" s="4"/>
      <c r="PXD129" s="4"/>
      <c r="PXE129" s="4"/>
      <c r="PXF129" s="4"/>
      <c r="PXG129" s="4"/>
      <c r="PXH129" s="4"/>
      <c r="PXI129" s="4"/>
      <c r="PXJ129" s="4"/>
      <c r="PXK129" s="4"/>
      <c r="PXL129" s="4"/>
      <c r="PXM129" s="4"/>
      <c r="PXN129" s="4"/>
      <c r="PXO129" s="4"/>
      <c r="PXP129" s="4"/>
      <c r="PXQ129" s="4"/>
      <c r="PXR129" s="4"/>
      <c r="PXS129" s="4"/>
      <c r="PXT129" s="4"/>
      <c r="PXU129" s="4"/>
      <c r="PXV129" s="4"/>
      <c r="PXW129" s="4"/>
      <c r="PXX129" s="4"/>
      <c r="PXY129" s="4"/>
      <c r="PXZ129" s="4"/>
      <c r="PYA129" s="4"/>
      <c r="PYB129" s="4"/>
      <c r="PYC129" s="4"/>
      <c r="PYD129" s="4"/>
      <c r="PYE129" s="4"/>
      <c r="PYF129" s="4"/>
      <c r="PYG129" s="4"/>
      <c r="PYH129" s="4"/>
      <c r="PYO129" s="4"/>
      <c r="PYP129" s="4"/>
      <c r="PYQ129" s="4"/>
      <c r="PYR129" s="4"/>
      <c r="PYS129" s="4"/>
      <c r="PYT129" s="4"/>
      <c r="PYU129" s="4"/>
      <c r="PYV129" s="4"/>
      <c r="PYW129" s="4"/>
      <c r="PYX129" s="4"/>
      <c r="PYY129" s="4"/>
      <c r="PYZ129" s="4"/>
      <c r="PZA129" s="4"/>
      <c r="PZB129" s="4"/>
      <c r="PZC129" s="4"/>
      <c r="PZD129" s="4"/>
      <c r="PZE129" s="4"/>
      <c r="PZF129" s="4"/>
      <c r="PZG129" s="4"/>
      <c r="PZH129" s="4"/>
      <c r="PZI129" s="4"/>
      <c r="PZJ129" s="4"/>
      <c r="PZK129" s="4"/>
      <c r="PZL129" s="4"/>
      <c r="PZM129" s="4"/>
      <c r="PZN129" s="4"/>
      <c r="PZO129" s="4"/>
      <c r="PZP129" s="4"/>
      <c r="PZQ129" s="4"/>
      <c r="PZR129" s="4"/>
      <c r="PZS129" s="4"/>
      <c r="PZT129" s="4"/>
      <c r="PZU129" s="4"/>
      <c r="PZV129" s="4"/>
      <c r="PZW129" s="4"/>
      <c r="PZX129" s="4"/>
      <c r="PZY129" s="4"/>
      <c r="PZZ129" s="4"/>
      <c r="QAA129" s="4"/>
      <c r="QAB129" s="4"/>
      <c r="QAC129" s="4"/>
      <c r="QAD129" s="4"/>
      <c r="QAE129" s="4"/>
      <c r="QAF129" s="4"/>
      <c r="QAG129" s="4"/>
      <c r="QAH129" s="4"/>
      <c r="QAI129" s="4"/>
      <c r="QAJ129" s="4"/>
      <c r="QAK129" s="4"/>
      <c r="QAL129" s="4"/>
      <c r="QAM129" s="4"/>
      <c r="QAN129" s="4"/>
      <c r="QAO129" s="4"/>
      <c r="QAP129" s="4"/>
      <c r="QAQ129" s="4"/>
      <c r="QAR129" s="4"/>
      <c r="QAS129" s="4"/>
      <c r="QAT129" s="4"/>
      <c r="QAU129" s="4"/>
      <c r="QAV129" s="4"/>
      <c r="QAW129" s="4"/>
      <c r="QAX129" s="4"/>
      <c r="QAY129" s="4"/>
      <c r="QAZ129" s="4"/>
      <c r="QBA129" s="4"/>
      <c r="QBB129" s="4"/>
      <c r="QBC129" s="4"/>
      <c r="QBD129" s="4"/>
      <c r="QBE129" s="4"/>
      <c r="QBF129" s="4"/>
      <c r="QBG129" s="4"/>
      <c r="QBH129" s="4"/>
      <c r="QBI129" s="4"/>
      <c r="QBJ129" s="4"/>
      <c r="QBK129" s="4"/>
      <c r="QBL129" s="4"/>
      <c r="QBM129" s="4"/>
      <c r="QBN129" s="4"/>
      <c r="QBO129" s="4"/>
      <c r="QBP129" s="4"/>
      <c r="QBQ129" s="4"/>
      <c r="QBR129" s="4"/>
      <c r="QBS129" s="4"/>
      <c r="QBT129" s="4"/>
      <c r="QBU129" s="4"/>
      <c r="QBV129" s="4"/>
      <c r="QBW129" s="4"/>
      <c r="QBX129" s="4"/>
      <c r="QBY129" s="4"/>
      <c r="QBZ129" s="4"/>
      <c r="QCA129" s="4"/>
      <c r="QCB129" s="4"/>
      <c r="QCC129" s="4"/>
      <c r="QCD129" s="4"/>
      <c r="QCE129" s="4"/>
      <c r="QCF129" s="4"/>
      <c r="QCG129" s="4"/>
      <c r="QCH129" s="4"/>
      <c r="QCI129" s="4"/>
      <c r="QCJ129" s="4"/>
      <c r="QCK129" s="4"/>
      <c r="QCL129" s="4"/>
      <c r="QCM129" s="4"/>
      <c r="QCN129" s="4"/>
      <c r="QCO129" s="4"/>
      <c r="QCP129" s="4"/>
      <c r="QCQ129" s="4"/>
      <c r="QCR129" s="4"/>
      <c r="QCS129" s="4"/>
      <c r="QCT129" s="4"/>
      <c r="QCU129" s="4"/>
      <c r="QCV129" s="4"/>
      <c r="QCW129" s="4"/>
      <c r="QCX129" s="4"/>
      <c r="QCY129" s="4"/>
      <c r="QCZ129" s="4"/>
      <c r="QDA129" s="4"/>
      <c r="QDB129" s="4"/>
      <c r="QDC129" s="4"/>
      <c r="QDD129" s="4"/>
      <c r="QDE129" s="4"/>
      <c r="QDF129" s="4"/>
      <c r="QDG129" s="4"/>
      <c r="QDH129" s="4"/>
      <c r="QDI129" s="4"/>
      <c r="QDJ129" s="4"/>
      <c r="QDK129" s="4"/>
      <c r="QDL129" s="4"/>
      <c r="QDM129" s="4"/>
      <c r="QDN129" s="4"/>
      <c r="QDO129" s="4"/>
      <c r="QDP129" s="4"/>
      <c r="QDQ129" s="4"/>
      <c r="QDR129" s="4"/>
      <c r="QDS129" s="4"/>
      <c r="QDT129" s="4"/>
      <c r="QDU129" s="4"/>
      <c r="QDV129" s="4"/>
      <c r="QDW129" s="4"/>
      <c r="QDX129" s="4"/>
      <c r="QDY129" s="4"/>
      <c r="QDZ129" s="4"/>
      <c r="QEA129" s="4"/>
      <c r="QEB129" s="4"/>
      <c r="QEC129" s="4"/>
      <c r="QED129" s="4"/>
      <c r="QEE129" s="4"/>
      <c r="QEF129" s="4"/>
      <c r="QEG129" s="4"/>
      <c r="QEH129" s="4"/>
      <c r="QEI129" s="4"/>
      <c r="QEJ129" s="4"/>
      <c r="QEK129" s="4"/>
      <c r="QEL129" s="4"/>
      <c r="QEM129" s="4"/>
      <c r="QEN129" s="4"/>
      <c r="QEO129" s="4"/>
      <c r="QEP129" s="4"/>
      <c r="QEQ129" s="4"/>
      <c r="QER129" s="4"/>
      <c r="QES129" s="4"/>
      <c r="QET129" s="4"/>
      <c r="QEU129" s="4"/>
      <c r="QEV129" s="4"/>
      <c r="QEW129" s="4"/>
      <c r="QEX129" s="4"/>
      <c r="QEY129" s="4"/>
      <c r="QEZ129" s="4"/>
      <c r="QFA129" s="4"/>
      <c r="QFB129" s="4"/>
      <c r="QFC129" s="4"/>
      <c r="QFD129" s="4"/>
      <c r="QFE129" s="4"/>
      <c r="QFF129" s="4"/>
      <c r="QFG129" s="4"/>
      <c r="QFH129" s="4"/>
      <c r="QFI129" s="4"/>
      <c r="QFJ129" s="4"/>
      <c r="QFK129" s="4"/>
      <c r="QFL129" s="4"/>
      <c r="QFM129" s="4"/>
      <c r="QFN129" s="4"/>
      <c r="QFO129" s="4"/>
      <c r="QFP129" s="4"/>
      <c r="QFQ129" s="4"/>
      <c r="QFR129" s="4"/>
      <c r="QFS129" s="4"/>
      <c r="QFT129" s="4"/>
      <c r="QFU129" s="4"/>
      <c r="QFV129" s="4"/>
      <c r="QFW129" s="4"/>
      <c r="QFX129" s="4"/>
      <c r="QFY129" s="4"/>
      <c r="QFZ129" s="4"/>
      <c r="QGA129" s="4"/>
      <c r="QGB129" s="4"/>
      <c r="QGC129" s="4"/>
      <c r="QGD129" s="4"/>
      <c r="QGE129" s="4"/>
      <c r="QGF129" s="4"/>
      <c r="QGG129" s="4"/>
      <c r="QGH129" s="4"/>
      <c r="QGI129" s="4"/>
      <c r="QGJ129" s="4"/>
      <c r="QGK129" s="4"/>
      <c r="QGL129" s="4"/>
      <c r="QGM129" s="4"/>
      <c r="QGN129" s="4"/>
      <c r="QGO129" s="4"/>
      <c r="QGP129" s="4"/>
      <c r="QGQ129" s="4"/>
      <c r="QGR129" s="4"/>
      <c r="QGS129" s="4"/>
      <c r="QGT129" s="4"/>
      <c r="QGU129" s="4"/>
      <c r="QGV129" s="4"/>
      <c r="QGW129" s="4"/>
      <c r="QGX129" s="4"/>
      <c r="QGY129" s="4"/>
      <c r="QGZ129" s="4"/>
      <c r="QHA129" s="4"/>
      <c r="QHB129" s="4"/>
      <c r="QHC129" s="4"/>
      <c r="QHD129" s="4"/>
      <c r="QHE129" s="4"/>
      <c r="QHF129" s="4"/>
      <c r="QHG129" s="4"/>
      <c r="QHH129" s="4"/>
      <c r="QHI129" s="4"/>
      <c r="QHJ129" s="4"/>
      <c r="QHK129" s="4"/>
      <c r="QHL129" s="4"/>
      <c r="QHM129" s="4"/>
      <c r="QHN129" s="4"/>
      <c r="QHO129" s="4"/>
      <c r="QHP129" s="4"/>
      <c r="QHQ129" s="4"/>
      <c r="QHR129" s="4"/>
      <c r="QHS129" s="4"/>
      <c r="QHT129" s="4"/>
      <c r="QHU129" s="4"/>
      <c r="QHV129" s="4"/>
      <c r="QHW129" s="4"/>
      <c r="QHX129" s="4"/>
      <c r="QHY129" s="4"/>
      <c r="QHZ129" s="4"/>
      <c r="QIA129" s="4"/>
      <c r="QIB129" s="4"/>
      <c r="QIC129" s="4"/>
      <c r="QID129" s="4"/>
      <c r="QIK129" s="4"/>
      <c r="QIL129" s="4"/>
      <c r="QIM129" s="4"/>
      <c r="QIN129" s="4"/>
      <c r="QIO129" s="4"/>
      <c r="QIP129" s="4"/>
      <c r="QIQ129" s="4"/>
      <c r="QIR129" s="4"/>
      <c r="QIS129" s="4"/>
      <c r="QIT129" s="4"/>
      <c r="QIU129" s="4"/>
      <c r="QIV129" s="4"/>
      <c r="QIW129" s="4"/>
      <c r="QIX129" s="4"/>
      <c r="QIY129" s="4"/>
      <c r="QIZ129" s="4"/>
      <c r="QJA129" s="4"/>
      <c r="QJB129" s="4"/>
      <c r="QJC129" s="4"/>
      <c r="QJD129" s="4"/>
      <c r="QJE129" s="4"/>
      <c r="QJF129" s="4"/>
      <c r="QJG129" s="4"/>
      <c r="QJH129" s="4"/>
      <c r="QJI129" s="4"/>
      <c r="QJJ129" s="4"/>
      <c r="QJK129" s="4"/>
      <c r="QJL129" s="4"/>
      <c r="QJM129" s="4"/>
      <c r="QJN129" s="4"/>
      <c r="QJO129" s="4"/>
      <c r="QJP129" s="4"/>
      <c r="QJQ129" s="4"/>
      <c r="QJR129" s="4"/>
      <c r="QJS129" s="4"/>
      <c r="QJT129" s="4"/>
      <c r="QJU129" s="4"/>
      <c r="QJV129" s="4"/>
      <c r="QJW129" s="4"/>
      <c r="QJX129" s="4"/>
      <c r="QJY129" s="4"/>
      <c r="QJZ129" s="4"/>
      <c r="QKA129" s="4"/>
      <c r="QKB129" s="4"/>
      <c r="QKC129" s="4"/>
      <c r="QKD129" s="4"/>
      <c r="QKE129" s="4"/>
      <c r="QKF129" s="4"/>
      <c r="QKG129" s="4"/>
      <c r="QKH129" s="4"/>
      <c r="QKI129" s="4"/>
      <c r="QKJ129" s="4"/>
      <c r="QKK129" s="4"/>
      <c r="QKL129" s="4"/>
      <c r="QKM129" s="4"/>
      <c r="QKN129" s="4"/>
      <c r="QKO129" s="4"/>
      <c r="QKP129" s="4"/>
      <c r="QKQ129" s="4"/>
      <c r="QKR129" s="4"/>
      <c r="QKS129" s="4"/>
      <c r="QKT129" s="4"/>
      <c r="QKU129" s="4"/>
      <c r="QKV129" s="4"/>
      <c r="QKW129" s="4"/>
      <c r="QKX129" s="4"/>
      <c r="QKY129" s="4"/>
      <c r="QKZ129" s="4"/>
      <c r="QLA129" s="4"/>
      <c r="QLB129" s="4"/>
      <c r="QLC129" s="4"/>
      <c r="QLD129" s="4"/>
      <c r="QLE129" s="4"/>
      <c r="QLF129" s="4"/>
      <c r="QLG129" s="4"/>
      <c r="QLH129" s="4"/>
      <c r="QLI129" s="4"/>
      <c r="QLJ129" s="4"/>
      <c r="QLK129" s="4"/>
      <c r="QLL129" s="4"/>
      <c r="QLM129" s="4"/>
      <c r="QLN129" s="4"/>
      <c r="QLO129" s="4"/>
      <c r="QLP129" s="4"/>
      <c r="QLQ129" s="4"/>
      <c r="QLR129" s="4"/>
      <c r="QLS129" s="4"/>
      <c r="QLT129" s="4"/>
      <c r="QLU129" s="4"/>
      <c r="QLV129" s="4"/>
      <c r="QLW129" s="4"/>
      <c r="QLX129" s="4"/>
      <c r="QLY129" s="4"/>
      <c r="QLZ129" s="4"/>
      <c r="QMA129" s="4"/>
      <c r="QMB129" s="4"/>
      <c r="QMC129" s="4"/>
      <c r="QMD129" s="4"/>
      <c r="QME129" s="4"/>
      <c r="QMF129" s="4"/>
      <c r="QMG129" s="4"/>
      <c r="QMH129" s="4"/>
      <c r="QMI129" s="4"/>
      <c r="QMJ129" s="4"/>
      <c r="QMK129" s="4"/>
      <c r="QML129" s="4"/>
      <c r="QMM129" s="4"/>
      <c r="QMN129" s="4"/>
      <c r="QMO129" s="4"/>
      <c r="QMP129" s="4"/>
      <c r="QMQ129" s="4"/>
      <c r="QMR129" s="4"/>
      <c r="QMS129" s="4"/>
      <c r="QMT129" s="4"/>
      <c r="QMU129" s="4"/>
      <c r="QMV129" s="4"/>
      <c r="QMW129" s="4"/>
      <c r="QMX129" s="4"/>
      <c r="QMY129" s="4"/>
      <c r="QMZ129" s="4"/>
      <c r="QNA129" s="4"/>
      <c r="QNB129" s="4"/>
      <c r="QNC129" s="4"/>
      <c r="QND129" s="4"/>
      <c r="QNE129" s="4"/>
      <c r="QNF129" s="4"/>
      <c r="QNG129" s="4"/>
      <c r="QNH129" s="4"/>
      <c r="QNI129" s="4"/>
      <c r="QNJ129" s="4"/>
      <c r="QNK129" s="4"/>
      <c r="QNL129" s="4"/>
      <c r="QNM129" s="4"/>
      <c r="QNN129" s="4"/>
      <c r="QNO129" s="4"/>
      <c r="QNP129" s="4"/>
      <c r="QNQ129" s="4"/>
      <c r="QNR129" s="4"/>
      <c r="QNS129" s="4"/>
      <c r="QNT129" s="4"/>
      <c r="QNU129" s="4"/>
      <c r="QNV129" s="4"/>
      <c r="QNW129" s="4"/>
      <c r="QNX129" s="4"/>
      <c r="QNY129" s="4"/>
      <c r="QNZ129" s="4"/>
      <c r="QOA129" s="4"/>
      <c r="QOB129" s="4"/>
      <c r="QOC129" s="4"/>
      <c r="QOD129" s="4"/>
      <c r="QOE129" s="4"/>
      <c r="QOF129" s="4"/>
      <c r="QOG129" s="4"/>
      <c r="QOH129" s="4"/>
      <c r="QOI129" s="4"/>
      <c r="QOJ129" s="4"/>
      <c r="QOK129" s="4"/>
      <c r="QOL129" s="4"/>
      <c r="QOM129" s="4"/>
      <c r="QON129" s="4"/>
      <c r="QOO129" s="4"/>
      <c r="QOP129" s="4"/>
      <c r="QOQ129" s="4"/>
      <c r="QOR129" s="4"/>
      <c r="QOS129" s="4"/>
      <c r="QOT129" s="4"/>
      <c r="QOU129" s="4"/>
      <c r="QOV129" s="4"/>
      <c r="QOW129" s="4"/>
      <c r="QOX129" s="4"/>
      <c r="QOY129" s="4"/>
      <c r="QOZ129" s="4"/>
      <c r="QPA129" s="4"/>
      <c r="QPB129" s="4"/>
      <c r="QPC129" s="4"/>
      <c r="QPD129" s="4"/>
      <c r="QPE129" s="4"/>
      <c r="QPF129" s="4"/>
      <c r="QPG129" s="4"/>
      <c r="QPH129" s="4"/>
      <c r="QPI129" s="4"/>
      <c r="QPJ129" s="4"/>
      <c r="QPK129" s="4"/>
      <c r="QPL129" s="4"/>
      <c r="QPM129" s="4"/>
      <c r="QPN129" s="4"/>
      <c r="QPO129" s="4"/>
      <c r="QPP129" s="4"/>
      <c r="QPQ129" s="4"/>
      <c r="QPR129" s="4"/>
      <c r="QPS129" s="4"/>
      <c r="QPT129" s="4"/>
      <c r="QPU129" s="4"/>
      <c r="QPV129" s="4"/>
      <c r="QPW129" s="4"/>
      <c r="QPX129" s="4"/>
      <c r="QPY129" s="4"/>
      <c r="QPZ129" s="4"/>
      <c r="QQA129" s="4"/>
      <c r="QQB129" s="4"/>
      <c r="QQC129" s="4"/>
      <c r="QQD129" s="4"/>
      <c r="QQE129" s="4"/>
      <c r="QQF129" s="4"/>
      <c r="QQG129" s="4"/>
      <c r="QQH129" s="4"/>
      <c r="QQI129" s="4"/>
      <c r="QQJ129" s="4"/>
      <c r="QQK129" s="4"/>
      <c r="QQL129" s="4"/>
      <c r="QQM129" s="4"/>
      <c r="QQN129" s="4"/>
      <c r="QQO129" s="4"/>
      <c r="QQP129" s="4"/>
      <c r="QQQ129" s="4"/>
      <c r="QQR129" s="4"/>
      <c r="QQS129" s="4"/>
      <c r="QQT129" s="4"/>
      <c r="QQU129" s="4"/>
      <c r="QQV129" s="4"/>
      <c r="QQW129" s="4"/>
      <c r="QQX129" s="4"/>
      <c r="QQY129" s="4"/>
      <c r="QQZ129" s="4"/>
      <c r="QRA129" s="4"/>
      <c r="QRB129" s="4"/>
      <c r="QRC129" s="4"/>
      <c r="QRD129" s="4"/>
      <c r="QRE129" s="4"/>
      <c r="QRF129" s="4"/>
      <c r="QRG129" s="4"/>
      <c r="QRH129" s="4"/>
      <c r="QRI129" s="4"/>
      <c r="QRJ129" s="4"/>
      <c r="QRK129" s="4"/>
      <c r="QRL129" s="4"/>
      <c r="QRM129" s="4"/>
      <c r="QRN129" s="4"/>
      <c r="QRO129" s="4"/>
      <c r="QRP129" s="4"/>
      <c r="QRQ129" s="4"/>
      <c r="QRR129" s="4"/>
      <c r="QRS129" s="4"/>
      <c r="QRT129" s="4"/>
      <c r="QRU129" s="4"/>
      <c r="QRV129" s="4"/>
      <c r="QRW129" s="4"/>
      <c r="QRX129" s="4"/>
      <c r="QRY129" s="4"/>
      <c r="QRZ129" s="4"/>
      <c r="QSG129" s="4"/>
      <c r="QSH129" s="4"/>
      <c r="QSI129" s="4"/>
      <c r="QSJ129" s="4"/>
      <c r="QSK129" s="4"/>
      <c r="QSL129" s="4"/>
      <c r="QSM129" s="4"/>
      <c r="QSN129" s="4"/>
      <c r="QSO129" s="4"/>
      <c r="QSP129" s="4"/>
      <c r="QSQ129" s="4"/>
      <c r="QSR129" s="4"/>
      <c r="QSS129" s="4"/>
      <c r="QST129" s="4"/>
      <c r="QSU129" s="4"/>
      <c r="QSV129" s="4"/>
      <c r="QSW129" s="4"/>
      <c r="QSX129" s="4"/>
      <c r="QSY129" s="4"/>
      <c r="QSZ129" s="4"/>
      <c r="QTA129" s="4"/>
      <c r="QTB129" s="4"/>
      <c r="QTC129" s="4"/>
      <c r="QTD129" s="4"/>
      <c r="QTE129" s="4"/>
      <c r="QTF129" s="4"/>
      <c r="QTG129" s="4"/>
      <c r="QTH129" s="4"/>
      <c r="QTI129" s="4"/>
      <c r="QTJ129" s="4"/>
      <c r="QTK129" s="4"/>
      <c r="QTL129" s="4"/>
      <c r="QTM129" s="4"/>
      <c r="QTN129" s="4"/>
      <c r="QTO129" s="4"/>
      <c r="QTP129" s="4"/>
      <c r="QTQ129" s="4"/>
      <c r="QTR129" s="4"/>
      <c r="QTS129" s="4"/>
      <c r="QTT129" s="4"/>
      <c r="QTU129" s="4"/>
      <c r="QTV129" s="4"/>
      <c r="QTW129" s="4"/>
      <c r="QTX129" s="4"/>
      <c r="QTY129" s="4"/>
      <c r="QTZ129" s="4"/>
      <c r="QUA129" s="4"/>
      <c r="QUB129" s="4"/>
      <c r="QUC129" s="4"/>
      <c r="QUD129" s="4"/>
      <c r="QUE129" s="4"/>
      <c r="QUF129" s="4"/>
      <c r="QUG129" s="4"/>
      <c r="QUH129" s="4"/>
      <c r="QUI129" s="4"/>
      <c r="QUJ129" s="4"/>
      <c r="QUK129" s="4"/>
      <c r="QUL129" s="4"/>
      <c r="QUM129" s="4"/>
      <c r="QUN129" s="4"/>
      <c r="QUO129" s="4"/>
      <c r="QUP129" s="4"/>
      <c r="QUQ129" s="4"/>
      <c r="QUR129" s="4"/>
      <c r="QUS129" s="4"/>
      <c r="QUT129" s="4"/>
      <c r="QUU129" s="4"/>
      <c r="QUV129" s="4"/>
      <c r="QUW129" s="4"/>
      <c r="QUX129" s="4"/>
      <c r="QUY129" s="4"/>
      <c r="QUZ129" s="4"/>
      <c r="QVA129" s="4"/>
      <c r="QVB129" s="4"/>
      <c r="QVC129" s="4"/>
      <c r="QVD129" s="4"/>
      <c r="QVE129" s="4"/>
      <c r="QVF129" s="4"/>
      <c r="QVG129" s="4"/>
      <c r="QVH129" s="4"/>
      <c r="QVI129" s="4"/>
      <c r="QVJ129" s="4"/>
      <c r="QVK129" s="4"/>
      <c r="QVL129" s="4"/>
      <c r="QVM129" s="4"/>
      <c r="QVN129" s="4"/>
      <c r="QVO129" s="4"/>
      <c r="QVP129" s="4"/>
      <c r="QVQ129" s="4"/>
      <c r="QVR129" s="4"/>
      <c r="QVS129" s="4"/>
      <c r="QVT129" s="4"/>
      <c r="QVU129" s="4"/>
      <c r="QVV129" s="4"/>
      <c r="QVW129" s="4"/>
      <c r="QVX129" s="4"/>
      <c r="QVY129" s="4"/>
      <c r="QVZ129" s="4"/>
      <c r="QWA129" s="4"/>
      <c r="QWB129" s="4"/>
      <c r="QWC129" s="4"/>
      <c r="QWD129" s="4"/>
      <c r="QWE129" s="4"/>
      <c r="QWF129" s="4"/>
      <c r="QWG129" s="4"/>
      <c r="QWH129" s="4"/>
      <c r="QWI129" s="4"/>
      <c r="QWJ129" s="4"/>
      <c r="QWK129" s="4"/>
      <c r="QWL129" s="4"/>
      <c r="QWM129" s="4"/>
      <c r="QWN129" s="4"/>
      <c r="QWO129" s="4"/>
      <c r="QWP129" s="4"/>
      <c r="QWQ129" s="4"/>
      <c r="QWR129" s="4"/>
      <c r="QWS129" s="4"/>
      <c r="QWT129" s="4"/>
      <c r="QWU129" s="4"/>
      <c r="QWV129" s="4"/>
      <c r="QWW129" s="4"/>
      <c r="QWX129" s="4"/>
      <c r="QWY129" s="4"/>
      <c r="QWZ129" s="4"/>
      <c r="QXA129" s="4"/>
      <c r="QXB129" s="4"/>
      <c r="QXC129" s="4"/>
      <c r="QXD129" s="4"/>
      <c r="QXE129" s="4"/>
      <c r="QXF129" s="4"/>
      <c r="QXG129" s="4"/>
      <c r="QXH129" s="4"/>
      <c r="QXI129" s="4"/>
      <c r="QXJ129" s="4"/>
      <c r="QXK129" s="4"/>
      <c r="QXL129" s="4"/>
      <c r="QXM129" s="4"/>
      <c r="QXN129" s="4"/>
      <c r="QXO129" s="4"/>
      <c r="QXP129" s="4"/>
      <c r="QXQ129" s="4"/>
      <c r="QXR129" s="4"/>
      <c r="QXS129" s="4"/>
      <c r="QXT129" s="4"/>
      <c r="QXU129" s="4"/>
      <c r="QXV129" s="4"/>
      <c r="QXW129" s="4"/>
      <c r="QXX129" s="4"/>
      <c r="QXY129" s="4"/>
      <c r="QXZ129" s="4"/>
      <c r="QYA129" s="4"/>
      <c r="QYB129" s="4"/>
      <c r="QYC129" s="4"/>
      <c r="QYD129" s="4"/>
      <c r="QYE129" s="4"/>
      <c r="QYF129" s="4"/>
      <c r="QYG129" s="4"/>
      <c r="QYH129" s="4"/>
      <c r="QYI129" s="4"/>
      <c r="QYJ129" s="4"/>
      <c r="QYK129" s="4"/>
      <c r="QYL129" s="4"/>
      <c r="QYM129" s="4"/>
      <c r="QYN129" s="4"/>
      <c r="QYO129" s="4"/>
      <c r="QYP129" s="4"/>
      <c r="QYQ129" s="4"/>
      <c r="QYR129" s="4"/>
      <c r="QYS129" s="4"/>
      <c r="QYT129" s="4"/>
      <c r="QYU129" s="4"/>
      <c r="QYV129" s="4"/>
      <c r="QYW129" s="4"/>
      <c r="QYX129" s="4"/>
      <c r="QYY129" s="4"/>
      <c r="QYZ129" s="4"/>
      <c r="QZA129" s="4"/>
      <c r="QZB129" s="4"/>
      <c r="QZC129" s="4"/>
      <c r="QZD129" s="4"/>
      <c r="QZE129" s="4"/>
      <c r="QZF129" s="4"/>
      <c r="QZG129" s="4"/>
      <c r="QZH129" s="4"/>
      <c r="QZI129" s="4"/>
      <c r="QZJ129" s="4"/>
      <c r="QZK129" s="4"/>
      <c r="QZL129" s="4"/>
      <c r="QZM129" s="4"/>
      <c r="QZN129" s="4"/>
      <c r="QZO129" s="4"/>
      <c r="QZP129" s="4"/>
      <c r="QZQ129" s="4"/>
      <c r="QZR129" s="4"/>
      <c r="QZS129" s="4"/>
      <c r="QZT129" s="4"/>
      <c r="QZU129" s="4"/>
      <c r="QZV129" s="4"/>
      <c r="QZW129" s="4"/>
      <c r="QZX129" s="4"/>
      <c r="QZY129" s="4"/>
      <c r="QZZ129" s="4"/>
      <c r="RAA129" s="4"/>
      <c r="RAB129" s="4"/>
      <c r="RAC129" s="4"/>
      <c r="RAD129" s="4"/>
      <c r="RAE129" s="4"/>
      <c r="RAF129" s="4"/>
      <c r="RAG129" s="4"/>
      <c r="RAH129" s="4"/>
      <c r="RAI129" s="4"/>
      <c r="RAJ129" s="4"/>
      <c r="RAK129" s="4"/>
      <c r="RAL129" s="4"/>
      <c r="RAM129" s="4"/>
      <c r="RAN129" s="4"/>
      <c r="RAO129" s="4"/>
      <c r="RAP129" s="4"/>
      <c r="RAQ129" s="4"/>
      <c r="RAR129" s="4"/>
      <c r="RAS129" s="4"/>
      <c r="RAT129" s="4"/>
      <c r="RAU129" s="4"/>
      <c r="RAV129" s="4"/>
      <c r="RAW129" s="4"/>
      <c r="RAX129" s="4"/>
      <c r="RAY129" s="4"/>
      <c r="RAZ129" s="4"/>
      <c r="RBA129" s="4"/>
      <c r="RBB129" s="4"/>
      <c r="RBC129" s="4"/>
      <c r="RBD129" s="4"/>
      <c r="RBE129" s="4"/>
      <c r="RBF129" s="4"/>
      <c r="RBG129" s="4"/>
      <c r="RBH129" s="4"/>
      <c r="RBI129" s="4"/>
      <c r="RBJ129" s="4"/>
      <c r="RBK129" s="4"/>
      <c r="RBL129" s="4"/>
      <c r="RBM129" s="4"/>
      <c r="RBN129" s="4"/>
      <c r="RBO129" s="4"/>
      <c r="RBP129" s="4"/>
      <c r="RBQ129" s="4"/>
      <c r="RBR129" s="4"/>
      <c r="RBS129" s="4"/>
      <c r="RBT129" s="4"/>
      <c r="RBU129" s="4"/>
      <c r="RBV129" s="4"/>
      <c r="RCC129" s="4"/>
      <c r="RCD129" s="4"/>
      <c r="RCE129" s="4"/>
      <c r="RCF129" s="4"/>
      <c r="RCG129" s="4"/>
      <c r="RCH129" s="4"/>
      <c r="RCI129" s="4"/>
      <c r="RCJ129" s="4"/>
      <c r="RCK129" s="4"/>
      <c r="RCL129" s="4"/>
      <c r="RCM129" s="4"/>
      <c r="RCN129" s="4"/>
      <c r="RCO129" s="4"/>
      <c r="RCP129" s="4"/>
      <c r="RCQ129" s="4"/>
      <c r="RCR129" s="4"/>
      <c r="RCS129" s="4"/>
      <c r="RCT129" s="4"/>
      <c r="RCU129" s="4"/>
      <c r="RCV129" s="4"/>
      <c r="RCW129" s="4"/>
      <c r="RCX129" s="4"/>
      <c r="RCY129" s="4"/>
      <c r="RCZ129" s="4"/>
      <c r="RDA129" s="4"/>
      <c r="RDB129" s="4"/>
      <c r="RDC129" s="4"/>
      <c r="RDD129" s="4"/>
      <c r="RDE129" s="4"/>
      <c r="RDF129" s="4"/>
      <c r="RDG129" s="4"/>
      <c r="RDH129" s="4"/>
      <c r="RDI129" s="4"/>
      <c r="RDJ129" s="4"/>
      <c r="RDK129" s="4"/>
      <c r="RDL129" s="4"/>
      <c r="RDM129" s="4"/>
      <c r="RDN129" s="4"/>
      <c r="RDO129" s="4"/>
      <c r="RDP129" s="4"/>
      <c r="RDQ129" s="4"/>
      <c r="RDR129" s="4"/>
      <c r="RDS129" s="4"/>
      <c r="RDT129" s="4"/>
      <c r="RDU129" s="4"/>
      <c r="RDV129" s="4"/>
      <c r="RDW129" s="4"/>
      <c r="RDX129" s="4"/>
      <c r="RDY129" s="4"/>
      <c r="RDZ129" s="4"/>
      <c r="REA129" s="4"/>
      <c r="REB129" s="4"/>
      <c r="REC129" s="4"/>
      <c r="RED129" s="4"/>
      <c r="REE129" s="4"/>
      <c r="REF129" s="4"/>
      <c r="REG129" s="4"/>
      <c r="REH129" s="4"/>
      <c r="REI129" s="4"/>
      <c r="REJ129" s="4"/>
      <c r="REK129" s="4"/>
      <c r="REL129" s="4"/>
      <c r="REM129" s="4"/>
      <c r="REN129" s="4"/>
      <c r="REO129" s="4"/>
      <c r="REP129" s="4"/>
      <c r="REQ129" s="4"/>
      <c r="RER129" s="4"/>
      <c r="RES129" s="4"/>
      <c r="RET129" s="4"/>
      <c r="REU129" s="4"/>
      <c r="REV129" s="4"/>
      <c r="REW129" s="4"/>
      <c r="REX129" s="4"/>
      <c r="REY129" s="4"/>
      <c r="REZ129" s="4"/>
      <c r="RFA129" s="4"/>
      <c r="RFB129" s="4"/>
      <c r="RFC129" s="4"/>
      <c r="RFD129" s="4"/>
      <c r="RFE129" s="4"/>
      <c r="RFF129" s="4"/>
      <c r="RFG129" s="4"/>
      <c r="RFH129" s="4"/>
      <c r="RFI129" s="4"/>
      <c r="RFJ129" s="4"/>
      <c r="RFK129" s="4"/>
      <c r="RFL129" s="4"/>
      <c r="RFM129" s="4"/>
      <c r="RFN129" s="4"/>
      <c r="RFO129" s="4"/>
      <c r="RFP129" s="4"/>
      <c r="RFQ129" s="4"/>
      <c r="RFR129" s="4"/>
      <c r="RFS129" s="4"/>
      <c r="RFT129" s="4"/>
      <c r="RFU129" s="4"/>
      <c r="RFV129" s="4"/>
      <c r="RFW129" s="4"/>
      <c r="RFX129" s="4"/>
      <c r="RFY129" s="4"/>
      <c r="RFZ129" s="4"/>
      <c r="RGA129" s="4"/>
      <c r="RGB129" s="4"/>
      <c r="RGC129" s="4"/>
      <c r="RGD129" s="4"/>
      <c r="RGE129" s="4"/>
      <c r="RGF129" s="4"/>
      <c r="RGG129" s="4"/>
      <c r="RGH129" s="4"/>
      <c r="RGI129" s="4"/>
      <c r="RGJ129" s="4"/>
      <c r="RGK129" s="4"/>
      <c r="RGL129" s="4"/>
      <c r="RGM129" s="4"/>
      <c r="RGN129" s="4"/>
      <c r="RGO129" s="4"/>
      <c r="RGP129" s="4"/>
      <c r="RGQ129" s="4"/>
      <c r="RGR129" s="4"/>
      <c r="RGS129" s="4"/>
      <c r="RGT129" s="4"/>
      <c r="RGU129" s="4"/>
      <c r="RGV129" s="4"/>
      <c r="RGW129" s="4"/>
      <c r="RGX129" s="4"/>
      <c r="RGY129" s="4"/>
      <c r="RGZ129" s="4"/>
      <c r="RHA129" s="4"/>
      <c r="RHB129" s="4"/>
      <c r="RHC129" s="4"/>
      <c r="RHD129" s="4"/>
      <c r="RHE129" s="4"/>
      <c r="RHF129" s="4"/>
      <c r="RHG129" s="4"/>
      <c r="RHH129" s="4"/>
      <c r="RHI129" s="4"/>
      <c r="RHJ129" s="4"/>
      <c r="RHK129" s="4"/>
      <c r="RHL129" s="4"/>
      <c r="RHM129" s="4"/>
      <c r="RHN129" s="4"/>
      <c r="RHO129" s="4"/>
      <c r="RHP129" s="4"/>
      <c r="RHQ129" s="4"/>
      <c r="RHR129" s="4"/>
      <c r="RHS129" s="4"/>
      <c r="RHT129" s="4"/>
      <c r="RHU129" s="4"/>
      <c r="RHV129" s="4"/>
      <c r="RHW129" s="4"/>
      <c r="RHX129" s="4"/>
      <c r="RHY129" s="4"/>
      <c r="RHZ129" s="4"/>
      <c r="RIA129" s="4"/>
      <c r="RIB129" s="4"/>
      <c r="RIC129" s="4"/>
      <c r="RID129" s="4"/>
      <c r="RIE129" s="4"/>
      <c r="RIF129" s="4"/>
      <c r="RIG129" s="4"/>
      <c r="RIH129" s="4"/>
      <c r="RII129" s="4"/>
      <c r="RIJ129" s="4"/>
      <c r="RIK129" s="4"/>
      <c r="RIL129" s="4"/>
      <c r="RIM129" s="4"/>
      <c r="RIN129" s="4"/>
      <c r="RIO129" s="4"/>
      <c r="RIP129" s="4"/>
      <c r="RIQ129" s="4"/>
      <c r="RIR129" s="4"/>
      <c r="RIS129" s="4"/>
      <c r="RIT129" s="4"/>
      <c r="RIU129" s="4"/>
      <c r="RIV129" s="4"/>
      <c r="RIW129" s="4"/>
      <c r="RIX129" s="4"/>
      <c r="RIY129" s="4"/>
      <c r="RIZ129" s="4"/>
      <c r="RJA129" s="4"/>
      <c r="RJB129" s="4"/>
      <c r="RJC129" s="4"/>
      <c r="RJD129" s="4"/>
      <c r="RJE129" s="4"/>
      <c r="RJF129" s="4"/>
      <c r="RJG129" s="4"/>
      <c r="RJH129" s="4"/>
      <c r="RJI129" s="4"/>
      <c r="RJJ129" s="4"/>
      <c r="RJK129" s="4"/>
      <c r="RJL129" s="4"/>
      <c r="RJM129" s="4"/>
      <c r="RJN129" s="4"/>
      <c r="RJO129" s="4"/>
      <c r="RJP129" s="4"/>
      <c r="RJQ129" s="4"/>
      <c r="RJR129" s="4"/>
      <c r="RJS129" s="4"/>
      <c r="RJT129" s="4"/>
      <c r="RJU129" s="4"/>
      <c r="RJV129" s="4"/>
      <c r="RJW129" s="4"/>
      <c r="RJX129" s="4"/>
      <c r="RJY129" s="4"/>
      <c r="RJZ129" s="4"/>
      <c r="RKA129" s="4"/>
      <c r="RKB129" s="4"/>
      <c r="RKC129" s="4"/>
      <c r="RKD129" s="4"/>
      <c r="RKE129" s="4"/>
      <c r="RKF129" s="4"/>
      <c r="RKG129" s="4"/>
      <c r="RKH129" s="4"/>
      <c r="RKI129" s="4"/>
      <c r="RKJ129" s="4"/>
      <c r="RKK129" s="4"/>
      <c r="RKL129" s="4"/>
      <c r="RKM129" s="4"/>
      <c r="RKN129" s="4"/>
      <c r="RKO129" s="4"/>
      <c r="RKP129" s="4"/>
      <c r="RKQ129" s="4"/>
      <c r="RKR129" s="4"/>
      <c r="RKS129" s="4"/>
      <c r="RKT129" s="4"/>
      <c r="RKU129" s="4"/>
      <c r="RKV129" s="4"/>
      <c r="RKW129" s="4"/>
      <c r="RKX129" s="4"/>
      <c r="RKY129" s="4"/>
      <c r="RKZ129" s="4"/>
      <c r="RLA129" s="4"/>
      <c r="RLB129" s="4"/>
      <c r="RLC129" s="4"/>
      <c r="RLD129" s="4"/>
      <c r="RLE129" s="4"/>
      <c r="RLF129" s="4"/>
      <c r="RLG129" s="4"/>
      <c r="RLH129" s="4"/>
      <c r="RLI129" s="4"/>
      <c r="RLJ129" s="4"/>
      <c r="RLK129" s="4"/>
      <c r="RLL129" s="4"/>
      <c r="RLM129" s="4"/>
      <c r="RLN129" s="4"/>
      <c r="RLO129" s="4"/>
      <c r="RLP129" s="4"/>
      <c r="RLQ129" s="4"/>
      <c r="RLR129" s="4"/>
      <c r="RLY129" s="4"/>
      <c r="RLZ129" s="4"/>
      <c r="RMA129" s="4"/>
      <c r="RMB129" s="4"/>
      <c r="RMC129" s="4"/>
      <c r="RMD129" s="4"/>
      <c r="RME129" s="4"/>
      <c r="RMF129" s="4"/>
      <c r="RMG129" s="4"/>
      <c r="RMH129" s="4"/>
      <c r="RMI129" s="4"/>
      <c r="RMJ129" s="4"/>
      <c r="RMK129" s="4"/>
      <c r="RML129" s="4"/>
      <c r="RMM129" s="4"/>
      <c r="RMN129" s="4"/>
      <c r="RMO129" s="4"/>
      <c r="RMP129" s="4"/>
      <c r="RMQ129" s="4"/>
      <c r="RMR129" s="4"/>
      <c r="RMS129" s="4"/>
      <c r="RMT129" s="4"/>
      <c r="RMU129" s="4"/>
      <c r="RMV129" s="4"/>
      <c r="RMW129" s="4"/>
      <c r="RMX129" s="4"/>
      <c r="RMY129" s="4"/>
      <c r="RMZ129" s="4"/>
      <c r="RNA129" s="4"/>
      <c r="RNB129" s="4"/>
      <c r="RNC129" s="4"/>
      <c r="RND129" s="4"/>
      <c r="RNE129" s="4"/>
      <c r="RNF129" s="4"/>
      <c r="RNG129" s="4"/>
      <c r="RNH129" s="4"/>
      <c r="RNI129" s="4"/>
      <c r="RNJ129" s="4"/>
      <c r="RNK129" s="4"/>
      <c r="RNL129" s="4"/>
      <c r="RNM129" s="4"/>
      <c r="RNN129" s="4"/>
      <c r="RNO129" s="4"/>
      <c r="RNP129" s="4"/>
      <c r="RNQ129" s="4"/>
      <c r="RNR129" s="4"/>
      <c r="RNS129" s="4"/>
      <c r="RNT129" s="4"/>
      <c r="RNU129" s="4"/>
      <c r="RNV129" s="4"/>
      <c r="RNW129" s="4"/>
      <c r="RNX129" s="4"/>
      <c r="RNY129" s="4"/>
      <c r="RNZ129" s="4"/>
      <c r="ROA129" s="4"/>
      <c r="ROB129" s="4"/>
      <c r="ROC129" s="4"/>
      <c r="ROD129" s="4"/>
      <c r="ROE129" s="4"/>
      <c r="ROF129" s="4"/>
      <c r="ROG129" s="4"/>
      <c r="ROH129" s="4"/>
      <c r="ROI129" s="4"/>
      <c r="ROJ129" s="4"/>
      <c r="ROK129" s="4"/>
      <c r="ROL129" s="4"/>
      <c r="ROM129" s="4"/>
      <c r="RON129" s="4"/>
      <c r="ROO129" s="4"/>
      <c r="ROP129" s="4"/>
      <c r="ROQ129" s="4"/>
      <c r="ROR129" s="4"/>
      <c r="ROS129" s="4"/>
      <c r="ROT129" s="4"/>
      <c r="ROU129" s="4"/>
      <c r="ROV129" s="4"/>
      <c r="ROW129" s="4"/>
      <c r="ROX129" s="4"/>
      <c r="ROY129" s="4"/>
      <c r="ROZ129" s="4"/>
      <c r="RPA129" s="4"/>
      <c r="RPB129" s="4"/>
      <c r="RPC129" s="4"/>
      <c r="RPD129" s="4"/>
      <c r="RPE129" s="4"/>
      <c r="RPF129" s="4"/>
      <c r="RPG129" s="4"/>
      <c r="RPH129" s="4"/>
      <c r="RPI129" s="4"/>
      <c r="RPJ129" s="4"/>
      <c r="RPK129" s="4"/>
      <c r="RPL129" s="4"/>
      <c r="RPM129" s="4"/>
      <c r="RPN129" s="4"/>
      <c r="RPO129" s="4"/>
      <c r="RPP129" s="4"/>
      <c r="RPQ129" s="4"/>
      <c r="RPR129" s="4"/>
      <c r="RPS129" s="4"/>
      <c r="RPT129" s="4"/>
      <c r="RPU129" s="4"/>
      <c r="RPV129" s="4"/>
      <c r="RPW129" s="4"/>
      <c r="RPX129" s="4"/>
      <c r="RPY129" s="4"/>
      <c r="RPZ129" s="4"/>
      <c r="RQA129" s="4"/>
      <c r="RQB129" s="4"/>
      <c r="RQC129" s="4"/>
      <c r="RQD129" s="4"/>
      <c r="RQE129" s="4"/>
      <c r="RQF129" s="4"/>
      <c r="RQG129" s="4"/>
      <c r="RQH129" s="4"/>
      <c r="RQI129" s="4"/>
      <c r="RQJ129" s="4"/>
      <c r="RQK129" s="4"/>
      <c r="RQL129" s="4"/>
      <c r="RQM129" s="4"/>
      <c r="RQN129" s="4"/>
      <c r="RQO129" s="4"/>
      <c r="RQP129" s="4"/>
      <c r="RQQ129" s="4"/>
      <c r="RQR129" s="4"/>
      <c r="RQS129" s="4"/>
      <c r="RQT129" s="4"/>
      <c r="RQU129" s="4"/>
      <c r="RQV129" s="4"/>
      <c r="RQW129" s="4"/>
      <c r="RQX129" s="4"/>
      <c r="RQY129" s="4"/>
      <c r="RQZ129" s="4"/>
      <c r="RRA129" s="4"/>
      <c r="RRB129" s="4"/>
      <c r="RRC129" s="4"/>
      <c r="RRD129" s="4"/>
      <c r="RRE129" s="4"/>
      <c r="RRF129" s="4"/>
      <c r="RRG129" s="4"/>
      <c r="RRH129" s="4"/>
      <c r="RRI129" s="4"/>
      <c r="RRJ129" s="4"/>
      <c r="RRK129" s="4"/>
      <c r="RRL129" s="4"/>
      <c r="RRM129" s="4"/>
      <c r="RRN129" s="4"/>
      <c r="RRO129" s="4"/>
      <c r="RRP129" s="4"/>
      <c r="RRQ129" s="4"/>
      <c r="RRR129" s="4"/>
      <c r="RRS129" s="4"/>
      <c r="RRT129" s="4"/>
      <c r="RRU129" s="4"/>
      <c r="RRV129" s="4"/>
      <c r="RRW129" s="4"/>
      <c r="RRX129" s="4"/>
      <c r="RRY129" s="4"/>
      <c r="RRZ129" s="4"/>
      <c r="RSA129" s="4"/>
      <c r="RSB129" s="4"/>
      <c r="RSC129" s="4"/>
      <c r="RSD129" s="4"/>
      <c r="RSE129" s="4"/>
      <c r="RSF129" s="4"/>
      <c r="RSG129" s="4"/>
      <c r="RSH129" s="4"/>
      <c r="RSI129" s="4"/>
      <c r="RSJ129" s="4"/>
      <c r="RSK129" s="4"/>
      <c r="RSL129" s="4"/>
      <c r="RSM129" s="4"/>
      <c r="RSN129" s="4"/>
      <c r="RSO129" s="4"/>
      <c r="RSP129" s="4"/>
      <c r="RSQ129" s="4"/>
      <c r="RSR129" s="4"/>
      <c r="RSS129" s="4"/>
      <c r="RST129" s="4"/>
      <c r="RSU129" s="4"/>
      <c r="RSV129" s="4"/>
      <c r="RSW129" s="4"/>
      <c r="RSX129" s="4"/>
      <c r="RSY129" s="4"/>
      <c r="RSZ129" s="4"/>
      <c r="RTA129" s="4"/>
      <c r="RTB129" s="4"/>
      <c r="RTC129" s="4"/>
      <c r="RTD129" s="4"/>
      <c r="RTE129" s="4"/>
      <c r="RTF129" s="4"/>
      <c r="RTG129" s="4"/>
      <c r="RTH129" s="4"/>
      <c r="RTI129" s="4"/>
      <c r="RTJ129" s="4"/>
      <c r="RTK129" s="4"/>
      <c r="RTL129" s="4"/>
      <c r="RTM129" s="4"/>
      <c r="RTN129" s="4"/>
      <c r="RTO129" s="4"/>
      <c r="RTP129" s="4"/>
      <c r="RTQ129" s="4"/>
      <c r="RTR129" s="4"/>
      <c r="RTS129" s="4"/>
      <c r="RTT129" s="4"/>
      <c r="RTU129" s="4"/>
      <c r="RTV129" s="4"/>
      <c r="RTW129" s="4"/>
      <c r="RTX129" s="4"/>
      <c r="RTY129" s="4"/>
      <c r="RTZ129" s="4"/>
      <c r="RUA129" s="4"/>
      <c r="RUB129" s="4"/>
      <c r="RUC129" s="4"/>
      <c r="RUD129" s="4"/>
      <c r="RUE129" s="4"/>
      <c r="RUF129" s="4"/>
      <c r="RUG129" s="4"/>
      <c r="RUH129" s="4"/>
      <c r="RUI129" s="4"/>
      <c r="RUJ129" s="4"/>
      <c r="RUK129" s="4"/>
      <c r="RUL129" s="4"/>
      <c r="RUM129" s="4"/>
      <c r="RUN129" s="4"/>
      <c r="RUO129" s="4"/>
      <c r="RUP129" s="4"/>
      <c r="RUQ129" s="4"/>
      <c r="RUR129" s="4"/>
      <c r="RUS129" s="4"/>
      <c r="RUT129" s="4"/>
      <c r="RUU129" s="4"/>
      <c r="RUV129" s="4"/>
      <c r="RUW129" s="4"/>
      <c r="RUX129" s="4"/>
      <c r="RUY129" s="4"/>
      <c r="RUZ129" s="4"/>
      <c r="RVA129" s="4"/>
      <c r="RVB129" s="4"/>
      <c r="RVC129" s="4"/>
      <c r="RVD129" s="4"/>
      <c r="RVE129" s="4"/>
      <c r="RVF129" s="4"/>
      <c r="RVG129" s="4"/>
      <c r="RVH129" s="4"/>
      <c r="RVI129" s="4"/>
      <c r="RVJ129" s="4"/>
      <c r="RVK129" s="4"/>
      <c r="RVL129" s="4"/>
      <c r="RVM129" s="4"/>
      <c r="RVN129" s="4"/>
      <c r="RVU129" s="4"/>
      <c r="RVV129" s="4"/>
      <c r="RVW129" s="4"/>
      <c r="RVX129" s="4"/>
      <c r="RVY129" s="4"/>
      <c r="RVZ129" s="4"/>
      <c r="RWA129" s="4"/>
      <c r="RWB129" s="4"/>
      <c r="RWC129" s="4"/>
      <c r="RWD129" s="4"/>
      <c r="RWE129" s="4"/>
      <c r="RWF129" s="4"/>
      <c r="RWG129" s="4"/>
      <c r="RWH129" s="4"/>
      <c r="RWI129" s="4"/>
      <c r="RWJ129" s="4"/>
      <c r="RWK129" s="4"/>
      <c r="RWL129" s="4"/>
      <c r="RWM129" s="4"/>
      <c r="RWN129" s="4"/>
      <c r="RWO129" s="4"/>
      <c r="RWP129" s="4"/>
      <c r="RWQ129" s="4"/>
      <c r="RWR129" s="4"/>
      <c r="RWS129" s="4"/>
      <c r="RWT129" s="4"/>
      <c r="RWU129" s="4"/>
      <c r="RWV129" s="4"/>
      <c r="RWW129" s="4"/>
      <c r="RWX129" s="4"/>
      <c r="RWY129" s="4"/>
      <c r="RWZ129" s="4"/>
      <c r="RXA129" s="4"/>
      <c r="RXB129" s="4"/>
      <c r="RXC129" s="4"/>
      <c r="RXD129" s="4"/>
      <c r="RXE129" s="4"/>
      <c r="RXF129" s="4"/>
      <c r="RXG129" s="4"/>
      <c r="RXH129" s="4"/>
      <c r="RXI129" s="4"/>
      <c r="RXJ129" s="4"/>
      <c r="RXK129" s="4"/>
      <c r="RXL129" s="4"/>
      <c r="RXM129" s="4"/>
      <c r="RXN129" s="4"/>
      <c r="RXO129" s="4"/>
      <c r="RXP129" s="4"/>
      <c r="RXQ129" s="4"/>
      <c r="RXR129" s="4"/>
      <c r="RXS129" s="4"/>
      <c r="RXT129" s="4"/>
      <c r="RXU129" s="4"/>
      <c r="RXV129" s="4"/>
      <c r="RXW129" s="4"/>
      <c r="RXX129" s="4"/>
      <c r="RXY129" s="4"/>
      <c r="RXZ129" s="4"/>
      <c r="RYA129" s="4"/>
      <c r="RYB129" s="4"/>
      <c r="RYC129" s="4"/>
      <c r="RYD129" s="4"/>
      <c r="RYE129" s="4"/>
      <c r="RYF129" s="4"/>
      <c r="RYG129" s="4"/>
      <c r="RYH129" s="4"/>
      <c r="RYI129" s="4"/>
      <c r="RYJ129" s="4"/>
      <c r="RYK129" s="4"/>
      <c r="RYL129" s="4"/>
      <c r="RYM129" s="4"/>
      <c r="RYN129" s="4"/>
      <c r="RYO129" s="4"/>
      <c r="RYP129" s="4"/>
      <c r="RYQ129" s="4"/>
      <c r="RYR129" s="4"/>
      <c r="RYS129" s="4"/>
      <c r="RYT129" s="4"/>
      <c r="RYU129" s="4"/>
      <c r="RYV129" s="4"/>
      <c r="RYW129" s="4"/>
      <c r="RYX129" s="4"/>
      <c r="RYY129" s="4"/>
      <c r="RYZ129" s="4"/>
      <c r="RZA129" s="4"/>
      <c r="RZB129" s="4"/>
      <c r="RZC129" s="4"/>
      <c r="RZD129" s="4"/>
      <c r="RZE129" s="4"/>
      <c r="RZF129" s="4"/>
      <c r="RZG129" s="4"/>
      <c r="RZH129" s="4"/>
      <c r="RZI129" s="4"/>
      <c r="RZJ129" s="4"/>
      <c r="RZK129" s="4"/>
      <c r="RZL129" s="4"/>
      <c r="RZM129" s="4"/>
      <c r="RZN129" s="4"/>
      <c r="RZO129" s="4"/>
      <c r="RZP129" s="4"/>
      <c r="RZQ129" s="4"/>
      <c r="RZR129" s="4"/>
      <c r="RZS129" s="4"/>
      <c r="RZT129" s="4"/>
      <c r="RZU129" s="4"/>
      <c r="RZV129" s="4"/>
      <c r="RZW129" s="4"/>
      <c r="RZX129" s="4"/>
      <c r="RZY129" s="4"/>
      <c r="RZZ129" s="4"/>
      <c r="SAA129" s="4"/>
      <c r="SAB129" s="4"/>
      <c r="SAC129" s="4"/>
      <c r="SAD129" s="4"/>
      <c r="SAE129" s="4"/>
      <c r="SAF129" s="4"/>
      <c r="SAG129" s="4"/>
      <c r="SAH129" s="4"/>
      <c r="SAI129" s="4"/>
      <c r="SAJ129" s="4"/>
      <c r="SAK129" s="4"/>
      <c r="SAL129" s="4"/>
      <c r="SAM129" s="4"/>
      <c r="SAN129" s="4"/>
      <c r="SAO129" s="4"/>
      <c r="SAP129" s="4"/>
      <c r="SAQ129" s="4"/>
      <c r="SAR129" s="4"/>
      <c r="SAS129" s="4"/>
      <c r="SAT129" s="4"/>
      <c r="SAU129" s="4"/>
      <c r="SAV129" s="4"/>
      <c r="SAW129" s="4"/>
      <c r="SAX129" s="4"/>
      <c r="SAY129" s="4"/>
      <c r="SAZ129" s="4"/>
      <c r="SBA129" s="4"/>
      <c r="SBB129" s="4"/>
      <c r="SBC129" s="4"/>
      <c r="SBD129" s="4"/>
      <c r="SBE129" s="4"/>
      <c r="SBF129" s="4"/>
      <c r="SBG129" s="4"/>
      <c r="SBH129" s="4"/>
      <c r="SBI129" s="4"/>
      <c r="SBJ129" s="4"/>
      <c r="SBK129" s="4"/>
      <c r="SBL129" s="4"/>
      <c r="SBM129" s="4"/>
      <c r="SBN129" s="4"/>
      <c r="SBO129" s="4"/>
      <c r="SBP129" s="4"/>
      <c r="SBQ129" s="4"/>
      <c r="SBR129" s="4"/>
      <c r="SBS129" s="4"/>
      <c r="SBT129" s="4"/>
      <c r="SBU129" s="4"/>
      <c r="SBV129" s="4"/>
      <c r="SBW129" s="4"/>
      <c r="SBX129" s="4"/>
      <c r="SBY129" s="4"/>
      <c r="SBZ129" s="4"/>
      <c r="SCA129" s="4"/>
      <c r="SCB129" s="4"/>
      <c r="SCC129" s="4"/>
      <c r="SCD129" s="4"/>
      <c r="SCE129" s="4"/>
      <c r="SCF129" s="4"/>
      <c r="SCG129" s="4"/>
      <c r="SCH129" s="4"/>
      <c r="SCI129" s="4"/>
      <c r="SCJ129" s="4"/>
      <c r="SCK129" s="4"/>
      <c r="SCL129" s="4"/>
      <c r="SCM129" s="4"/>
      <c r="SCN129" s="4"/>
      <c r="SCO129" s="4"/>
      <c r="SCP129" s="4"/>
      <c r="SCQ129" s="4"/>
      <c r="SCR129" s="4"/>
      <c r="SCS129" s="4"/>
      <c r="SCT129" s="4"/>
      <c r="SCU129" s="4"/>
      <c r="SCV129" s="4"/>
      <c r="SCW129" s="4"/>
      <c r="SCX129" s="4"/>
      <c r="SCY129" s="4"/>
      <c r="SCZ129" s="4"/>
      <c r="SDA129" s="4"/>
      <c r="SDB129" s="4"/>
      <c r="SDC129" s="4"/>
      <c r="SDD129" s="4"/>
      <c r="SDE129" s="4"/>
      <c r="SDF129" s="4"/>
      <c r="SDG129" s="4"/>
      <c r="SDH129" s="4"/>
      <c r="SDI129" s="4"/>
      <c r="SDJ129" s="4"/>
      <c r="SDK129" s="4"/>
      <c r="SDL129" s="4"/>
      <c r="SDM129" s="4"/>
      <c r="SDN129" s="4"/>
      <c r="SDO129" s="4"/>
      <c r="SDP129" s="4"/>
      <c r="SDQ129" s="4"/>
      <c r="SDR129" s="4"/>
      <c r="SDS129" s="4"/>
      <c r="SDT129" s="4"/>
      <c r="SDU129" s="4"/>
      <c r="SDV129" s="4"/>
      <c r="SDW129" s="4"/>
      <c r="SDX129" s="4"/>
      <c r="SDY129" s="4"/>
      <c r="SDZ129" s="4"/>
      <c r="SEA129" s="4"/>
      <c r="SEB129" s="4"/>
      <c r="SEC129" s="4"/>
      <c r="SED129" s="4"/>
      <c r="SEE129" s="4"/>
      <c r="SEF129" s="4"/>
      <c r="SEG129" s="4"/>
      <c r="SEH129" s="4"/>
      <c r="SEI129" s="4"/>
      <c r="SEJ129" s="4"/>
      <c r="SEK129" s="4"/>
      <c r="SEL129" s="4"/>
      <c r="SEM129" s="4"/>
      <c r="SEN129" s="4"/>
      <c r="SEO129" s="4"/>
      <c r="SEP129" s="4"/>
      <c r="SEQ129" s="4"/>
      <c r="SER129" s="4"/>
      <c r="SES129" s="4"/>
      <c r="SET129" s="4"/>
      <c r="SEU129" s="4"/>
      <c r="SEV129" s="4"/>
      <c r="SEW129" s="4"/>
      <c r="SEX129" s="4"/>
      <c r="SEY129" s="4"/>
      <c r="SEZ129" s="4"/>
      <c r="SFA129" s="4"/>
      <c r="SFB129" s="4"/>
      <c r="SFC129" s="4"/>
      <c r="SFD129" s="4"/>
      <c r="SFE129" s="4"/>
      <c r="SFF129" s="4"/>
      <c r="SFG129" s="4"/>
      <c r="SFH129" s="4"/>
      <c r="SFI129" s="4"/>
      <c r="SFJ129" s="4"/>
      <c r="SFQ129" s="4"/>
      <c r="SFR129" s="4"/>
      <c r="SFS129" s="4"/>
      <c r="SFT129" s="4"/>
      <c r="SFU129" s="4"/>
      <c r="SFV129" s="4"/>
      <c r="SFW129" s="4"/>
      <c r="SFX129" s="4"/>
      <c r="SFY129" s="4"/>
      <c r="SFZ129" s="4"/>
      <c r="SGA129" s="4"/>
      <c r="SGB129" s="4"/>
      <c r="SGC129" s="4"/>
      <c r="SGD129" s="4"/>
      <c r="SGE129" s="4"/>
      <c r="SGF129" s="4"/>
      <c r="SGG129" s="4"/>
      <c r="SGH129" s="4"/>
      <c r="SGI129" s="4"/>
      <c r="SGJ129" s="4"/>
      <c r="SGK129" s="4"/>
      <c r="SGL129" s="4"/>
      <c r="SGM129" s="4"/>
      <c r="SGN129" s="4"/>
      <c r="SGO129" s="4"/>
      <c r="SGP129" s="4"/>
      <c r="SGQ129" s="4"/>
      <c r="SGR129" s="4"/>
      <c r="SGS129" s="4"/>
      <c r="SGT129" s="4"/>
      <c r="SGU129" s="4"/>
      <c r="SGV129" s="4"/>
      <c r="SGW129" s="4"/>
      <c r="SGX129" s="4"/>
      <c r="SGY129" s="4"/>
      <c r="SGZ129" s="4"/>
      <c r="SHA129" s="4"/>
      <c r="SHB129" s="4"/>
      <c r="SHC129" s="4"/>
      <c r="SHD129" s="4"/>
      <c r="SHE129" s="4"/>
      <c r="SHF129" s="4"/>
      <c r="SHG129" s="4"/>
      <c r="SHH129" s="4"/>
      <c r="SHI129" s="4"/>
      <c r="SHJ129" s="4"/>
      <c r="SHK129" s="4"/>
      <c r="SHL129" s="4"/>
      <c r="SHM129" s="4"/>
      <c r="SHN129" s="4"/>
      <c r="SHO129" s="4"/>
      <c r="SHP129" s="4"/>
      <c r="SHQ129" s="4"/>
      <c r="SHR129" s="4"/>
      <c r="SHS129" s="4"/>
      <c r="SHT129" s="4"/>
      <c r="SHU129" s="4"/>
      <c r="SHV129" s="4"/>
      <c r="SHW129" s="4"/>
      <c r="SHX129" s="4"/>
      <c r="SHY129" s="4"/>
      <c r="SHZ129" s="4"/>
      <c r="SIA129" s="4"/>
      <c r="SIB129" s="4"/>
      <c r="SIC129" s="4"/>
      <c r="SID129" s="4"/>
      <c r="SIE129" s="4"/>
      <c r="SIF129" s="4"/>
      <c r="SIG129" s="4"/>
      <c r="SIH129" s="4"/>
      <c r="SII129" s="4"/>
      <c r="SIJ129" s="4"/>
      <c r="SIK129" s="4"/>
      <c r="SIL129" s="4"/>
      <c r="SIM129" s="4"/>
      <c r="SIN129" s="4"/>
      <c r="SIO129" s="4"/>
      <c r="SIP129" s="4"/>
      <c r="SIQ129" s="4"/>
      <c r="SIR129" s="4"/>
      <c r="SIS129" s="4"/>
      <c r="SIT129" s="4"/>
      <c r="SIU129" s="4"/>
      <c r="SIV129" s="4"/>
      <c r="SIW129" s="4"/>
      <c r="SIX129" s="4"/>
      <c r="SIY129" s="4"/>
      <c r="SIZ129" s="4"/>
      <c r="SJA129" s="4"/>
      <c r="SJB129" s="4"/>
      <c r="SJC129" s="4"/>
      <c r="SJD129" s="4"/>
      <c r="SJE129" s="4"/>
      <c r="SJF129" s="4"/>
      <c r="SJG129" s="4"/>
      <c r="SJH129" s="4"/>
      <c r="SJI129" s="4"/>
      <c r="SJJ129" s="4"/>
      <c r="SJK129" s="4"/>
      <c r="SJL129" s="4"/>
      <c r="SJM129" s="4"/>
      <c r="SJN129" s="4"/>
      <c r="SJO129" s="4"/>
      <c r="SJP129" s="4"/>
      <c r="SJQ129" s="4"/>
      <c r="SJR129" s="4"/>
      <c r="SJS129" s="4"/>
      <c r="SJT129" s="4"/>
      <c r="SJU129" s="4"/>
      <c r="SJV129" s="4"/>
      <c r="SJW129" s="4"/>
      <c r="SJX129" s="4"/>
      <c r="SJY129" s="4"/>
      <c r="SJZ129" s="4"/>
      <c r="SKA129" s="4"/>
      <c r="SKB129" s="4"/>
      <c r="SKC129" s="4"/>
      <c r="SKD129" s="4"/>
      <c r="SKE129" s="4"/>
      <c r="SKF129" s="4"/>
      <c r="SKG129" s="4"/>
      <c r="SKH129" s="4"/>
      <c r="SKI129" s="4"/>
      <c r="SKJ129" s="4"/>
      <c r="SKK129" s="4"/>
      <c r="SKL129" s="4"/>
      <c r="SKM129" s="4"/>
      <c r="SKN129" s="4"/>
      <c r="SKO129" s="4"/>
      <c r="SKP129" s="4"/>
      <c r="SKQ129" s="4"/>
      <c r="SKR129" s="4"/>
      <c r="SKS129" s="4"/>
      <c r="SKT129" s="4"/>
      <c r="SKU129" s="4"/>
      <c r="SKV129" s="4"/>
      <c r="SKW129" s="4"/>
      <c r="SKX129" s="4"/>
      <c r="SKY129" s="4"/>
      <c r="SKZ129" s="4"/>
      <c r="SLA129" s="4"/>
      <c r="SLB129" s="4"/>
      <c r="SLC129" s="4"/>
      <c r="SLD129" s="4"/>
      <c r="SLE129" s="4"/>
      <c r="SLF129" s="4"/>
      <c r="SLG129" s="4"/>
      <c r="SLH129" s="4"/>
      <c r="SLI129" s="4"/>
      <c r="SLJ129" s="4"/>
      <c r="SLK129" s="4"/>
      <c r="SLL129" s="4"/>
      <c r="SLM129" s="4"/>
      <c r="SLN129" s="4"/>
      <c r="SLO129" s="4"/>
      <c r="SLP129" s="4"/>
      <c r="SLQ129" s="4"/>
      <c r="SLR129" s="4"/>
      <c r="SLS129" s="4"/>
      <c r="SLT129" s="4"/>
      <c r="SLU129" s="4"/>
      <c r="SLV129" s="4"/>
      <c r="SLW129" s="4"/>
      <c r="SLX129" s="4"/>
      <c r="SLY129" s="4"/>
      <c r="SLZ129" s="4"/>
      <c r="SMA129" s="4"/>
      <c r="SMB129" s="4"/>
      <c r="SMC129" s="4"/>
      <c r="SMD129" s="4"/>
      <c r="SME129" s="4"/>
      <c r="SMF129" s="4"/>
      <c r="SMG129" s="4"/>
      <c r="SMH129" s="4"/>
      <c r="SMI129" s="4"/>
      <c r="SMJ129" s="4"/>
      <c r="SMK129" s="4"/>
      <c r="SML129" s="4"/>
      <c r="SMM129" s="4"/>
      <c r="SMN129" s="4"/>
      <c r="SMO129" s="4"/>
      <c r="SMP129" s="4"/>
      <c r="SMQ129" s="4"/>
      <c r="SMR129" s="4"/>
      <c r="SMS129" s="4"/>
      <c r="SMT129" s="4"/>
      <c r="SMU129" s="4"/>
      <c r="SMV129" s="4"/>
      <c r="SMW129" s="4"/>
      <c r="SMX129" s="4"/>
      <c r="SMY129" s="4"/>
      <c r="SMZ129" s="4"/>
      <c r="SNA129" s="4"/>
      <c r="SNB129" s="4"/>
      <c r="SNC129" s="4"/>
      <c r="SND129" s="4"/>
      <c r="SNE129" s="4"/>
      <c r="SNF129" s="4"/>
      <c r="SNG129" s="4"/>
      <c r="SNH129" s="4"/>
      <c r="SNI129" s="4"/>
      <c r="SNJ129" s="4"/>
      <c r="SNK129" s="4"/>
      <c r="SNL129" s="4"/>
      <c r="SNM129" s="4"/>
      <c r="SNN129" s="4"/>
      <c r="SNO129" s="4"/>
      <c r="SNP129" s="4"/>
      <c r="SNQ129" s="4"/>
      <c r="SNR129" s="4"/>
      <c r="SNS129" s="4"/>
      <c r="SNT129" s="4"/>
      <c r="SNU129" s="4"/>
      <c r="SNV129" s="4"/>
      <c r="SNW129" s="4"/>
      <c r="SNX129" s="4"/>
      <c r="SNY129" s="4"/>
      <c r="SNZ129" s="4"/>
      <c r="SOA129" s="4"/>
      <c r="SOB129" s="4"/>
      <c r="SOC129" s="4"/>
      <c r="SOD129" s="4"/>
      <c r="SOE129" s="4"/>
      <c r="SOF129" s="4"/>
      <c r="SOG129" s="4"/>
      <c r="SOH129" s="4"/>
      <c r="SOI129" s="4"/>
      <c r="SOJ129" s="4"/>
      <c r="SOK129" s="4"/>
      <c r="SOL129" s="4"/>
      <c r="SOM129" s="4"/>
      <c r="SON129" s="4"/>
      <c r="SOO129" s="4"/>
      <c r="SOP129" s="4"/>
      <c r="SOQ129" s="4"/>
      <c r="SOR129" s="4"/>
      <c r="SOS129" s="4"/>
      <c r="SOT129" s="4"/>
      <c r="SOU129" s="4"/>
      <c r="SOV129" s="4"/>
      <c r="SOW129" s="4"/>
      <c r="SOX129" s="4"/>
      <c r="SOY129" s="4"/>
      <c r="SOZ129" s="4"/>
      <c r="SPA129" s="4"/>
      <c r="SPB129" s="4"/>
      <c r="SPC129" s="4"/>
      <c r="SPD129" s="4"/>
      <c r="SPE129" s="4"/>
      <c r="SPF129" s="4"/>
      <c r="SPM129" s="4"/>
      <c r="SPN129" s="4"/>
      <c r="SPO129" s="4"/>
      <c r="SPP129" s="4"/>
      <c r="SPQ129" s="4"/>
      <c r="SPR129" s="4"/>
      <c r="SPS129" s="4"/>
      <c r="SPT129" s="4"/>
      <c r="SPU129" s="4"/>
      <c r="SPV129" s="4"/>
      <c r="SPW129" s="4"/>
      <c r="SPX129" s="4"/>
      <c r="SPY129" s="4"/>
      <c r="SPZ129" s="4"/>
      <c r="SQA129" s="4"/>
      <c r="SQB129" s="4"/>
      <c r="SQC129" s="4"/>
      <c r="SQD129" s="4"/>
      <c r="SQE129" s="4"/>
      <c r="SQF129" s="4"/>
      <c r="SQG129" s="4"/>
      <c r="SQH129" s="4"/>
      <c r="SQI129" s="4"/>
      <c r="SQJ129" s="4"/>
      <c r="SQK129" s="4"/>
      <c r="SQL129" s="4"/>
      <c r="SQM129" s="4"/>
      <c r="SQN129" s="4"/>
      <c r="SQO129" s="4"/>
      <c r="SQP129" s="4"/>
      <c r="SQQ129" s="4"/>
      <c r="SQR129" s="4"/>
      <c r="SQS129" s="4"/>
      <c r="SQT129" s="4"/>
      <c r="SQU129" s="4"/>
      <c r="SQV129" s="4"/>
      <c r="SQW129" s="4"/>
      <c r="SQX129" s="4"/>
      <c r="SQY129" s="4"/>
      <c r="SQZ129" s="4"/>
      <c r="SRA129" s="4"/>
      <c r="SRB129" s="4"/>
      <c r="SRC129" s="4"/>
      <c r="SRD129" s="4"/>
      <c r="SRE129" s="4"/>
      <c r="SRF129" s="4"/>
      <c r="SRG129" s="4"/>
      <c r="SRH129" s="4"/>
      <c r="SRI129" s="4"/>
      <c r="SRJ129" s="4"/>
      <c r="SRK129" s="4"/>
      <c r="SRL129" s="4"/>
      <c r="SRM129" s="4"/>
      <c r="SRN129" s="4"/>
      <c r="SRO129" s="4"/>
      <c r="SRP129" s="4"/>
      <c r="SRQ129" s="4"/>
      <c r="SRR129" s="4"/>
      <c r="SRS129" s="4"/>
      <c r="SRT129" s="4"/>
      <c r="SRU129" s="4"/>
      <c r="SRV129" s="4"/>
      <c r="SRW129" s="4"/>
      <c r="SRX129" s="4"/>
      <c r="SRY129" s="4"/>
      <c r="SRZ129" s="4"/>
      <c r="SSA129" s="4"/>
      <c r="SSB129" s="4"/>
      <c r="SSC129" s="4"/>
      <c r="SSD129" s="4"/>
      <c r="SSE129" s="4"/>
      <c r="SSF129" s="4"/>
      <c r="SSG129" s="4"/>
      <c r="SSH129" s="4"/>
      <c r="SSI129" s="4"/>
      <c r="SSJ129" s="4"/>
      <c r="SSK129" s="4"/>
      <c r="SSL129" s="4"/>
      <c r="SSM129" s="4"/>
      <c r="SSN129" s="4"/>
      <c r="SSO129" s="4"/>
      <c r="SSP129" s="4"/>
      <c r="SSQ129" s="4"/>
      <c r="SSR129" s="4"/>
      <c r="SSS129" s="4"/>
      <c r="SST129" s="4"/>
      <c r="SSU129" s="4"/>
      <c r="SSV129" s="4"/>
      <c r="SSW129" s="4"/>
      <c r="SSX129" s="4"/>
      <c r="SSY129" s="4"/>
      <c r="SSZ129" s="4"/>
      <c r="STA129" s="4"/>
      <c r="STB129" s="4"/>
      <c r="STC129" s="4"/>
      <c r="STD129" s="4"/>
      <c r="STE129" s="4"/>
      <c r="STF129" s="4"/>
      <c r="STG129" s="4"/>
      <c r="STH129" s="4"/>
      <c r="STI129" s="4"/>
      <c r="STJ129" s="4"/>
      <c r="STK129" s="4"/>
      <c r="STL129" s="4"/>
      <c r="STM129" s="4"/>
      <c r="STN129" s="4"/>
      <c r="STO129" s="4"/>
      <c r="STP129" s="4"/>
      <c r="STQ129" s="4"/>
      <c r="STR129" s="4"/>
      <c r="STS129" s="4"/>
      <c r="STT129" s="4"/>
      <c r="STU129" s="4"/>
      <c r="STV129" s="4"/>
      <c r="STW129" s="4"/>
      <c r="STX129" s="4"/>
      <c r="STY129" s="4"/>
      <c r="STZ129" s="4"/>
      <c r="SUA129" s="4"/>
      <c r="SUB129" s="4"/>
      <c r="SUC129" s="4"/>
      <c r="SUD129" s="4"/>
      <c r="SUE129" s="4"/>
      <c r="SUF129" s="4"/>
      <c r="SUG129" s="4"/>
      <c r="SUH129" s="4"/>
      <c r="SUI129" s="4"/>
      <c r="SUJ129" s="4"/>
      <c r="SUK129" s="4"/>
      <c r="SUL129" s="4"/>
      <c r="SUM129" s="4"/>
      <c r="SUN129" s="4"/>
      <c r="SUO129" s="4"/>
      <c r="SUP129" s="4"/>
      <c r="SUQ129" s="4"/>
      <c r="SUR129" s="4"/>
      <c r="SUS129" s="4"/>
      <c r="SUT129" s="4"/>
      <c r="SUU129" s="4"/>
      <c r="SUV129" s="4"/>
      <c r="SUW129" s="4"/>
      <c r="SUX129" s="4"/>
      <c r="SUY129" s="4"/>
      <c r="SUZ129" s="4"/>
      <c r="SVA129" s="4"/>
      <c r="SVB129" s="4"/>
      <c r="SVC129" s="4"/>
      <c r="SVD129" s="4"/>
      <c r="SVE129" s="4"/>
      <c r="SVF129" s="4"/>
      <c r="SVG129" s="4"/>
      <c r="SVH129" s="4"/>
      <c r="SVI129" s="4"/>
      <c r="SVJ129" s="4"/>
      <c r="SVK129" s="4"/>
      <c r="SVL129" s="4"/>
      <c r="SVM129" s="4"/>
      <c r="SVN129" s="4"/>
      <c r="SVO129" s="4"/>
      <c r="SVP129" s="4"/>
      <c r="SVQ129" s="4"/>
      <c r="SVR129" s="4"/>
      <c r="SVS129" s="4"/>
      <c r="SVT129" s="4"/>
      <c r="SVU129" s="4"/>
      <c r="SVV129" s="4"/>
      <c r="SVW129" s="4"/>
      <c r="SVX129" s="4"/>
      <c r="SVY129" s="4"/>
      <c r="SVZ129" s="4"/>
      <c r="SWA129" s="4"/>
      <c r="SWB129" s="4"/>
      <c r="SWC129" s="4"/>
      <c r="SWD129" s="4"/>
      <c r="SWE129" s="4"/>
      <c r="SWF129" s="4"/>
      <c r="SWG129" s="4"/>
      <c r="SWH129" s="4"/>
      <c r="SWI129" s="4"/>
      <c r="SWJ129" s="4"/>
      <c r="SWK129" s="4"/>
      <c r="SWL129" s="4"/>
      <c r="SWM129" s="4"/>
      <c r="SWN129" s="4"/>
      <c r="SWO129" s="4"/>
      <c r="SWP129" s="4"/>
      <c r="SWQ129" s="4"/>
      <c r="SWR129" s="4"/>
      <c r="SWS129" s="4"/>
      <c r="SWT129" s="4"/>
      <c r="SWU129" s="4"/>
      <c r="SWV129" s="4"/>
      <c r="SWW129" s="4"/>
      <c r="SWX129" s="4"/>
      <c r="SWY129" s="4"/>
      <c r="SWZ129" s="4"/>
      <c r="SXA129" s="4"/>
      <c r="SXB129" s="4"/>
      <c r="SXC129" s="4"/>
      <c r="SXD129" s="4"/>
      <c r="SXE129" s="4"/>
      <c r="SXF129" s="4"/>
      <c r="SXG129" s="4"/>
      <c r="SXH129" s="4"/>
      <c r="SXI129" s="4"/>
      <c r="SXJ129" s="4"/>
      <c r="SXK129" s="4"/>
      <c r="SXL129" s="4"/>
      <c r="SXM129" s="4"/>
      <c r="SXN129" s="4"/>
      <c r="SXO129" s="4"/>
      <c r="SXP129" s="4"/>
      <c r="SXQ129" s="4"/>
      <c r="SXR129" s="4"/>
      <c r="SXS129" s="4"/>
      <c r="SXT129" s="4"/>
      <c r="SXU129" s="4"/>
      <c r="SXV129" s="4"/>
      <c r="SXW129" s="4"/>
      <c r="SXX129" s="4"/>
      <c r="SXY129" s="4"/>
      <c r="SXZ129" s="4"/>
      <c r="SYA129" s="4"/>
      <c r="SYB129" s="4"/>
      <c r="SYC129" s="4"/>
      <c r="SYD129" s="4"/>
      <c r="SYE129" s="4"/>
      <c r="SYF129" s="4"/>
      <c r="SYG129" s="4"/>
      <c r="SYH129" s="4"/>
      <c r="SYI129" s="4"/>
      <c r="SYJ129" s="4"/>
      <c r="SYK129" s="4"/>
      <c r="SYL129" s="4"/>
      <c r="SYM129" s="4"/>
      <c r="SYN129" s="4"/>
      <c r="SYO129" s="4"/>
      <c r="SYP129" s="4"/>
      <c r="SYQ129" s="4"/>
      <c r="SYR129" s="4"/>
      <c r="SYS129" s="4"/>
      <c r="SYT129" s="4"/>
      <c r="SYU129" s="4"/>
      <c r="SYV129" s="4"/>
      <c r="SYW129" s="4"/>
      <c r="SYX129" s="4"/>
      <c r="SYY129" s="4"/>
      <c r="SYZ129" s="4"/>
      <c r="SZA129" s="4"/>
      <c r="SZB129" s="4"/>
      <c r="SZI129" s="4"/>
      <c r="SZJ129" s="4"/>
      <c r="SZK129" s="4"/>
      <c r="SZL129" s="4"/>
      <c r="SZM129" s="4"/>
      <c r="SZN129" s="4"/>
      <c r="SZO129" s="4"/>
      <c r="SZP129" s="4"/>
      <c r="SZQ129" s="4"/>
      <c r="SZR129" s="4"/>
      <c r="SZS129" s="4"/>
      <c r="SZT129" s="4"/>
      <c r="SZU129" s="4"/>
      <c r="SZV129" s="4"/>
      <c r="SZW129" s="4"/>
      <c r="SZX129" s="4"/>
      <c r="SZY129" s="4"/>
      <c r="SZZ129" s="4"/>
      <c r="TAA129" s="4"/>
      <c r="TAB129" s="4"/>
      <c r="TAC129" s="4"/>
      <c r="TAD129" s="4"/>
      <c r="TAE129" s="4"/>
      <c r="TAF129" s="4"/>
      <c r="TAG129" s="4"/>
      <c r="TAH129" s="4"/>
      <c r="TAI129" s="4"/>
      <c r="TAJ129" s="4"/>
      <c r="TAK129" s="4"/>
      <c r="TAL129" s="4"/>
      <c r="TAM129" s="4"/>
      <c r="TAN129" s="4"/>
      <c r="TAO129" s="4"/>
      <c r="TAP129" s="4"/>
      <c r="TAQ129" s="4"/>
      <c r="TAR129" s="4"/>
      <c r="TAS129" s="4"/>
      <c r="TAT129" s="4"/>
      <c r="TAU129" s="4"/>
      <c r="TAV129" s="4"/>
      <c r="TAW129" s="4"/>
      <c r="TAX129" s="4"/>
      <c r="TAY129" s="4"/>
      <c r="TAZ129" s="4"/>
      <c r="TBA129" s="4"/>
      <c r="TBB129" s="4"/>
      <c r="TBC129" s="4"/>
      <c r="TBD129" s="4"/>
      <c r="TBE129" s="4"/>
      <c r="TBF129" s="4"/>
      <c r="TBG129" s="4"/>
      <c r="TBH129" s="4"/>
      <c r="TBI129" s="4"/>
      <c r="TBJ129" s="4"/>
      <c r="TBK129" s="4"/>
      <c r="TBL129" s="4"/>
      <c r="TBM129" s="4"/>
      <c r="TBN129" s="4"/>
      <c r="TBO129" s="4"/>
      <c r="TBP129" s="4"/>
      <c r="TBQ129" s="4"/>
      <c r="TBR129" s="4"/>
      <c r="TBS129" s="4"/>
      <c r="TBT129" s="4"/>
      <c r="TBU129" s="4"/>
      <c r="TBV129" s="4"/>
      <c r="TBW129" s="4"/>
      <c r="TBX129" s="4"/>
      <c r="TBY129" s="4"/>
      <c r="TBZ129" s="4"/>
      <c r="TCA129" s="4"/>
      <c r="TCB129" s="4"/>
      <c r="TCC129" s="4"/>
      <c r="TCD129" s="4"/>
      <c r="TCE129" s="4"/>
      <c r="TCF129" s="4"/>
      <c r="TCG129" s="4"/>
      <c r="TCH129" s="4"/>
      <c r="TCI129" s="4"/>
      <c r="TCJ129" s="4"/>
      <c r="TCK129" s="4"/>
      <c r="TCL129" s="4"/>
      <c r="TCM129" s="4"/>
      <c r="TCN129" s="4"/>
      <c r="TCO129" s="4"/>
      <c r="TCP129" s="4"/>
      <c r="TCQ129" s="4"/>
      <c r="TCR129" s="4"/>
      <c r="TCS129" s="4"/>
      <c r="TCT129" s="4"/>
      <c r="TCU129" s="4"/>
      <c r="TCV129" s="4"/>
      <c r="TCW129" s="4"/>
      <c r="TCX129" s="4"/>
      <c r="TCY129" s="4"/>
      <c r="TCZ129" s="4"/>
      <c r="TDA129" s="4"/>
      <c r="TDB129" s="4"/>
      <c r="TDC129" s="4"/>
      <c r="TDD129" s="4"/>
      <c r="TDE129" s="4"/>
      <c r="TDF129" s="4"/>
      <c r="TDG129" s="4"/>
      <c r="TDH129" s="4"/>
      <c r="TDI129" s="4"/>
      <c r="TDJ129" s="4"/>
      <c r="TDK129" s="4"/>
      <c r="TDL129" s="4"/>
      <c r="TDM129" s="4"/>
      <c r="TDN129" s="4"/>
      <c r="TDO129" s="4"/>
      <c r="TDP129" s="4"/>
      <c r="TDQ129" s="4"/>
      <c r="TDR129" s="4"/>
      <c r="TDS129" s="4"/>
      <c r="TDT129" s="4"/>
      <c r="TDU129" s="4"/>
      <c r="TDV129" s="4"/>
      <c r="TDW129" s="4"/>
      <c r="TDX129" s="4"/>
      <c r="TDY129" s="4"/>
      <c r="TDZ129" s="4"/>
      <c r="TEA129" s="4"/>
      <c r="TEB129" s="4"/>
      <c r="TEC129" s="4"/>
      <c r="TED129" s="4"/>
      <c r="TEE129" s="4"/>
      <c r="TEF129" s="4"/>
      <c r="TEG129" s="4"/>
      <c r="TEH129" s="4"/>
      <c r="TEI129" s="4"/>
      <c r="TEJ129" s="4"/>
      <c r="TEK129" s="4"/>
      <c r="TEL129" s="4"/>
      <c r="TEM129" s="4"/>
      <c r="TEN129" s="4"/>
      <c r="TEO129" s="4"/>
      <c r="TEP129" s="4"/>
      <c r="TEQ129" s="4"/>
      <c r="TER129" s="4"/>
      <c r="TES129" s="4"/>
      <c r="TET129" s="4"/>
      <c r="TEU129" s="4"/>
      <c r="TEV129" s="4"/>
      <c r="TEW129" s="4"/>
      <c r="TEX129" s="4"/>
      <c r="TEY129" s="4"/>
      <c r="TEZ129" s="4"/>
      <c r="TFA129" s="4"/>
      <c r="TFB129" s="4"/>
      <c r="TFC129" s="4"/>
      <c r="TFD129" s="4"/>
      <c r="TFE129" s="4"/>
      <c r="TFF129" s="4"/>
      <c r="TFG129" s="4"/>
      <c r="TFH129" s="4"/>
      <c r="TFI129" s="4"/>
      <c r="TFJ129" s="4"/>
      <c r="TFK129" s="4"/>
      <c r="TFL129" s="4"/>
      <c r="TFM129" s="4"/>
      <c r="TFN129" s="4"/>
      <c r="TFO129" s="4"/>
      <c r="TFP129" s="4"/>
      <c r="TFQ129" s="4"/>
      <c r="TFR129" s="4"/>
      <c r="TFS129" s="4"/>
      <c r="TFT129" s="4"/>
      <c r="TFU129" s="4"/>
      <c r="TFV129" s="4"/>
      <c r="TFW129" s="4"/>
      <c r="TFX129" s="4"/>
      <c r="TFY129" s="4"/>
      <c r="TFZ129" s="4"/>
      <c r="TGA129" s="4"/>
      <c r="TGB129" s="4"/>
      <c r="TGC129" s="4"/>
      <c r="TGD129" s="4"/>
      <c r="TGE129" s="4"/>
      <c r="TGF129" s="4"/>
      <c r="TGG129" s="4"/>
      <c r="TGH129" s="4"/>
      <c r="TGI129" s="4"/>
      <c r="TGJ129" s="4"/>
      <c r="TGK129" s="4"/>
      <c r="TGL129" s="4"/>
      <c r="TGM129" s="4"/>
      <c r="TGN129" s="4"/>
      <c r="TGO129" s="4"/>
      <c r="TGP129" s="4"/>
      <c r="TGQ129" s="4"/>
      <c r="TGR129" s="4"/>
      <c r="TGS129" s="4"/>
      <c r="TGT129" s="4"/>
      <c r="TGU129" s="4"/>
      <c r="TGV129" s="4"/>
      <c r="TGW129" s="4"/>
      <c r="TGX129" s="4"/>
      <c r="TGY129" s="4"/>
      <c r="TGZ129" s="4"/>
      <c r="THA129" s="4"/>
      <c r="THB129" s="4"/>
      <c r="THC129" s="4"/>
      <c r="THD129" s="4"/>
      <c r="THE129" s="4"/>
      <c r="THF129" s="4"/>
      <c r="THG129" s="4"/>
      <c r="THH129" s="4"/>
      <c r="THI129" s="4"/>
      <c r="THJ129" s="4"/>
      <c r="THK129" s="4"/>
      <c r="THL129" s="4"/>
      <c r="THM129" s="4"/>
      <c r="THN129" s="4"/>
      <c r="THO129" s="4"/>
      <c r="THP129" s="4"/>
      <c r="THQ129" s="4"/>
      <c r="THR129" s="4"/>
      <c r="THS129" s="4"/>
      <c r="THT129" s="4"/>
      <c r="THU129" s="4"/>
      <c r="THV129" s="4"/>
      <c r="THW129" s="4"/>
      <c r="THX129" s="4"/>
      <c r="THY129" s="4"/>
      <c r="THZ129" s="4"/>
      <c r="TIA129" s="4"/>
      <c r="TIB129" s="4"/>
      <c r="TIC129" s="4"/>
      <c r="TID129" s="4"/>
      <c r="TIE129" s="4"/>
      <c r="TIF129" s="4"/>
      <c r="TIG129" s="4"/>
      <c r="TIH129" s="4"/>
      <c r="TII129" s="4"/>
      <c r="TIJ129" s="4"/>
      <c r="TIK129" s="4"/>
      <c r="TIL129" s="4"/>
      <c r="TIM129" s="4"/>
      <c r="TIN129" s="4"/>
      <c r="TIO129" s="4"/>
      <c r="TIP129" s="4"/>
      <c r="TIQ129" s="4"/>
      <c r="TIR129" s="4"/>
      <c r="TIS129" s="4"/>
      <c r="TIT129" s="4"/>
      <c r="TIU129" s="4"/>
      <c r="TIV129" s="4"/>
      <c r="TIW129" s="4"/>
      <c r="TIX129" s="4"/>
      <c r="TJE129" s="4"/>
      <c r="TJF129" s="4"/>
      <c r="TJG129" s="4"/>
      <c r="TJH129" s="4"/>
      <c r="TJI129" s="4"/>
      <c r="TJJ129" s="4"/>
      <c r="TJK129" s="4"/>
      <c r="TJL129" s="4"/>
      <c r="TJM129" s="4"/>
      <c r="TJN129" s="4"/>
      <c r="TJO129" s="4"/>
      <c r="TJP129" s="4"/>
      <c r="TJQ129" s="4"/>
      <c r="TJR129" s="4"/>
      <c r="TJS129" s="4"/>
      <c r="TJT129" s="4"/>
      <c r="TJU129" s="4"/>
      <c r="TJV129" s="4"/>
      <c r="TJW129" s="4"/>
      <c r="TJX129" s="4"/>
      <c r="TJY129" s="4"/>
      <c r="TJZ129" s="4"/>
      <c r="TKA129" s="4"/>
      <c r="TKB129" s="4"/>
      <c r="TKC129" s="4"/>
      <c r="TKD129" s="4"/>
      <c r="TKE129" s="4"/>
      <c r="TKF129" s="4"/>
      <c r="TKG129" s="4"/>
      <c r="TKH129" s="4"/>
      <c r="TKI129" s="4"/>
      <c r="TKJ129" s="4"/>
      <c r="TKK129" s="4"/>
      <c r="TKL129" s="4"/>
      <c r="TKM129" s="4"/>
      <c r="TKN129" s="4"/>
      <c r="TKO129" s="4"/>
      <c r="TKP129" s="4"/>
      <c r="TKQ129" s="4"/>
      <c r="TKR129" s="4"/>
      <c r="TKS129" s="4"/>
      <c r="TKT129" s="4"/>
      <c r="TKU129" s="4"/>
      <c r="TKV129" s="4"/>
      <c r="TKW129" s="4"/>
      <c r="TKX129" s="4"/>
      <c r="TKY129" s="4"/>
      <c r="TKZ129" s="4"/>
      <c r="TLA129" s="4"/>
      <c r="TLB129" s="4"/>
      <c r="TLC129" s="4"/>
      <c r="TLD129" s="4"/>
      <c r="TLE129" s="4"/>
      <c r="TLF129" s="4"/>
      <c r="TLG129" s="4"/>
      <c r="TLH129" s="4"/>
      <c r="TLI129" s="4"/>
      <c r="TLJ129" s="4"/>
      <c r="TLK129" s="4"/>
      <c r="TLL129" s="4"/>
      <c r="TLM129" s="4"/>
      <c r="TLN129" s="4"/>
      <c r="TLO129" s="4"/>
      <c r="TLP129" s="4"/>
      <c r="TLQ129" s="4"/>
      <c r="TLR129" s="4"/>
      <c r="TLS129" s="4"/>
      <c r="TLT129" s="4"/>
      <c r="TLU129" s="4"/>
      <c r="TLV129" s="4"/>
      <c r="TLW129" s="4"/>
      <c r="TLX129" s="4"/>
      <c r="TLY129" s="4"/>
      <c r="TLZ129" s="4"/>
      <c r="TMA129" s="4"/>
      <c r="TMB129" s="4"/>
      <c r="TMC129" s="4"/>
      <c r="TMD129" s="4"/>
      <c r="TME129" s="4"/>
      <c r="TMF129" s="4"/>
      <c r="TMG129" s="4"/>
      <c r="TMH129" s="4"/>
      <c r="TMI129" s="4"/>
      <c r="TMJ129" s="4"/>
      <c r="TMK129" s="4"/>
      <c r="TML129" s="4"/>
      <c r="TMM129" s="4"/>
      <c r="TMN129" s="4"/>
      <c r="TMO129" s="4"/>
      <c r="TMP129" s="4"/>
      <c r="TMQ129" s="4"/>
      <c r="TMR129" s="4"/>
      <c r="TMS129" s="4"/>
      <c r="TMT129" s="4"/>
      <c r="TMU129" s="4"/>
      <c r="TMV129" s="4"/>
      <c r="TMW129" s="4"/>
      <c r="TMX129" s="4"/>
      <c r="TMY129" s="4"/>
      <c r="TMZ129" s="4"/>
      <c r="TNA129" s="4"/>
      <c r="TNB129" s="4"/>
      <c r="TNC129" s="4"/>
      <c r="TND129" s="4"/>
      <c r="TNE129" s="4"/>
      <c r="TNF129" s="4"/>
      <c r="TNG129" s="4"/>
      <c r="TNH129" s="4"/>
      <c r="TNI129" s="4"/>
      <c r="TNJ129" s="4"/>
      <c r="TNK129" s="4"/>
      <c r="TNL129" s="4"/>
      <c r="TNM129" s="4"/>
      <c r="TNN129" s="4"/>
      <c r="TNO129" s="4"/>
      <c r="TNP129" s="4"/>
      <c r="TNQ129" s="4"/>
      <c r="TNR129" s="4"/>
      <c r="TNS129" s="4"/>
      <c r="TNT129" s="4"/>
      <c r="TNU129" s="4"/>
      <c r="TNV129" s="4"/>
      <c r="TNW129" s="4"/>
      <c r="TNX129" s="4"/>
      <c r="TNY129" s="4"/>
      <c r="TNZ129" s="4"/>
      <c r="TOA129" s="4"/>
      <c r="TOB129" s="4"/>
      <c r="TOC129" s="4"/>
      <c r="TOD129" s="4"/>
      <c r="TOE129" s="4"/>
      <c r="TOF129" s="4"/>
      <c r="TOG129" s="4"/>
      <c r="TOH129" s="4"/>
      <c r="TOI129" s="4"/>
      <c r="TOJ129" s="4"/>
      <c r="TOK129" s="4"/>
      <c r="TOL129" s="4"/>
      <c r="TOM129" s="4"/>
      <c r="TON129" s="4"/>
      <c r="TOO129" s="4"/>
      <c r="TOP129" s="4"/>
      <c r="TOQ129" s="4"/>
      <c r="TOR129" s="4"/>
      <c r="TOS129" s="4"/>
      <c r="TOT129" s="4"/>
      <c r="TOU129" s="4"/>
      <c r="TOV129" s="4"/>
      <c r="TOW129" s="4"/>
      <c r="TOX129" s="4"/>
      <c r="TOY129" s="4"/>
      <c r="TOZ129" s="4"/>
      <c r="TPA129" s="4"/>
      <c r="TPB129" s="4"/>
      <c r="TPC129" s="4"/>
      <c r="TPD129" s="4"/>
      <c r="TPE129" s="4"/>
      <c r="TPF129" s="4"/>
      <c r="TPG129" s="4"/>
      <c r="TPH129" s="4"/>
      <c r="TPI129" s="4"/>
      <c r="TPJ129" s="4"/>
      <c r="TPK129" s="4"/>
      <c r="TPL129" s="4"/>
      <c r="TPM129" s="4"/>
      <c r="TPN129" s="4"/>
      <c r="TPO129" s="4"/>
      <c r="TPP129" s="4"/>
      <c r="TPQ129" s="4"/>
      <c r="TPR129" s="4"/>
      <c r="TPS129" s="4"/>
      <c r="TPT129" s="4"/>
      <c r="TPU129" s="4"/>
      <c r="TPV129" s="4"/>
      <c r="TPW129" s="4"/>
      <c r="TPX129" s="4"/>
      <c r="TPY129" s="4"/>
      <c r="TPZ129" s="4"/>
      <c r="TQA129" s="4"/>
      <c r="TQB129" s="4"/>
      <c r="TQC129" s="4"/>
      <c r="TQD129" s="4"/>
      <c r="TQE129" s="4"/>
      <c r="TQF129" s="4"/>
      <c r="TQG129" s="4"/>
      <c r="TQH129" s="4"/>
      <c r="TQI129" s="4"/>
      <c r="TQJ129" s="4"/>
      <c r="TQK129" s="4"/>
      <c r="TQL129" s="4"/>
      <c r="TQM129" s="4"/>
      <c r="TQN129" s="4"/>
      <c r="TQO129" s="4"/>
      <c r="TQP129" s="4"/>
      <c r="TQQ129" s="4"/>
      <c r="TQR129" s="4"/>
      <c r="TQS129" s="4"/>
      <c r="TQT129" s="4"/>
      <c r="TQU129" s="4"/>
      <c r="TQV129" s="4"/>
      <c r="TQW129" s="4"/>
      <c r="TQX129" s="4"/>
      <c r="TQY129" s="4"/>
      <c r="TQZ129" s="4"/>
      <c r="TRA129" s="4"/>
      <c r="TRB129" s="4"/>
      <c r="TRC129" s="4"/>
      <c r="TRD129" s="4"/>
      <c r="TRE129" s="4"/>
      <c r="TRF129" s="4"/>
      <c r="TRG129" s="4"/>
      <c r="TRH129" s="4"/>
      <c r="TRI129" s="4"/>
      <c r="TRJ129" s="4"/>
      <c r="TRK129" s="4"/>
      <c r="TRL129" s="4"/>
      <c r="TRM129" s="4"/>
      <c r="TRN129" s="4"/>
      <c r="TRO129" s="4"/>
      <c r="TRP129" s="4"/>
      <c r="TRQ129" s="4"/>
      <c r="TRR129" s="4"/>
      <c r="TRS129" s="4"/>
      <c r="TRT129" s="4"/>
      <c r="TRU129" s="4"/>
      <c r="TRV129" s="4"/>
      <c r="TRW129" s="4"/>
      <c r="TRX129" s="4"/>
      <c r="TRY129" s="4"/>
      <c r="TRZ129" s="4"/>
      <c r="TSA129" s="4"/>
      <c r="TSB129" s="4"/>
      <c r="TSC129" s="4"/>
      <c r="TSD129" s="4"/>
      <c r="TSE129" s="4"/>
      <c r="TSF129" s="4"/>
      <c r="TSG129" s="4"/>
      <c r="TSH129" s="4"/>
      <c r="TSI129" s="4"/>
      <c r="TSJ129" s="4"/>
      <c r="TSK129" s="4"/>
      <c r="TSL129" s="4"/>
      <c r="TSM129" s="4"/>
      <c r="TSN129" s="4"/>
      <c r="TSO129" s="4"/>
      <c r="TSP129" s="4"/>
      <c r="TSQ129" s="4"/>
      <c r="TSR129" s="4"/>
      <c r="TSS129" s="4"/>
      <c r="TST129" s="4"/>
      <c r="TTA129" s="4"/>
      <c r="TTB129" s="4"/>
      <c r="TTC129" s="4"/>
      <c r="TTD129" s="4"/>
      <c r="TTE129" s="4"/>
      <c r="TTF129" s="4"/>
      <c r="TTG129" s="4"/>
      <c r="TTH129" s="4"/>
      <c r="TTI129" s="4"/>
      <c r="TTJ129" s="4"/>
      <c r="TTK129" s="4"/>
      <c r="TTL129" s="4"/>
      <c r="TTM129" s="4"/>
      <c r="TTN129" s="4"/>
      <c r="TTO129" s="4"/>
      <c r="TTP129" s="4"/>
      <c r="TTQ129" s="4"/>
      <c r="TTR129" s="4"/>
      <c r="TTS129" s="4"/>
      <c r="TTT129" s="4"/>
      <c r="TTU129" s="4"/>
      <c r="TTV129" s="4"/>
      <c r="TTW129" s="4"/>
      <c r="TTX129" s="4"/>
      <c r="TTY129" s="4"/>
      <c r="TTZ129" s="4"/>
      <c r="TUA129" s="4"/>
      <c r="TUB129" s="4"/>
      <c r="TUC129" s="4"/>
      <c r="TUD129" s="4"/>
      <c r="TUE129" s="4"/>
      <c r="TUF129" s="4"/>
      <c r="TUG129" s="4"/>
      <c r="TUH129" s="4"/>
      <c r="TUI129" s="4"/>
      <c r="TUJ129" s="4"/>
      <c r="TUK129" s="4"/>
      <c r="TUL129" s="4"/>
      <c r="TUM129" s="4"/>
      <c r="TUN129" s="4"/>
      <c r="TUO129" s="4"/>
      <c r="TUP129" s="4"/>
      <c r="TUQ129" s="4"/>
      <c r="TUR129" s="4"/>
      <c r="TUS129" s="4"/>
      <c r="TUT129" s="4"/>
      <c r="TUU129" s="4"/>
      <c r="TUV129" s="4"/>
      <c r="TUW129" s="4"/>
      <c r="TUX129" s="4"/>
      <c r="TUY129" s="4"/>
      <c r="TUZ129" s="4"/>
      <c r="TVA129" s="4"/>
      <c r="TVB129" s="4"/>
      <c r="TVC129" s="4"/>
      <c r="TVD129" s="4"/>
      <c r="TVE129" s="4"/>
      <c r="TVF129" s="4"/>
      <c r="TVG129" s="4"/>
      <c r="TVH129" s="4"/>
      <c r="TVI129" s="4"/>
      <c r="TVJ129" s="4"/>
      <c r="TVK129" s="4"/>
      <c r="TVL129" s="4"/>
      <c r="TVM129" s="4"/>
      <c r="TVN129" s="4"/>
      <c r="TVO129" s="4"/>
      <c r="TVP129" s="4"/>
      <c r="TVQ129" s="4"/>
      <c r="TVR129" s="4"/>
      <c r="TVS129" s="4"/>
      <c r="TVT129" s="4"/>
      <c r="TVU129" s="4"/>
      <c r="TVV129" s="4"/>
      <c r="TVW129" s="4"/>
      <c r="TVX129" s="4"/>
      <c r="TVY129" s="4"/>
      <c r="TVZ129" s="4"/>
      <c r="TWA129" s="4"/>
      <c r="TWB129" s="4"/>
      <c r="TWC129" s="4"/>
      <c r="TWD129" s="4"/>
      <c r="TWE129" s="4"/>
      <c r="TWF129" s="4"/>
      <c r="TWG129" s="4"/>
      <c r="TWH129" s="4"/>
      <c r="TWI129" s="4"/>
      <c r="TWJ129" s="4"/>
      <c r="TWK129" s="4"/>
      <c r="TWL129" s="4"/>
      <c r="TWM129" s="4"/>
      <c r="TWN129" s="4"/>
      <c r="TWO129" s="4"/>
      <c r="TWP129" s="4"/>
      <c r="TWQ129" s="4"/>
      <c r="TWR129" s="4"/>
      <c r="TWS129" s="4"/>
      <c r="TWT129" s="4"/>
      <c r="TWU129" s="4"/>
      <c r="TWV129" s="4"/>
      <c r="TWW129" s="4"/>
      <c r="TWX129" s="4"/>
      <c r="TWY129" s="4"/>
      <c r="TWZ129" s="4"/>
      <c r="TXA129" s="4"/>
      <c r="TXB129" s="4"/>
      <c r="TXC129" s="4"/>
      <c r="TXD129" s="4"/>
      <c r="TXE129" s="4"/>
      <c r="TXF129" s="4"/>
      <c r="TXG129" s="4"/>
      <c r="TXH129" s="4"/>
      <c r="TXI129" s="4"/>
      <c r="TXJ129" s="4"/>
      <c r="TXK129" s="4"/>
      <c r="TXL129" s="4"/>
      <c r="TXM129" s="4"/>
      <c r="TXN129" s="4"/>
      <c r="TXO129" s="4"/>
      <c r="TXP129" s="4"/>
      <c r="TXQ129" s="4"/>
      <c r="TXR129" s="4"/>
      <c r="TXS129" s="4"/>
      <c r="TXT129" s="4"/>
      <c r="TXU129" s="4"/>
      <c r="TXV129" s="4"/>
      <c r="TXW129" s="4"/>
      <c r="TXX129" s="4"/>
      <c r="TXY129" s="4"/>
      <c r="TXZ129" s="4"/>
      <c r="TYA129" s="4"/>
      <c r="TYB129" s="4"/>
      <c r="TYC129" s="4"/>
      <c r="TYD129" s="4"/>
      <c r="TYE129" s="4"/>
      <c r="TYF129" s="4"/>
      <c r="TYG129" s="4"/>
      <c r="TYH129" s="4"/>
      <c r="TYI129" s="4"/>
      <c r="TYJ129" s="4"/>
      <c r="TYK129" s="4"/>
      <c r="TYL129" s="4"/>
      <c r="TYM129" s="4"/>
      <c r="TYN129" s="4"/>
      <c r="TYO129" s="4"/>
      <c r="TYP129" s="4"/>
      <c r="TYQ129" s="4"/>
      <c r="TYR129" s="4"/>
      <c r="TYS129" s="4"/>
      <c r="TYT129" s="4"/>
      <c r="TYU129" s="4"/>
      <c r="TYV129" s="4"/>
      <c r="TYW129" s="4"/>
      <c r="TYX129" s="4"/>
      <c r="TYY129" s="4"/>
      <c r="TYZ129" s="4"/>
      <c r="TZA129" s="4"/>
      <c r="TZB129" s="4"/>
      <c r="TZC129" s="4"/>
      <c r="TZD129" s="4"/>
      <c r="TZE129" s="4"/>
      <c r="TZF129" s="4"/>
      <c r="TZG129" s="4"/>
      <c r="TZH129" s="4"/>
      <c r="TZI129" s="4"/>
      <c r="TZJ129" s="4"/>
      <c r="TZK129" s="4"/>
      <c r="TZL129" s="4"/>
      <c r="TZM129" s="4"/>
      <c r="TZN129" s="4"/>
      <c r="TZO129" s="4"/>
      <c r="TZP129" s="4"/>
      <c r="TZQ129" s="4"/>
      <c r="TZR129" s="4"/>
      <c r="TZS129" s="4"/>
      <c r="TZT129" s="4"/>
      <c r="TZU129" s="4"/>
      <c r="TZV129" s="4"/>
      <c r="TZW129" s="4"/>
      <c r="TZX129" s="4"/>
      <c r="TZY129" s="4"/>
      <c r="TZZ129" s="4"/>
      <c r="UAA129" s="4"/>
      <c r="UAB129" s="4"/>
      <c r="UAC129" s="4"/>
      <c r="UAD129" s="4"/>
      <c r="UAE129" s="4"/>
      <c r="UAF129" s="4"/>
      <c r="UAG129" s="4"/>
      <c r="UAH129" s="4"/>
      <c r="UAI129" s="4"/>
      <c r="UAJ129" s="4"/>
      <c r="UAK129" s="4"/>
      <c r="UAL129" s="4"/>
      <c r="UAM129" s="4"/>
      <c r="UAN129" s="4"/>
      <c r="UAO129" s="4"/>
      <c r="UAP129" s="4"/>
      <c r="UAQ129" s="4"/>
      <c r="UAR129" s="4"/>
      <c r="UAS129" s="4"/>
      <c r="UAT129" s="4"/>
      <c r="UAU129" s="4"/>
      <c r="UAV129" s="4"/>
      <c r="UAW129" s="4"/>
      <c r="UAX129" s="4"/>
      <c r="UAY129" s="4"/>
      <c r="UAZ129" s="4"/>
      <c r="UBA129" s="4"/>
      <c r="UBB129" s="4"/>
      <c r="UBC129" s="4"/>
      <c r="UBD129" s="4"/>
      <c r="UBE129" s="4"/>
      <c r="UBF129" s="4"/>
      <c r="UBG129" s="4"/>
      <c r="UBH129" s="4"/>
      <c r="UBI129" s="4"/>
      <c r="UBJ129" s="4"/>
      <c r="UBK129" s="4"/>
      <c r="UBL129" s="4"/>
      <c r="UBM129" s="4"/>
      <c r="UBN129" s="4"/>
      <c r="UBO129" s="4"/>
      <c r="UBP129" s="4"/>
      <c r="UBQ129" s="4"/>
      <c r="UBR129" s="4"/>
      <c r="UBS129" s="4"/>
      <c r="UBT129" s="4"/>
      <c r="UBU129" s="4"/>
      <c r="UBV129" s="4"/>
      <c r="UBW129" s="4"/>
      <c r="UBX129" s="4"/>
      <c r="UBY129" s="4"/>
      <c r="UBZ129" s="4"/>
      <c r="UCA129" s="4"/>
      <c r="UCB129" s="4"/>
      <c r="UCC129" s="4"/>
      <c r="UCD129" s="4"/>
      <c r="UCE129" s="4"/>
      <c r="UCF129" s="4"/>
      <c r="UCG129" s="4"/>
      <c r="UCH129" s="4"/>
      <c r="UCI129" s="4"/>
      <c r="UCJ129" s="4"/>
      <c r="UCK129" s="4"/>
      <c r="UCL129" s="4"/>
      <c r="UCM129" s="4"/>
      <c r="UCN129" s="4"/>
      <c r="UCO129" s="4"/>
      <c r="UCP129" s="4"/>
      <c r="UCW129" s="4"/>
      <c r="UCX129" s="4"/>
      <c r="UCY129" s="4"/>
      <c r="UCZ129" s="4"/>
      <c r="UDA129" s="4"/>
      <c r="UDB129" s="4"/>
      <c r="UDC129" s="4"/>
      <c r="UDD129" s="4"/>
      <c r="UDE129" s="4"/>
      <c r="UDF129" s="4"/>
      <c r="UDG129" s="4"/>
      <c r="UDH129" s="4"/>
      <c r="UDI129" s="4"/>
      <c r="UDJ129" s="4"/>
      <c r="UDK129" s="4"/>
      <c r="UDL129" s="4"/>
      <c r="UDM129" s="4"/>
      <c r="UDN129" s="4"/>
      <c r="UDO129" s="4"/>
      <c r="UDP129" s="4"/>
      <c r="UDQ129" s="4"/>
      <c r="UDR129" s="4"/>
      <c r="UDS129" s="4"/>
      <c r="UDT129" s="4"/>
      <c r="UDU129" s="4"/>
      <c r="UDV129" s="4"/>
      <c r="UDW129" s="4"/>
      <c r="UDX129" s="4"/>
      <c r="UDY129" s="4"/>
      <c r="UDZ129" s="4"/>
      <c r="UEA129" s="4"/>
      <c r="UEB129" s="4"/>
      <c r="UEC129" s="4"/>
      <c r="UED129" s="4"/>
      <c r="UEE129" s="4"/>
      <c r="UEF129" s="4"/>
      <c r="UEG129" s="4"/>
      <c r="UEH129" s="4"/>
      <c r="UEI129" s="4"/>
      <c r="UEJ129" s="4"/>
      <c r="UEK129" s="4"/>
      <c r="UEL129" s="4"/>
      <c r="UEM129" s="4"/>
      <c r="UEN129" s="4"/>
      <c r="UEO129" s="4"/>
      <c r="UEP129" s="4"/>
      <c r="UEQ129" s="4"/>
      <c r="UER129" s="4"/>
      <c r="UES129" s="4"/>
      <c r="UET129" s="4"/>
      <c r="UEU129" s="4"/>
      <c r="UEV129" s="4"/>
      <c r="UEW129" s="4"/>
      <c r="UEX129" s="4"/>
      <c r="UEY129" s="4"/>
      <c r="UEZ129" s="4"/>
      <c r="UFA129" s="4"/>
      <c r="UFB129" s="4"/>
      <c r="UFC129" s="4"/>
      <c r="UFD129" s="4"/>
      <c r="UFE129" s="4"/>
      <c r="UFF129" s="4"/>
      <c r="UFG129" s="4"/>
      <c r="UFH129" s="4"/>
      <c r="UFI129" s="4"/>
      <c r="UFJ129" s="4"/>
      <c r="UFK129" s="4"/>
      <c r="UFL129" s="4"/>
      <c r="UFM129" s="4"/>
      <c r="UFN129" s="4"/>
      <c r="UFO129" s="4"/>
      <c r="UFP129" s="4"/>
      <c r="UFQ129" s="4"/>
      <c r="UFR129" s="4"/>
      <c r="UFS129" s="4"/>
      <c r="UFT129" s="4"/>
      <c r="UFU129" s="4"/>
      <c r="UFV129" s="4"/>
      <c r="UFW129" s="4"/>
      <c r="UFX129" s="4"/>
      <c r="UFY129" s="4"/>
      <c r="UFZ129" s="4"/>
      <c r="UGA129" s="4"/>
      <c r="UGB129" s="4"/>
      <c r="UGC129" s="4"/>
      <c r="UGD129" s="4"/>
      <c r="UGE129" s="4"/>
      <c r="UGF129" s="4"/>
      <c r="UGG129" s="4"/>
      <c r="UGH129" s="4"/>
      <c r="UGI129" s="4"/>
      <c r="UGJ129" s="4"/>
      <c r="UGK129" s="4"/>
      <c r="UGL129" s="4"/>
      <c r="UGM129" s="4"/>
      <c r="UGN129" s="4"/>
      <c r="UGO129" s="4"/>
      <c r="UGP129" s="4"/>
      <c r="UGQ129" s="4"/>
      <c r="UGR129" s="4"/>
      <c r="UGS129" s="4"/>
      <c r="UGT129" s="4"/>
      <c r="UGU129" s="4"/>
      <c r="UGV129" s="4"/>
      <c r="UGW129" s="4"/>
      <c r="UGX129" s="4"/>
      <c r="UGY129" s="4"/>
      <c r="UGZ129" s="4"/>
      <c r="UHA129" s="4"/>
      <c r="UHB129" s="4"/>
      <c r="UHC129" s="4"/>
      <c r="UHD129" s="4"/>
      <c r="UHE129" s="4"/>
      <c r="UHF129" s="4"/>
      <c r="UHG129" s="4"/>
      <c r="UHH129" s="4"/>
      <c r="UHI129" s="4"/>
      <c r="UHJ129" s="4"/>
      <c r="UHK129" s="4"/>
      <c r="UHL129" s="4"/>
      <c r="UHM129" s="4"/>
      <c r="UHN129" s="4"/>
      <c r="UHO129" s="4"/>
      <c r="UHP129" s="4"/>
      <c r="UHQ129" s="4"/>
      <c r="UHR129" s="4"/>
      <c r="UHS129" s="4"/>
      <c r="UHT129" s="4"/>
      <c r="UHU129" s="4"/>
      <c r="UHV129" s="4"/>
      <c r="UHW129" s="4"/>
      <c r="UHX129" s="4"/>
      <c r="UHY129" s="4"/>
      <c r="UHZ129" s="4"/>
      <c r="UIA129" s="4"/>
      <c r="UIB129" s="4"/>
      <c r="UIC129" s="4"/>
      <c r="UID129" s="4"/>
      <c r="UIE129" s="4"/>
      <c r="UIF129" s="4"/>
      <c r="UIG129" s="4"/>
      <c r="UIH129" s="4"/>
      <c r="UII129" s="4"/>
      <c r="UIJ129" s="4"/>
      <c r="UIK129" s="4"/>
      <c r="UIL129" s="4"/>
      <c r="UIM129" s="4"/>
      <c r="UIN129" s="4"/>
      <c r="UIO129" s="4"/>
      <c r="UIP129" s="4"/>
      <c r="UIQ129" s="4"/>
      <c r="UIR129" s="4"/>
      <c r="UIS129" s="4"/>
      <c r="UIT129" s="4"/>
      <c r="UIU129" s="4"/>
      <c r="UIV129" s="4"/>
      <c r="UIW129" s="4"/>
      <c r="UIX129" s="4"/>
      <c r="UIY129" s="4"/>
      <c r="UIZ129" s="4"/>
      <c r="UJA129" s="4"/>
      <c r="UJB129" s="4"/>
      <c r="UJC129" s="4"/>
      <c r="UJD129" s="4"/>
      <c r="UJE129" s="4"/>
      <c r="UJF129" s="4"/>
      <c r="UJG129" s="4"/>
      <c r="UJH129" s="4"/>
      <c r="UJI129" s="4"/>
      <c r="UJJ129" s="4"/>
      <c r="UJK129" s="4"/>
      <c r="UJL129" s="4"/>
      <c r="UJM129" s="4"/>
      <c r="UJN129" s="4"/>
      <c r="UJO129" s="4"/>
      <c r="UJP129" s="4"/>
      <c r="UJQ129" s="4"/>
      <c r="UJR129" s="4"/>
      <c r="UJS129" s="4"/>
      <c r="UJT129" s="4"/>
      <c r="UJU129" s="4"/>
      <c r="UJV129" s="4"/>
      <c r="UJW129" s="4"/>
      <c r="UJX129" s="4"/>
      <c r="UJY129" s="4"/>
      <c r="UJZ129" s="4"/>
      <c r="UKA129" s="4"/>
      <c r="UKB129" s="4"/>
      <c r="UKC129" s="4"/>
      <c r="UKD129" s="4"/>
      <c r="UKE129" s="4"/>
      <c r="UKF129" s="4"/>
      <c r="UKG129" s="4"/>
      <c r="UKH129" s="4"/>
      <c r="UKI129" s="4"/>
      <c r="UKJ129" s="4"/>
      <c r="UKK129" s="4"/>
      <c r="UKL129" s="4"/>
      <c r="UKM129" s="4"/>
      <c r="UKN129" s="4"/>
      <c r="UKO129" s="4"/>
      <c r="UKP129" s="4"/>
      <c r="UKQ129" s="4"/>
      <c r="UKR129" s="4"/>
      <c r="UKS129" s="4"/>
      <c r="UKT129" s="4"/>
      <c r="UKU129" s="4"/>
      <c r="UKV129" s="4"/>
      <c r="UKW129" s="4"/>
      <c r="UKX129" s="4"/>
      <c r="UKY129" s="4"/>
      <c r="UKZ129" s="4"/>
      <c r="ULA129" s="4"/>
      <c r="ULB129" s="4"/>
      <c r="ULC129" s="4"/>
      <c r="ULD129" s="4"/>
      <c r="ULE129" s="4"/>
      <c r="ULF129" s="4"/>
      <c r="ULG129" s="4"/>
      <c r="ULH129" s="4"/>
      <c r="ULI129" s="4"/>
      <c r="ULJ129" s="4"/>
      <c r="ULK129" s="4"/>
      <c r="ULL129" s="4"/>
      <c r="ULM129" s="4"/>
      <c r="ULN129" s="4"/>
      <c r="ULO129" s="4"/>
      <c r="ULP129" s="4"/>
      <c r="ULQ129" s="4"/>
      <c r="ULR129" s="4"/>
      <c r="ULS129" s="4"/>
      <c r="ULT129" s="4"/>
      <c r="ULU129" s="4"/>
      <c r="ULV129" s="4"/>
      <c r="ULW129" s="4"/>
      <c r="ULX129" s="4"/>
      <c r="ULY129" s="4"/>
      <c r="ULZ129" s="4"/>
      <c r="UMA129" s="4"/>
      <c r="UMB129" s="4"/>
      <c r="UMC129" s="4"/>
      <c r="UMD129" s="4"/>
      <c r="UME129" s="4"/>
      <c r="UMF129" s="4"/>
      <c r="UMG129" s="4"/>
      <c r="UMH129" s="4"/>
      <c r="UMI129" s="4"/>
      <c r="UMJ129" s="4"/>
      <c r="UMK129" s="4"/>
      <c r="UML129" s="4"/>
      <c r="UMS129" s="4"/>
      <c r="UMT129" s="4"/>
      <c r="UMU129" s="4"/>
      <c r="UMV129" s="4"/>
      <c r="UMW129" s="4"/>
      <c r="UMX129" s="4"/>
      <c r="UMY129" s="4"/>
      <c r="UMZ129" s="4"/>
      <c r="UNA129" s="4"/>
      <c r="UNB129" s="4"/>
      <c r="UNC129" s="4"/>
      <c r="UND129" s="4"/>
      <c r="UNE129" s="4"/>
      <c r="UNF129" s="4"/>
      <c r="UNG129" s="4"/>
      <c r="UNH129" s="4"/>
      <c r="UNI129" s="4"/>
      <c r="UNJ129" s="4"/>
      <c r="UNK129" s="4"/>
      <c r="UNL129" s="4"/>
      <c r="UNM129" s="4"/>
      <c r="UNN129" s="4"/>
      <c r="UNO129" s="4"/>
      <c r="UNP129" s="4"/>
      <c r="UNQ129" s="4"/>
      <c r="UNR129" s="4"/>
      <c r="UNS129" s="4"/>
      <c r="UNT129" s="4"/>
      <c r="UNU129" s="4"/>
      <c r="UNV129" s="4"/>
      <c r="UNW129" s="4"/>
      <c r="UNX129" s="4"/>
      <c r="UNY129" s="4"/>
      <c r="UNZ129" s="4"/>
      <c r="UOA129" s="4"/>
      <c r="UOB129" s="4"/>
      <c r="UOC129" s="4"/>
      <c r="UOD129" s="4"/>
      <c r="UOE129" s="4"/>
      <c r="UOF129" s="4"/>
      <c r="UOG129" s="4"/>
      <c r="UOH129" s="4"/>
      <c r="UOI129" s="4"/>
      <c r="UOJ129" s="4"/>
      <c r="UOK129" s="4"/>
      <c r="UOL129" s="4"/>
      <c r="UOM129" s="4"/>
      <c r="UON129" s="4"/>
      <c r="UOO129" s="4"/>
      <c r="UOP129" s="4"/>
      <c r="UOQ129" s="4"/>
      <c r="UOR129" s="4"/>
      <c r="UOS129" s="4"/>
      <c r="UOT129" s="4"/>
      <c r="UOU129" s="4"/>
      <c r="UOV129" s="4"/>
      <c r="UOW129" s="4"/>
      <c r="UOX129" s="4"/>
      <c r="UOY129" s="4"/>
      <c r="UOZ129" s="4"/>
      <c r="UPA129" s="4"/>
      <c r="UPB129" s="4"/>
      <c r="UPC129" s="4"/>
      <c r="UPD129" s="4"/>
      <c r="UPE129" s="4"/>
      <c r="UPF129" s="4"/>
      <c r="UPG129" s="4"/>
      <c r="UPH129" s="4"/>
      <c r="UPI129" s="4"/>
      <c r="UPJ129" s="4"/>
      <c r="UPK129" s="4"/>
      <c r="UPL129" s="4"/>
      <c r="UPM129" s="4"/>
      <c r="UPN129" s="4"/>
      <c r="UPO129" s="4"/>
      <c r="UPP129" s="4"/>
      <c r="UPQ129" s="4"/>
      <c r="UPR129" s="4"/>
      <c r="UPS129" s="4"/>
      <c r="UPT129" s="4"/>
      <c r="UPU129" s="4"/>
      <c r="UPV129" s="4"/>
      <c r="UPW129" s="4"/>
      <c r="UPX129" s="4"/>
      <c r="UPY129" s="4"/>
      <c r="UPZ129" s="4"/>
      <c r="UQA129" s="4"/>
      <c r="UQB129" s="4"/>
      <c r="UQC129" s="4"/>
      <c r="UQD129" s="4"/>
      <c r="UQE129" s="4"/>
      <c r="UQF129" s="4"/>
      <c r="UQG129" s="4"/>
      <c r="UQH129" s="4"/>
      <c r="UQI129" s="4"/>
      <c r="UQJ129" s="4"/>
      <c r="UQK129" s="4"/>
      <c r="UQL129" s="4"/>
      <c r="UQM129" s="4"/>
      <c r="UQN129" s="4"/>
      <c r="UQO129" s="4"/>
      <c r="UQP129" s="4"/>
      <c r="UQQ129" s="4"/>
      <c r="UQR129" s="4"/>
      <c r="UQS129" s="4"/>
      <c r="UQT129" s="4"/>
      <c r="UQU129" s="4"/>
      <c r="UQV129" s="4"/>
      <c r="UQW129" s="4"/>
      <c r="UQX129" s="4"/>
      <c r="UQY129" s="4"/>
      <c r="UQZ129" s="4"/>
      <c r="URA129" s="4"/>
      <c r="URB129" s="4"/>
      <c r="URC129" s="4"/>
      <c r="URD129" s="4"/>
      <c r="URE129" s="4"/>
      <c r="URF129" s="4"/>
      <c r="URG129" s="4"/>
      <c r="URH129" s="4"/>
      <c r="URI129" s="4"/>
      <c r="URJ129" s="4"/>
      <c r="URK129" s="4"/>
      <c r="URL129" s="4"/>
      <c r="URM129" s="4"/>
      <c r="URN129" s="4"/>
      <c r="URO129" s="4"/>
      <c r="URP129" s="4"/>
      <c r="URQ129" s="4"/>
      <c r="URR129" s="4"/>
      <c r="URS129" s="4"/>
      <c r="URT129" s="4"/>
      <c r="URU129" s="4"/>
      <c r="URV129" s="4"/>
      <c r="URW129" s="4"/>
      <c r="URX129" s="4"/>
      <c r="URY129" s="4"/>
      <c r="URZ129" s="4"/>
      <c r="USA129" s="4"/>
      <c r="USB129" s="4"/>
      <c r="USC129" s="4"/>
      <c r="USD129" s="4"/>
      <c r="USE129" s="4"/>
      <c r="USF129" s="4"/>
      <c r="USG129" s="4"/>
      <c r="USH129" s="4"/>
      <c r="USI129" s="4"/>
      <c r="USJ129" s="4"/>
      <c r="USK129" s="4"/>
      <c r="USL129" s="4"/>
      <c r="USM129" s="4"/>
      <c r="USN129" s="4"/>
      <c r="USO129" s="4"/>
      <c r="USP129" s="4"/>
      <c r="USQ129" s="4"/>
      <c r="USR129" s="4"/>
      <c r="USS129" s="4"/>
      <c r="UST129" s="4"/>
      <c r="USU129" s="4"/>
      <c r="USV129" s="4"/>
      <c r="USW129" s="4"/>
      <c r="USX129" s="4"/>
      <c r="USY129" s="4"/>
      <c r="USZ129" s="4"/>
      <c r="UTA129" s="4"/>
      <c r="UTB129" s="4"/>
      <c r="UTC129" s="4"/>
      <c r="UTD129" s="4"/>
      <c r="UTE129" s="4"/>
      <c r="UTF129" s="4"/>
      <c r="UTG129" s="4"/>
      <c r="UTH129" s="4"/>
      <c r="UTI129" s="4"/>
      <c r="UTJ129" s="4"/>
      <c r="UTK129" s="4"/>
      <c r="UTL129" s="4"/>
      <c r="UTM129" s="4"/>
      <c r="UTN129" s="4"/>
      <c r="UTO129" s="4"/>
      <c r="UTP129" s="4"/>
      <c r="UTQ129" s="4"/>
      <c r="UTR129" s="4"/>
      <c r="UTS129" s="4"/>
      <c r="UTT129" s="4"/>
      <c r="UTU129" s="4"/>
      <c r="UTV129" s="4"/>
      <c r="UTW129" s="4"/>
      <c r="UTX129" s="4"/>
      <c r="UTY129" s="4"/>
      <c r="UTZ129" s="4"/>
      <c r="UUA129" s="4"/>
      <c r="UUB129" s="4"/>
      <c r="UUC129" s="4"/>
      <c r="UUD129" s="4"/>
      <c r="UUE129" s="4"/>
      <c r="UUF129" s="4"/>
      <c r="UUG129" s="4"/>
      <c r="UUH129" s="4"/>
      <c r="UUI129" s="4"/>
      <c r="UUJ129" s="4"/>
      <c r="UUK129" s="4"/>
      <c r="UUL129" s="4"/>
      <c r="UUM129" s="4"/>
      <c r="UUN129" s="4"/>
      <c r="UUO129" s="4"/>
      <c r="UUP129" s="4"/>
      <c r="UUQ129" s="4"/>
      <c r="UUR129" s="4"/>
      <c r="UUS129" s="4"/>
      <c r="UUT129" s="4"/>
      <c r="UUU129" s="4"/>
      <c r="UUV129" s="4"/>
      <c r="UUW129" s="4"/>
      <c r="UUX129" s="4"/>
      <c r="UUY129" s="4"/>
      <c r="UUZ129" s="4"/>
      <c r="UVA129" s="4"/>
      <c r="UVB129" s="4"/>
      <c r="UVC129" s="4"/>
      <c r="UVD129" s="4"/>
      <c r="UVE129" s="4"/>
      <c r="UVF129" s="4"/>
      <c r="UVG129" s="4"/>
      <c r="UVH129" s="4"/>
      <c r="UVI129" s="4"/>
      <c r="UVJ129" s="4"/>
      <c r="UVK129" s="4"/>
      <c r="UVL129" s="4"/>
      <c r="UVM129" s="4"/>
      <c r="UVN129" s="4"/>
      <c r="UVO129" s="4"/>
      <c r="UVP129" s="4"/>
      <c r="UVQ129" s="4"/>
      <c r="UVR129" s="4"/>
      <c r="UVS129" s="4"/>
      <c r="UVT129" s="4"/>
      <c r="UVU129" s="4"/>
      <c r="UVV129" s="4"/>
      <c r="UVW129" s="4"/>
      <c r="UVX129" s="4"/>
      <c r="UVY129" s="4"/>
      <c r="UVZ129" s="4"/>
      <c r="UWA129" s="4"/>
      <c r="UWB129" s="4"/>
      <c r="UWC129" s="4"/>
      <c r="UWD129" s="4"/>
      <c r="UWE129" s="4"/>
      <c r="UWF129" s="4"/>
      <c r="UWG129" s="4"/>
      <c r="UWH129" s="4"/>
      <c r="UWO129" s="4"/>
      <c r="UWP129" s="4"/>
      <c r="UWQ129" s="4"/>
      <c r="UWR129" s="4"/>
      <c r="UWS129" s="4"/>
      <c r="UWT129" s="4"/>
      <c r="UWU129" s="4"/>
      <c r="UWV129" s="4"/>
      <c r="UWW129" s="4"/>
      <c r="UWX129" s="4"/>
      <c r="UWY129" s="4"/>
      <c r="UWZ129" s="4"/>
      <c r="UXA129" s="4"/>
      <c r="UXB129" s="4"/>
      <c r="UXC129" s="4"/>
      <c r="UXD129" s="4"/>
      <c r="UXE129" s="4"/>
      <c r="UXF129" s="4"/>
      <c r="UXG129" s="4"/>
      <c r="UXH129" s="4"/>
      <c r="UXI129" s="4"/>
      <c r="UXJ129" s="4"/>
      <c r="UXK129" s="4"/>
      <c r="UXL129" s="4"/>
      <c r="UXM129" s="4"/>
      <c r="UXN129" s="4"/>
      <c r="UXO129" s="4"/>
      <c r="UXP129" s="4"/>
      <c r="UXQ129" s="4"/>
      <c r="UXR129" s="4"/>
      <c r="UXS129" s="4"/>
      <c r="UXT129" s="4"/>
      <c r="UXU129" s="4"/>
      <c r="UXV129" s="4"/>
      <c r="UXW129" s="4"/>
      <c r="UXX129" s="4"/>
      <c r="UXY129" s="4"/>
      <c r="UXZ129" s="4"/>
      <c r="UYA129" s="4"/>
      <c r="UYB129" s="4"/>
      <c r="UYC129" s="4"/>
      <c r="UYD129" s="4"/>
      <c r="UYE129" s="4"/>
      <c r="UYF129" s="4"/>
      <c r="UYG129" s="4"/>
      <c r="UYH129" s="4"/>
      <c r="UYI129" s="4"/>
      <c r="UYJ129" s="4"/>
      <c r="UYK129" s="4"/>
      <c r="UYL129" s="4"/>
      <c r="UYM129" s="4"/>
      <c r="UYN129" s="4"/>
      <c r="UYO129" s="4"/>
      <c r="UYP129" s="4"/>
      <c r="UYQ129" s="4"/>
      <c r="UYR129" s="4"/>
      <c r="UYS129" s="4"/>
      <c r="UYT129" s="4"/>
      <c r="UYU129" s="4"/>
      <c r="UYV129" s="4"/>
      <c r="UYW129" s="4"/>
      <c r="UYX129" s="4"/>
      <c r="UYY129" s="4"/>
      <c r="UYZ129" s="4"/>
      <c r="UZA129" s="4"/>
      <c r="UZB129" s="4"/>
      <c r="UZC129" s="4"/>
      <c r="UZD129" s="4"/>
      <c r="UZE129" s="4"/>
      <c r="UZF129" s="4"/>
      <c r="UZG129" s="4"/>
      <c r="UZH129" s="4"/>
      <c r="UZI129" s="4"/>
      <c r="UZJ129" s="4"/>
      <c r="UZK129" s="4"/>
      <c r="UZL129" s="4"/>
      <c r="UZM129" s="4"/>
      <c r="UZN129" s="4"/>
      <c r="UZO129" s="4"/>
      <c r="UZP129" s="4"/>
      <c r="UZQ129" s="4"/>
      <c r="UZR129" s="4"/>
      <c r="UZS129" s="4"/>
      <c r="UZT129" s="4"/>
      <c r="UZU129" s="4"/>
      <c r="UZV129" s="4"/>
      <c r="UZW129" s="4"/>
      <c r="UZX129" s="4"/>
      <c r="UZY129" s="4"/>
      <c r="UZZ129" s="4"/>
      <c r="VAA129" s="4"/>
      <c r="VAB129" s="4"/>
      <c r="VAC129" s="4"/>
      <c r="VAD129" s="4"/>
      <c r="VAE129" s="4"/>
      <c r="VAF129" s="4"/>
      <c r="VAG129" s="4"/>
      <c r="VAH129" s="4"/>
      <c r="VAI129" s="4"/>
      <c r="VAJ129" s="4"/>
      <c r="VAK129" s="4"/>
      <c r="VAL129" s="4"/>
      <c r="VAM129" s="4"/>
      <c r="VAN129" s="4"/>
      <c r="VAO129" s="4"/>
      <c r="VAP129" s="4"/>
      <c r="VAQ129" s="4"/>
      <c r="VAR129" s="4"/>
      <c r="VAS129" s="4"/>
      <c r="VAT129" s="4"/>
      <c r="VAU129" s="4"/>
      <c r="VAV129" s="4"/>
      <c r="VAW129" s="4"/>
      <c r="VAX129" s="4"/>
      <c r="VAY129" s="4"/>
      <c r="VAZ129" s="4"/>
      <c r="VBA129" s="4"/>
      <c r="VBB129" s="4"/>
      <c r="VBC129" s="4"/>
      <c r="VBD129" s="4"/>
      <c r="VBE129" s="4"/>
      <c r="VBF129" s="4"/>
      <c r="VBG129" s="4"/>
      <c r="VBH129" s="4"/>
      <c r="VBI129" s="4"/>
      <c r="VBJ129" s="4"/>
      <c r="VBK129" s="4"/>
      <c r="VBL129" s="4"/>
      <c r="VBM129" s="4"/>
      <c r="VBN129" s="4"/>
      <c r="VBO129" s="4"/>
      <c r="VBP129" s="4"/>
      <c r="VBQ129" s="4"/>
      <c r="VBR129" s="4"/>
      <c r="VBS129" s="4"/>
      <c r="VBT129" s="4"/>
      <c r="VBU129" s="4"/>
      <c r="VBV129" s="4"/>
      <c r="VBW129" s="4"/>
      <c r="VBX129" s="4"/>
      <c r="VBY129" s="4"/>
      <c r="VBZ129" s="4"/>
      <c r="VCA129" s="4"/>
      <c r="VCB129" s="4"/>
      <c r="VCC129" s="4"/>
      <c r="VCD129" s="4"/>
      <c r="VCE129" s="4"/>
      <c r="VCF129" s="4"/>
      <c r="VCG129" s="4"/>
      <c r="VCH129" s="4"/>
      <c r="VCI129" s="4"/>
      <c r="VCJ129" s="4"/>
      <c r="VCK129" s="4"/>
      <c r="VCL129" s="4"/>
      <c r="VCM129" s="4"/>
      <c r="VCN129" s="4"/>
      <c r="VCO129" s="4"/>
      <c r="VCP129" s="4"/>
      <c r="VCQ129" s="4"/>
      <c r="VCR129" s="4"/>
      <c r="VCS129" s="4"/>
      <c r="VCT129" s="4"/>
      <c r="VCU129" s="4"/>
      <c r="VCV129" s="4"/>
      <c r="VCW129" s="4"/>
      <c r="VCX129" s="4"/>
      <c r="VCY129" s="4"/>
      <c r="VCZ129" s="4"/>
      <c r="VDA129" s="4"/>
      <c r="VDB129" s="4"/>
      <c r="VDC129" s="4"/>
      <c r="VDD129" s="4"/>
      <c r="VDE129" s="4"/>
      <c r="VDF129" s="4"/>
      <c r="VDG129" s="4"/>
      <c r="VDH129" s="4"/>
      <c r="VDI129" s="4"/>
      <c r="VDJ129" s="4"/>
      <c r="VDK129" s="4"/>
      <c r="VDL129" s="4"/>
      <c r="VDM129" s="4"/>
      <c r="VDN129" s="4"/>
      <c r="VDO129" s="4"/>
      <c r="VDP129" s="4"/>
      <c r="VDQ129" s="4"/>
      <c r="VDR129" s="4"/>
      <c r="VDS129" s="4"/>
      <c r="VDT129" s="4"/>
      <c r="VDU129" s="4"/>
      <c r="VDV129" s="4"/>
      <c r="VDW129" s="4"/>
      <c r="VDX129" s="4"/>
      <c r="VDY129" s="4"/>
      <c r="VDZ129" s="4"/>
      <c r="VEA129" s="4"/>
      <c r="VEB129" s="4"/>
      <c r="VEC129" s="4"/>
      <c r="VED129" s="4"/>
      <c r="VEE129" s="4"/>
      <c r="VEF129" s="4"/>
      <c r="VEG129" s="4"/>
      <c r="VEH129" s="4"/>
      <c r="VEI129" s="4"/>
      <c r="VEJ129" s="4"/>
      <c r="VEK129" s="4"/>
      <c r="VEL129" s="4"/>
      <c r="VEM129" s="4"/>
      <c r="VEN129" s="4"/>
      <c r="VEO129" s="4"/>
      <c r="VEP129" s="4"/>
      <c r="VEQ129" s="4"/>
      <c r="VER129" s="4"/>
      <c r="VES129" s="4"/>
      <c r="VET129" s="4"/>
      <c r="VEU129" s="4"/>
      <c r="VEV129" s="4"/>
      <c r="VEW129" s="4"/>
      <c r="VEX129" s="4"/>
      <c r="VEY129" s="4"/>
      <c r="VEZ129" s="4"/>
      <c r="VFA129" s="4"/>
      <c r="VFB129" s="4"/>
      <c r="VFC129" s="4"/>
      <c r="VFD129" s="4"/>
      <c r="VFE129" s="4"/>
      <c r="VFF129" s="4"/>
      <c r="VFG129" s="4"/>
      <c r="VFH129" s="4"/>
      <c r="VFI129" s="4"/>
      <c r="VFJ129" s="4"/>
      <c r="VFK129" s="4"/>
      <c r="VFL129" s="4"/>
      <c r="VFM129" s="4"/>
      <c r="VFN129" s="4"/>
      <c r="VFO129" s="4"/>
      <c r="VFP129" s="4"/>
      <c r="VFQ129" s="4"/>
      <c r="VFR129" s="4"/>
      <c r="VFS129" s="4"/>
      <c r="VFT129" s="4"/>
      <c r="VFU129" s="4"/>
      <c r="VFV129" s="4"/>
      <c r="VFW129" s="4"/>
      <c r="VFX129" s="4"/>
      <c r="VFY129" s="4"/>
      <c r="VFZ129" s="4"/>
      <c r="VGA129" s="4"/>
      <c r="VGB129" s="4"/>
      <c r="VGC129" s="4"/>
      <c r="VGD129" s="4"/>
      <c r="VGK129" s="4"/>
      <c r="VGL129" s="4"/>
      <c r="VGM129" s="4"/>
      <c r="VGN129" s="4"/>
      <c r="VGO129" s="4"/>
      <c r="VGP129" s="4"/>
      <c r="VGQ129" s="4"/>
      <c r="VGR129" s="4"/>
      <c r="VGS129" s="4"/>
      <c r="VGT129" s="4"/>
      <c r="VGU129" s="4"/>
      <c r="VGV129" s="4"/>
      <c r="VGW129" s="4"/>
      <c r="VGX129" s="4"/>
      <c r="VGY129" s="4"/>
      <c r="VGZ129" s="4"/>
      <c r="VHA129" s="4"/>
      <c r="VHB129" s="4"/>
      <c r="VHC129" s="4"/>
      <c r="VHD129" s="4"/>
      <c r="VHE129" s="4"/>
      <c r="VHF129" s="4"/>
      <c r="VHG129" s="4"/>
      <c r="VHH129" s="4"/>
      <c r="VHI129" s="4"/>
      <c r="VHJ129" s="4"/>
      <c r="VHK129" s="4"/>
      <c r="VHL129" s="4"/>
      <c r="VHM129" s="4"/>
      <c r="VHN129" s="4"/>
      <c r="VHO129" s="4"/>
      <c r="VHP129" s="4"/>
      <c r="VHQ129" s="4"/>
      <c r="VHR129" s="4"/>
      <c r="VHS129" s="4"/>
      <c r="VHT129" s="4"/>
      <c r="VHU129" s="4"/>
      <c r="VHV129" s="4"/>
      <c r="VHW129" s="4"/>
      <c r="VHX129" s="4"/>
      <c r="VHY129" s="4"/>
      <c r="VHZ129" s="4"/>
      <c r="VIA129" s="4"/>
      <c r="VIB129" s="4"/>
      <c r="VIC129" s="4"/>
      <c r="VID129" s="4"/>
      <c r="VIE129" s="4"/>
      <c r="VIF129" s="4"/>
      <c r="VIG129" s="4"/>
      <c r="VIH129" s="4"/>
      <c r="VII129" s="4"/>
      <c r="VIJ129" s="4"/>
      <c r="VIK129" s="4"/>
      <c r="VIL129" s="4"/>
      <c r="VIM129" s="4"/>
      <c r="VIN129" s="4"/>
      <c r="VIO129" s="4"/>
      <c r="VIP129" s="4"/>
      <c r="VIQ129" s="4"/>
      <c r="VIR129" s="4"/>
      <c r="VIS129" s="4"/>
      <c r="VIT129" s="4"/>
      <c r="VIU129" s="4"/>
      <c r="VIV129" s="4"/>
      <c r="VIW129" s="4"/>
      <c r="VIX129" s="4"/>
      <c r="VIY129" s="4"/>
      <c r="VIZ129" s="4"/>
      <c r="VJA129" s="4"/>
      <c r="VJB129" s="4"/>
      <c r="VJC129" s="4"/>
      <c r="VJD129" s="4"/>
      <c r="VJE129" s="4"/>
      <c r="VJF129" s="4"/>
      <c r="VJG129" s="4"/>
      <c r="VJH129" s="4"/>
      <c r="VJI129" s="4"/>
      <c r="VJJ129" s="4"/>
      <c r="VJK129" s="4"/>
      <c r="VJL129" s="4"/>
      <c r="VJM129" s="4"/>
      <c r="VJN129" s="4"/>
      <c r="VJO129" s="4"/>
      <c r="VJP129" s="4"/>
      <c r="VJQ129" s="4"/>
      <c r="VJR129" s="4"/>
      <c r="VJS129" s="4"/>
      <c r="VJT129" s="4"/>
      <c r="VJU129" s="4"/>
      <c r="VJV129" s="4"/>
      <c r="VJW129" s="4"/>
      <c r="VJX129" s="4"/>
      <c r="VJY129" s="4"/>
      <c r="VJZ129" s="4"/>
      <c r="VKA129" s="4"/>
      <c r="VKB129" s="4"/>
      <c r="VKC129" s="4"/>
      <c r="VKD129" s="4"/>
      <c r="VKE129" s="4"/>
      <c r="VKF129" s="4"/>
      <c r="VKG129" s="4"/>
      <c r="VKH129" s="4"/>
      <c r="VKI129" s="4"/>
      <c r="VKJ129" s="4"/>
      <c r="VKK129" s="4"/>
      <c r="VKL129" s="4"/>
      <c r="VKM129" s="4"/>
      <c r="VKN129" s="4"/>
      <c r="VKO129" s="4"/>
      <c r="VKP129" s="4"/>
      <c r="VKQ129" s="4"/>
      <c r="VKR129" s="4"/>
      <c r="VKS129" s="4"/>
      <c r="VKT129" s="4"/>
      <c r="VKU129" s="4"/>
      <c r="VKV129" s="4"/>
      <c r="VKW129" s="4"/>
      <c r="VKX129" s="4"/>
      <c r="VKY129" s="4"/>
      <c r="VKZ129" s="4"/>
      <c r="VLA129" s="4"/>
      <c r="VLB129" s="4"/>
      <c r="VLC129" s="4"/>
      <c r="VLD129" s="4"/>
      <c r="VLE129" s="4"/>
      <c r="VLF129" s="4"/>
      <c r="VLG129" s="4"/>
      <c r="VLH129" s="4"/>
      <c r="VLI129" s="4"/>
      <c r="VLJ129" s="4"/>
      <c r="VLK129" s="4"/>
      <c r="VLL129" s="4"/>
      <c r="VLM129" s="4"/>
      <c r="VLN129" s="4"/>
      <c r="VLO129" s="4"/>
      <c r="VLP129" s="4"/>
      <c r="VLQ129" s="4"/>
      <c r="VLR129" s="4"/>
      <c r="VLS129" s="4"/>
      <c r="VLT129" s="4"/>
      <c r="VLU129" s="4"/>
      <c r="VLV129" s="4"/>
      <c r="VLW129" s="4"/>
      <c r="VLX129" s="4"/>
      <c r="VLY129" s="4"/>
      <c r="VLZ129" s="4"/>
      <c r="VMA129" s="4"/>
      <c r="VMB129" s="4"/>
      <c r="VMC129" s="4"/>
      <c r="VMD129" s="4"/>
      <c r="VME129" s="4"/>
      <c r="VMF129" s="4"/>
      <c r="VMG129" s="4"/>
      <c r="VMH129" s="4"/>
      <c r="VMI129" s="4"/>
      <c r="VMJ129" s="4"/>
      <c r="VMK129" s="4"/>
      <c r="VML129" s="4"/>
      <c r="VMM129" s="4"/>
      <c r="VMN129" s="4"/>
      <c r="VMO129" s="4"/>
      <c r="VMP129" s="4"/>
      <c r="VMQ129" s="4"/>
      <c r="VMR129" s="4"/>
      <c r="VMS129" s="4"/>
      <c r="VMT129" s="4"/>
      <c r="VMU129" s="4"/>
      <c r="VMV129" s="4"/>
      <c r="VMW129" s="4"/>
      <c r="VMX129" s="4"/>
      <c r="VMY129" s="4"/>
      <c r="VMZ129" s="4"/>
      <c r="VNA129" s="4"/>
      <c r="VNB129" s="4"/>
      <c r="VNC129" s="4"/>
      <c r="VND129" s="4"/>
      <c r="VNE129" s="4"/>
      <c r="VNF129" s="4"/>
      <c r="VNG129" s="4"/>
      <c r="VNH129" s="4"/>
      <c r="VNI129" s="4"/>
      <c r="VNJ129" s="4"/>
      <c r="VNK129" s="4"/>
      <c r="VNL129" s="4"/>
      <c r="VNM129" s="4"/>
      <c r="VNN129" s="4"/>
      <c r="VNO129" s="4"/>
      <c r="VNP129" s="4"/>
      <c r="VNQ129" s="4"/>
      <c r="VNR129" s="4"/>
      <c r="VNS129" s="4"/>
      <c r="VNT129" s="4"/>
      <c r="VNU129" s="4"/>
      <c r="VNV129" s="4"/>
      <c r="VNW129" s="4"/>
      <c r="VNX129" s="4"/>
      <c r="VNY129" s="4"/>
      <c r="VNZ129" s="4"/>
      <c r="VOA129" s="4"/>
      <c r="VOB129" s="4"/>
      <c r="VOC129" s="4"/>
      <c r="VOD129" s="4"/>
      <c r="VOE129" s="4"/>
      <c r="VOF129" s="4"/>
      <c r="VOG129" s="4"/>
      <c r="VOH129" s="4"/>
      <c r="VOI129" s="4"/>
      <c r="VOJ129" s="4"/>
      <c r="VOK129" s="4"/>
      <c r="VOL129" s="4"/>
      <c r="VOM129" s="4"/>
      <c r="VON129" s="4"/>
      <c r="VOO129" s="4"/>
      <c r="VOP129" s="4"/>
      <c r="VOQ129" s="4"/>
      <c r="VOR129" s="4"/>
      <c r="VOS129" s="4"/>
      <c r="VOT129" s="4"/>
      <c r="VOU129" s="4"/>
      <c r="VOV129" s="4"/>
      <c r="VOW129" s="4"/>
      <c r="VOX129" s="4"/>
      <c r="VOY129" s="4"/>
      <c r="VOZ129" s="4"/>
      <c r="VPA129" s="4"/>
      <c r="VPB129" s="4"/>
      <c r="VPC129" s="4"/>
      <c r="VPD129" s="4"/>
      <c r="VPE129" s="4"/>
      <c r="VPF129" s="4"/>
      <c r="VPG129" s="4"/>
      <c r="VPH129" s="4"/>
      <c r="VPI129" s="4"/>
      <c r="VPJ129" s="4"/>
      <c r="VPK129" s="4"/>
      <c r="VPL129" s="4"/>
      <c r="VPM129" s="4"/>
      <c r="VPN129" s="4"/>
      <c r="VPO129" s="4"/>
      <c r="VPP129" s="4"/>
      <c r="VPQ129" s="4"/>
      <c r="VPR129" s="4"/>
      <c r="VPS129" s="4"/>
      <c r="VPT129" s="4"/>
      <c r="VPU129" s="4"/>
      <c r="VPV129" s="4"/>
      <c r="VPW129" s="4"/>
      <c r="VPX129" s="4"/>
      <c r="VPY129" s="4"/>
      <c r="VPZ129" s="4"/>
      <c r="VQG129" s="4"/>
      <c r="VQH129" s="4"/>
      <c r="VQI129" s="4"/>
      <c r="VQJ129" s="4"/>
      <c r="VQK129" s="4"/>
      <c r="VQL129" s="4"/>
      <c r="VQM129" s="4"/>
      <c r="VQN129" s="4"/>
      <c r="VQO129" s="4"/>
      <c r="VQP129" s="4"/>
      <c r="VQQ129" s="4"/>
      <c r="VQR129" s="4"/>
      <c r="VQS129" s="4"/>
      <c r="VQT129" s="4"/>
      <c r="VQU129" s="4"/>
      <c r="VQV129" s="4"/>
      <c r="VQW129" s="4"/>
      <c r="VQX129" s="4"/>
      <c r="VQY129" s="4"/>
      <c r="VQZ129" s="4"/>
      <c r="VRA129" s="4"/>
      <c r="VRB129" s="4"/>
      <c r="VRC129" s="4"/>
      <c r="VRD129" s="4"/>
      <c r="VRE129" s="4"/>
      <c r="VRF129" s="4"/>
      <c r="VRG129" s="4"/>
      <c r="VRH129" s="4"/>
      <c r="VRI129" s="4"/>
      <c r="VRJ129" s="4"/>
      <c r="VRK129" s="4"/>
      <c r="VRL129" s="4"/>
      <c r="VRM129" s="4"/>
      <c r="VRN129" s="4"/>
      <c r="VRO129" s="4"/>
      <c r="VRP129" s="4"/>
      <c r="VRQ129" s="4"/>
      <c r="VRR129" s="4"/>
      <c r="VRS129" s="4"/>
      <c r="VRT129" s="4"/>
      <c r="VRU129" s="4"/>
      <c r="VRV129" s="4"/>
      <c r="VRW129" s="4"/>
      <c r="VRX129" s="4"/>
      <c r="VRY129" s="4"/>
      <c r="VRZ129" s="4"/>
      <c r="VSA129" s="4"/>
      <c r="VSB129" s="4"/>
      <c r="VSC129" s="4"/>
      <c r="VSD129" s="4"/>
      <c r="VSE129" s="4"/>
      <c r="VSF129" s="4"/>
      <c r="VSG129" s="4"/>
      <c r="VSH129" s="4"/>
      <c r="VSI129" s="4"/>
      <c r="VSJ129" s="4"/>
      <c r="VSK129" s="4"/>
      <c r="VSL129" s="4"/>
      <c r="VSM129" s="4"/>
      <c r="VSN129" s="4"/>
      <c r="VSO129" s="4"/>
      <c r="VSP129" s="4"/>
      <c r="VSQ129" s="4"/>
      <c r="VSR129" s="4"/>
      <c r="VSS129" s="4"/>
      <c r="VST129" s="4"/>
      <c r="VSU129" s="4"/>
      <c r="VSV129" s="4"/>
      <c r="VSW129" s="4"/>
      <c r="VSX129" s="4"/>
      <c r="VSY129" s="4"/>
      <c r="VSZ129" s="4"/>
      <c r="VTA129" s="4"/>
      <c r="VTB129" s="4"/>
      <c r="VTC129" s="4"/>
      <c r="VTD129" s="4"/>
      <c r="VTE129" s="4"/>
      <c r="VTF129" s="4"/>
      <c r="VTG129" s="4"/>
      <c r="VTH129" s="4"/>
      <c r="VTI129" s="4"/>
      <c r="VTJ129" s="4"/>
      <c r="VTK129" s="4"/>
      <c r="VTL129" s="4"/>
      <c r="VTM129" s="4"/>
      <c r="VTN129" s="4"/>
      <c r="VTO129" s="4"/>
      <c r="VTP129" s="4"/>
      <c r="VTQ129" s="4"/>
      <c r="VTR129" s="4"/>
      <c r="VTS129" s="4"/>
      <c r="VTT129" s="4"/>
      <c r="VTU129" s="4"/>
      <c r="VTV129" s="4"/>
      <c r="VTW129" s="4"/>
      <c r="VTX129" s="4"/>
      <c r="VTY129" s="4"/>
      <c r="VTZ129" s="4"/>
      <c r="VUA129" s="4"/>
      <c r="VUB129" s="4"/>
      <c r="VUC129" s="4"/>
      <c r="VUD129" s="4"/>
      <c r="VUE129" s="4"/>
      <c r="VUF129" s="4"/>
      <c r="VUG129" s="4"/>
      <c r="VUH129" s="4"/>
      <c r="VUI129" s="4"/>
      <c r="VUJ129" s="4"/>
      <c r="VUK129" s="4"/>
      <c r="VUL129" s="4"/>
      <c r="VUM129" s="4"/>
      <c r="VUN129" s="4"/>
      <c r="VUO129" s="4"/>
      <c r="VUP129" s="4"/>
      <c r="VUQ129" s="4"/>
      <c r="VUR129" s="4"/>
      <c r="VUS129" s="4"/>
      <c r="VUT129" s="4"/>
      <c r="VUU129" s="4"/>
      <c r="VUV129" s="4"/>
      <c r="VUW129" s="4"/>
      <c r="VUX129" s="4"/>
      <c r="VUY129" s="4"/>
      <c r="VUZ129" s="4"/>
      <c r="VVA129" s="4"/>
      <c r="VVB129" s="4"/>
      <c r="VVC129" s="4"/>
      <c r="VVD129" s="4"/>
      <c r="VVE129" s="4"/>
      <c r="VVF129" s="4"/>
      <c r="VVG129" s="4"/>
      <c r="VVH129" s="4"/>
      <c r="VVI129" s="4"/>
      <c r="VVJ129" s="4"/>
      <c r="VVK129" s="4"/>
      <c r="VVL129" s="4"/>
      <c r="VVM129" s="4"/>
      <c r="VVN129" s="4"/>
      <c r="VVO129" s="4"/>
      <c r="VVP129" s="4"/>
      <c r="VVQ129" s="4"/>
      <c r="VVR129" s="4"/>
      <c r="VVS129" s="4"/>
      <c r="VVT129" s="4"/>
      <c r="VVU129" s="4"/>
      <c r="VVV129" s="4"/>
      <c r="VVW129" s="4"/>
      <c r="VVX129" s="4"/>
      <c r="VVY129" s="4"/>
      <c r="VVZ129" s="4"/>
      <c r="VWA129" s="4"/>
      <c r="VWB129" s="4"/>
      <c r="VWC129" s="4"/>
      <c r="VWD129" s="4"/>
      <c r="VWE129" s="4"/>
      <c r="VWF129" s="4"/>
      <c r="VWG129" s="4"/>
      <c r="VWH129" s="4"/>
      <c r="VWI129" s="4"/>
      <c r="VWJ129" s="4"/>
      <c r="VWK129" s="4"/>
      <c r="VWL129" s="4"/>
      <c r="VWM129" s="4"/>
      <c r="VWN129" s="4"/>
      <c r="VWO129" s="4"/>
      <c r="VWP129" s="4"/>
      <c r="VWQ129" s="4"/>
      <c r="VWR129" s="4"/>
      <c r="VWS129" s="4"/>
      <c r="VWT129" s="4"/>
      <c r="VWU129" s="4"/>
      <c r="VWV129" s="4"/>
      <c r="VWW129" s="4"/>
      <c r="VWX129" s="4"/>
      <c r="VWY129" s="4"/>
      <c r="VWZ129" s="4"/>
      <c r="VXA129" s="4"/>
      <c r="VXB129" s="4"/>
      <c r="VXC129" s="4"/>
      <c r="VXD129" s="4"/>
      <c r="VXE129" s="4"/>
      <c r="VXF129" s="4"/>
      <c r="VXG129" s="4"/>
      <c r="VXH129" s="4"/>
      <c r="VXI129" s="4"/>
      <c r="VXJ129" s="4"/>
      <c r="VXK129" s="4"/>
      <c r="VXL129" s="4"/>
      <c r="VXM129" s="4"/>
      <c r="VXN129" s="4"/>
      <c r="VXO129" s="4"/>
      <c r="VXP129" s="4"/>
      <c r="VXQ129" s="4"/>
      <c r="VXR129" s="4"/>
      <c r="VXS129" s="4"/>
      <c r="VXT129" s="4"/>
      <c r="VXU129" s="4"/>
      <c r="VXV129" s="4"/>
      <c r="VXW129" s="4"/>
      <c r="VXX129" s="4"/>
      <c r="VXY129" s="4"/>
      <c r="VXZ129" s="4"/>
      <c r="VYA129" s="4"/>
      <c r="VYB129" s="4"/>
      <c r="VYC129" s="4"/>
      <c r="VYD129" s="4"/>
      <c r="VYE129" s="4"/>
      <c r="VYF129" s="4"/>
      <c r="VYG129" s="4"/>
      <c r="VYH129" s="4"/>
      <c r="VYI129" s="4"/>
      <c r="VYJ129" s="4"/>
      <c r="VYK129" s="4"/>
      <c r="VYL129" s="4"/>
      <c r="VYM129" s="4"/>
      <c r="VYN129" s="4"/>
      <c r="VYO129" s="4"/>
      <c r="VYP129" s="4"/>
      <c r="VYQ129" s="4"/>
      <c r="VYR129" s="4"/>
      <c r="VYS129" s="4"/>
      <c r="VYT129" s="4"/>
      <c r="VYU129" s="4"/>
      <c r="VYV129" s="4"/>
      <c r="VYW129" s="4"/>
      <c r="VYX129" s="4"/>
      <c r="VYY129" s="4"/>
      <c r="VYZ129" s="4"/>
      <c r="VZA129" s="4"/>
      <c r="VZB129" s="4"/>
      <c r="VZC129" s="4"/>
      <c r="VZD129" s="4"/>
      <c r="VZE129" s="4"/>
      <c r="VZF129" s="4"/>
      <c r="VZG129" s="4"/>
      <c r="VZH129" s="4"/>
      <c r="VZI129" s="4"/>
      <c r="VZJ129" s="4"/>
      <c r="VZK129" s="4"/>
      <c r="VZL129" s="4"/>
      <c r="VZM129" s="4"/>
      <c r="VZN129" s="4"/>
      <c r="VZO129" s="4"/>
      <c r="VZP129" s="4"/>
      <c r="VZQ129" s="4"/>
      <c r="VZR129" s="4"/>
      <c r="VZS129" s="4"/>
      <c r="VZT129" s="4"/>
      <c r="VZU129" s="4"/>
      <c r="VZV129" s="4"/>
      <c r="WAC129" s="4"/>
      <c r="WAD129" s="4"/>
      <c r="WAE129" s="4"/>
      <c r="WAF129" s="4"/>
      <c r="WAG129" s="4"/>
      <c r="WAH129" s="4"/>
      <c r="WAI129" s="4"/>
      <c r="WAJ129" s="4"/>
      <c r="WAK129" s="4"/>
      <c r="WAL129" s="4"/>
      <c r="WAM129" s="4"/>
      <c r="WAN129" s="4"/>
      <c r="WAO129" s="4"/>
      <c r="WAP129" s="4"/>
      <c r="WAQ129" s="4"/>
      <c r="WAR129" s="4"/>
      <c r="WAS129" s="4"/>
      <c r="WAT129" s="4"/>
      <c r="WAU129" s="4"/>
      <c r="WAV129" s="4"/>
      <c r="WAW129" s="4"/>
      <c r="WAX129" s="4"/>
      <c r="WAY129" s="4"/>
      <c r="WAZ129" s="4"/>
      <c r="WBA129" s="4"/>
      <c r="WBB129" s="4"/>
      <c r="WBC129" s="4"/>
      <c r="WBD129" s="4"/>
      <c r="WBE129" s="4"/>
      <c r="WBF129" s="4"/>
      <c r="WBG129" s="4"/>
      <c r="WBH129" s="4"/>
      <c r="WBI129" s="4"/>
      <c r="WBJ129" s="4"/>
      <c r="WBK129" s="4"/>
      <c r="WBL129" s="4"/>
      <c r="WBM129" s="4"/>
      <c r="WBN129" s="4"/>
      <c r="WBO129" s="4"/>
      <c r="WBP129" s="4"/>
      <c r="WBQ129" s="4"/>
      <c r="WBR129" s="4"/>
      <c r="WBS129" s="4"/>
      <c r="WBT129" s="4"/>
      <c r="WBU129" s="4"/>
      <c r="WBV129" s="4"/>
      <c r="WBW129" s="4"/>
      <c r="WBX129" s="4"/>
      <c r="WBY129" s="4"/>
      <c r="WBZ129" s="4"/>
      <c r="WCA129" s="4"/>
      <c r="WCB129" s="4"/>
      <c r="WCC129" s="4"/>
      <c r="WCD129" s="4"/>
      <c r="WCE129" s="4"/>
      <c r="WCF129" s="4"/>
      <c r="WCG129" s="4"/>
      <c r="WCH129" s="4"/>
      <c r="WCI129" s="4"/>
      <c r="WCJ129" s="4"/>
      <c r="WCK129" s="4"/>
      <c r="WCL129" s="4"/>
      <c r="WCM129" s="4"/>
      <c r="WCN129" s="4"/>
      <c r="WCO129" s="4"/>
      <c r="WCP129" s="4"/>
      <c r="WCQ129" s="4"/>
      <c r="WCR129" s="4"/>
      <c r="WCS129" s="4"/>
      <c r="WCT129" s="4"/>
      <c r="WCU129" s="4"/>
      <c r="WCV129" s="4"/>
      <c r="WCW129" s="4"/>
      <c r="WCX129" s="4"/>
      <c r="WCY129" s="4"/>
      <c r="WCZ129" s="4"/>
      <c r="WDA129" s="4"/>
      <c r="WDB129" s="4"/>
      <c r="WDC129" s="4"/>
      <c r="WDD129" s="4"/>
      <c r="WDE129" s="4"/>
      <c r="WDF129" s="4"/>
      <c r="WDG129" s="4"/>
      <c r="WDH129" s="4"/>
      <c r="WDI129" s="4"/>
      <c r="WDJ129" s="4"/>
      <c r="WDK129" s="4"/>
      <c r="WDL129" s="4"/>
      <c r="WDM129" s="4"/>
      <c r="WDN129" s="4"/>
      <c r="WDO129" s="4"/>
      <c r="WDP129" s="4"/>
      <c r="WDQ129" s="4"/>
      <c r="WDR129" s="4"/>
      <c r="WDS129" s="4"/>
      <c r="WDT129" s="4"/>
      <c r="WDU129" s="4"/>
      <c r="WDV129" s="4"/>
      <c r="WDW129" s="4"/>
      <c r="WDX129" s="4"/>
      <c r="WDY129" s="4"/>
      <c r="WDZ129" s="4"/>
      <c r="WEA129" s="4"/>
      <c r="WEB129" s="4"/>
      <c r="WEC129" s="4"/>
      <c r="WED129" s="4"/>
      <c r="WEE129" s="4"/>
      <c r="WEF129" s="4"/>
      <c r="WEG129" s="4"/>
      <c r="WEH129" s="4"/>
      <c r="WEI129" s="4"/>
      <c r="WEJ129" s="4"/>
      <c r="WEK129" s="4"/>
      <c r="WEL129" s="4"/>
      <c r="WEM129" s="4"/>
      <c r="WEN129" s="4"/>
      <c r="WEO129" s="4"/>
      <c r="WEP129" s="4"/>
      <c r="WEQ129" s="4"/>
      <c r="WER129" s="4"/>
      <c r="WES129" s="4"/>
      <c r="WET129" s="4"/>
      <c r="WEU129" s="4"/>
      <c r="WEV129" s="4"/>
      <c r="WEW129" s="4"/>
      <c r="WEX129" s="4"/>
      <c r="WEY129" s="4"/>
      <c r="WEZ129" s="4"/>
      <c r="WFA129" s="4"/>
      <c r="WFB129" s="4"/>
      <c r="WFC129" s="4"/>
      <c r="WFD129" s="4"/>
      <c r="WFE129" s="4"/>
      <c r="WFF129" s="4"/>
      <c r="WFG129" s="4"/>
      <c r="WFH129" s="4"/>
      <c r="WFI129" s="4"/>
      <c r="WFJ129" s="4"/>
      <c r="WFK129" s="4"/>
      <c r="WFL129" s="4"/>
      <c r="WFM129" s="4"/>
      <c r="WFN129" s="4"/>
      <c r="WFO129" s="4"/>
      <c r="WFP129" s="4"/>
      <c r="WFQ129" s="4"/>
      <c r="WFR129" s="4"/>
      <c r="WFS129" s="4"/>
      <c r="WFT129" s="4"/>
      <c r="WFU129" s="4"/>
      <c r="WFV129" s="4"/>
      <c r="WFW129" s="4"/>
      <c r="WFX129" s="4"/>
      <c r="WFY129" s="4"/>
      <c r="WFZ129" s="4"/>
      <c r="WGA129" s="4"/>
      <c r="WGB129" s="4"/>
      <c r="WGC129" s="4"/>
      <c r="WGD129" s="4"/>
      <c r="WGE129" s="4"/>
      <c r="WGF129" s="4"/>
      <c r="WGG129" s="4"/>
      <c r="WGH129" s="4"/>
      <c r="WGI129" s="4"/>
      <c r="WGJ129" s="4"/>
      <c r="WGK129" s="4"/>
      <c r="WGL129" s="4"/>
      <c r="WGM129" s="4"/>
      <c r="WGN129" s="4"/>
      <c r="WGO129" s="4"/>
      <c r="WGP129" s="4"/>
      <c r="WGQ129" s="4"/>
      <c r="WGR129" s="4"/>
      <c r="WGS129" s="4"/>
      <c r="WGT129" s="4"/>
      <c r="WGU129" s="4"/>
      <c r="WGV129" s="4"/>
      <c r="WGW129" s="4"/>
      <c r="WGX129" s="4"/>
      <c r="WGY129" s="4"/>
      <c r="WGZ129" s="4"/>
      <c r="WHA129" s="4"/>
      <c r="WHB129" s="4"/>
      <c r="WHC129" s="4"/>
      <c r="WHD129" s="4"/>
      <c r="WHE129" s="4"/>
      <c r="WHF129" s="4"/>
      <c r="WHG129" s="4"/>
      <c r="WHH129" s="4"/>
      <c r="WHI129" s="4"/>
      <c r="WHJ129" s="4"/>
      <c r="WHK129" s="4"/>
      <c r="WHL129" s="4"/>
      <c r="WHM129" s="4"/>
      <c r="WHN129" s="4"/>
      <c r="WHO129" s="4"/>
      <c r="WHP129" s="4"/>
      <c r="WHQ129" s="4"/>
      <c r="WHR129" s="4"/>
      <c r="WHS129" s="4"/>
      <c r="WHT129" s="4"/>
      <c r="WHU129" s="4"/>
      <c r="WHV129" s="4"/>
      <c r="WHW129" s="4"/>
      <c r="WHX129" s="4"/>
      <c r="WHY129" s="4"/>
      <c r="WHZ129" s="4"/>
      <c r="WIA129" s="4"/>
      <c r="WIB129" s="4"/>
      <c r="WIC129" s="4"/>
      <c r="WID129" s="4"/>
      <c r="WIE129" s="4"/>
      <c r="WIF129" s="4"/>
      <c r="WIG129" s="4"/>
      <c r="WIH129" s="4"/>
      <c r="WII129" s="4"/>
      <c r="WIJ129" s="4"/>
      <c r="WIK129" s="4"/>
      <c r="WIL129" s="4"/>
      <c r="WIM129" s="4"/>
      <c r="WIN129" s="4"/>
      <c r="WIO129" s="4"/>
      <c r="WIP129" s="4"/>
      <c r="WIQ129" s="4"/>
      <c r="WIR129" s="4"/>
      <c r="WIS129" s="4"/>
      <c r="WIT129" s="4"/>
      <c r="WIU129" s="4"/>
      <c r="WIV129" s="4"/>
      <c r="WIW129" s="4"/>
      <c r="WIX129" s="4"/>
      <c r="WIY129" s="4"/>
      <c r="WIZ129" s="4"/>
      <c r="WJA129" s="4"/>
      <c r="WJB129" s="4"/>
      <c r="WJC129" s="4"/>
      <c r="WJD129" s="4"/>
      <c r="WJE129" s="4"/>
      <c r="WJF129" s="4"/>
      <c r="WJG129" s="4"/>
      <c r="WJH129" s="4"/>
      <c r="WJI129" s="4"/>
      <c r="WJJ129" s="4"/>
      <c r="WJK129" s="4"/>
      <c r="WJL129" s="4"/>
      <c r="WJM129" s="4"/>
      <c r="WJN129" s="4"/>
      <c r="WJO129" s="4"/>
      <c r="WJP129" s="4"/>
      <c r="WJQ129" s="4"/>
      <c r="WJR129" s="4"/>
      <c r="WJY129" s="4"/>
      <c r="WJZ129" s="4"/>
      <c r="WKA129" s="4"/>
      <c r="WKB129" s="4"/>
      <c r="WKC129" s="4"/>
      <c r="WKD129" s="4"/>
      <c r="WKE129" s="4"/>
      <c r="WKF129" s="4"/>
      <c r="WKG129" s="4"/>
      <c r="WKH129" s="4"/>
      <c r="WKI129" s="4"/>
      <c r="WKJ129" s="4"/>
      <c r="WKK129" s="4"/>
      <c r="WKL129" s="4"/>
      <c r="WKM129" s="4"/>
      <c r="WKN129" s="4"/>
      <c r="WKO129" s="4"/>
      <c r="WKP129" s="4"/>
      <c r="WKQ129" s="4"/>
      <c r="WKR129" s="4"/>
      <c r="WKS129" s="4"/>
      <c r="WKT129" s="4"/>
      <c r="WKU129" s="4"/>
      <c r="WKV129" s="4"/>
      <c r="WKW129" s="4"/>
      <c r="WKX129" s="4"/>
      <c r="WKY129" s="4"/>
      <c r="WKZ129" s="4"/>
      <c r="WLA129" s="4"/>
      <c r="WLB129" s="4"/>
      <c r="WLC129" s="4"/>
      <c r="WLD129" s="4"/>
      <c r="WLE129" s="4"/>
      <c r="WLF129" s="4"/>
      <c r="WLG129" s="4"/>
      <c r="WLH129" s="4"/>
      <c r="WLI129" s="4"/>
      <c r="WLJ129" s="4"/>
      <c r="WLK129" s="4"/>
      <c r="WLL129" s="4"/>
      <c r="WLM129" s="4"/>
      <c r="WLN129" s="4"/>
      <c r="WLO129" s="4"/>
      <c r="WLP129" s="4"/>
      <c r="WLQ129" s="4"/>
      <c r="WLR129" s="4"/>
      <c r="WLS129" s="4"/>
      <c r="WLT129" s="4"/>
      <c r="WLU129" s="4"/>
      <c r="WLV129" s="4"/>
      <c r="WLW129" s="4"/>
      <c r="WLX129" s="4"/>
      <c r="WLY129" s="4"/>
      <c r="WLZ129" s="4"/>
      <c r="WMA129" s="4"/>
      <c r="WMB129" s="4"/>
      <c r="WMC129" s="4"/>
      <c r="WMD129" s="4"/>
      <c r="WME129" s="4"/>
      <c r="WMF129" s="4"/>
      <c r="WMG129" s="4"/>
      <c r="WMH129" s="4"/>
      <c r="WMI129" s="4"/>
      <c r="WMJ129" s="4"/>
      <c r="WMK129" s="4"/>
      <c r="WML129" s="4"/>
      <c r="WMM129" s="4"/>
      <c r="WMN129" s="4"/>
      <c r="WMO129" s="4"/>
      <c r="WMP129" s="4"/>
      <c r="WMQ129" s="4"/>
      <c r="WMR129" s="4"/>
      <c r="WMS129" s="4"/>
      <c r="WMT129" s="4"/>
      <c r="WMU129" s="4"/>
      <c r="WMV129" s="4"/>
      <c r="WMW129" s="4"/>
      <c r="WMX129" s="4"/>
      <c r="WMY129" s="4"/>
      <c r="WMZ129" s="4"/>
      <c r="WNA129" s="4"/>
      <c r="WNB129" s="4"/>
      <c r="WNC129" s="4"/>
      <c r="WND129" s="4"/>
      <c r="WNE129" s="4"/>
      <c r="WNF129" s="4"/>
      <c r="WNG129" s="4"/>
      <c r="WNH129" s="4"/>
      <c r="WNI129" s="4"/>
      <c r="WNJ129" s="4"/>
      <c r="WNK129" s="4"/>
      <c r="WNL129" s="4"/>
      <c r="WNM129" s="4"/>
      <c r="WNN129" s="4"/>
      <c r="WNO129" s="4"/>
      <c r="WNP129" s="4"/>
      <c r="WNQ129" s="4"/>
      <c r="WNR129" s="4"/>
      <c r="WNS129" s="4"/>
      <c r="WNT129" s="4"/>
      <c r="WNU129" s="4"/>
      <c r="WNV129" s="4"/>
      <c r="WNW129" s="4"/>
      <c r="WNX129" s="4"/>
      <c r="WNY129" s="4"/>
      <c r="WNZ129" s="4"/>
      <c r="WOA129" s="4"/>
      <c r="WOB129" s="4"/>
      <c r="WOC129" s="4"/>
      <c r="WOD129" s="4"/>
      <c r="WOE129" s="4"/>
      <c r="WOF129" s="4"/>
      <c r="WOG129" s="4"/>
      <c r="WOH129" s="4"/>
      <c r="WOI129" s="4"/>
      <c r="WOJ129" s="4"/>
      <c r="WOK129" s="4"/>
      <c r="WOL129" s="4"/>
      <c r="WOM129" s="4"/>
      <c r="WON129" s="4"/>
      <c r="WOO129" s="4"/>
      <c r="WOP129" s="4"/>
      <c r="WOQ129" s="4"/>
      <c r="WOR129" s="4"/>
      <c r="WOS129" s="4"/>
      <c r="WOT129" s="4"/>
      <c r="WOU129" s="4"/>
      <c r="WOV129" s="4"/>
      <c r="WOW129" s="4"/>
      <c r="WOX129" s="4"/>
      <c r="WOY129" s="4"/>
      <c r="WOZ129" s="4"/>
      <c r="WPA129" s="4"/>
      <c r="WPB129" s="4"/>
      <c r="WPC129" s="4"/>
      <c r="WPD129" s="4"/>
      <c r="WPE129" s="4"/>
      <c r="WPF129" s="4"/>
      <c r="WPG129" s="4"/>
      <c r="WPH129" s="4"/>
      <c r="WPI129" s="4"/>
      <c r="WPJ129" s="4"/>
      <c r="WPK129" s="4"/>
      <c r="WPL129" s="4"/>
      <c r="WPM129" s="4"/>
      <c r="WPN129" s="4"/>
      <c r="WPO129" s="4"/>
      <c r="WPP129" s="4"/>
      <c r="WPQ129" s="4"/>
      <c r="WPR129" s="4"/>
      <c r="WPS129" s="4"/>
      <c r="WPT129" s="4"/>
      <c r="WPU129" s="4"/>
      <c r="WPV129" s="4"/>
      <c r="WPW129" s="4"/>
      <c r="WPX129" s="4"/>
      <c r="WPY129" s="4"/>
      <c r="WPZ129" s="4"/>
      <c r="WQA129" s="4"/>
      <c r="WQB129" s="4"/>
      <c r="WQC129" s="4"/>
      <c r="WQD129" s="4"/>
      <c r="WQE129" s="4"/>
      <c r="WQF129" s="4"/>
      <c r="WQG129" s="4"/>
      <c r="WQH129" s="4"/>
      <c r="WQI129" s="4"/>
      <c r="WQJ129" s="4"/>
      <c r="WQK129" s="4"/>
      <c r="WQL129" s="4"/>
      <c r="WQM129" s="4"/>
      <c r="WQN129" s="4"/>
      <c r="WQO129" s="4"/>
      <c r="WQP129" s="4"/>
      <c r="WQQ129" s="4"/>
      <c r="WQR129" s="4"/>
      <c r="WQS129" s="4"/>
      <c r="WQT129" s="4"/>
      <c r="WQU129" s="4"/>
      <c r="WQV129" s="4"/>
      <c r="WQW129" s="4"/>
      <c r="WQX129" s="4"/>
      <c r="WQY129" s="4"/>
      <c r="WQZ129" s="4"/>
      <c r="WRA129" s="4"/>
      <c r="WRB129" s="4"/>
      <c r="WRC129" s="4"/>
      <c r="WRD129" s="4"/>
      <c r="WRE129" s="4"/>
      <c r="WRF129" s="4"/>
      <c r="WRG129" s="4"/>
      <c r="WRH129" s="4"/>
      <c r="WRI129" s="4"/>
      <c r="WRJ129" s="4"/>
      <c r="WRK129" s="4"/>
      <c r="WRL129" s="4"/>
      <c r="WRM129" s="4"/>
      <c r="WRN129" s="4"/>
      <c r="WRO129" s="4"/>
      <c r="WRP129" s="4"/>
      <c r="WRQ129" s="4"/>
      <c r="WRR129" s="4"/>
      <c r="WRS129" s="4"/>
      <c r="WRT129" s="4"/>
      <c r="WRU129" s="4"/>
      <c r="WRV129" s="4"/>
      <c r="WRW129" s="4"/>
      <c r="WRX129" s="4"/>
      <c r="WRY129" s="4"/>
      <c r="WRZ129" s="4"/>
      <c r="WSA129" s="4"/>
      <c r="WSB129" s="4"/>
      <c r="WSC129" s="4"/>
      <c r="WSD129" s="4"/>
      <c r="WSE129" s="4"/>
      <c r="WSF129" s="4"/>
      <c r="WSG129" s="4"/>
      <c r="WSH129" s="4"/>
      <c r="WSI129" s="4"/>
      <c r="WSJ129" s="4"/>
      <c r="WSK129" s="4"/>
      <c r="WSL129" s="4"/>
      <c r="WSM129" s="4"/>
      <c r="WSN129" s="4"/>
      <c r="WSO129" s="4"/>
      <c r="WSP129" s="4"/>
      <c r="WSQ129" s="4"/>
      <c r="WSR129" s="4"/>
      <c r="WSS129" s="4"/>
      <c r="WST129" s="4"/>
      <c r="WSU129" s="4"/>
      <c r="WSV129" s="4"/>
      <c r="WSW129" s="4"/>
      <c r="WSX129" s="4"/>
      <c r="WSY129" s="4"/>
      <c r="WSZ129" s="4"/>
      <c r="WTA129" s="4"/>
      <c r="WTB129" s="4"/>
      <c r="WTC129" s="4"/>
      <c r="WTD129" s="4"/>
      <c r="WTE129" s="4"/>
      <c r="WTF129" s="4"/>
      <c r="WTG129" s="4"/>
      <c r="WTH129" s="4"/>
      <c r="WTI129" s="4"/>
      <c r="WTJ129" s="4"/>
      <c r="WTK129" s="4"/>
      <c r="WTL129" s="4"/>
      <c r="WTM129" s="4"/>
      <c r="WTN129" s="4"/>
      <c r="WTU129" s="4"/>
      <c r="WTV129" s="4"/>
      <c r="WTW129" s="4"/>
      <c r="WTX129" s="4"/>
      <c r="WTY129" s="4"/>
      <c r="WTZ129" s="4"/>
      <c r="WUA129" s="4"/>
      <c r="WUB129" s="4"/>
      <c r="WUC129" s="4"/>
      <c r="WUD129" s="4"/>
      <c r="WUE129" s="4"/>
      <c r="WUF129" s="4"/>
      <c r="WUG129" s="4"/>
      <c r="WUH129" s="4"/>
      <c r="WUI129" s="4"/>
      <c r="WUJ129" s="4"/>
      <c r="WUK129" s="4"/>
      <c r="WUL129" s="4"/>
      <c r="WUM129" s="4"/>
      <c r="WUN129" s="4"/>
      <c r="WUO129" s="4"/>
      <c r="WUP129" s="4"/>
      <c r="WUQ129" s="4"/>
      <c r="WUR129" s="4"/>
      <c r="WUS129" s="4"/>
      <c r="WUT129" s="4"/>
      <c r="WUU129" s="4"/>
      <c r="WUV129" s="4"/>
      <c r="WUW129" s="4"/>
      <c r="WUX129" s="4"/>
      <c r="WUY129" s="4"/>
      <c r="WUZ129" s="4"/>
      <c r="WVA129" s="4"/>
      <c r="WVB129" s="4"/>
      <c r="WVC129" s="4"/>
      <c r="WVD129" s="4"/>
      <c r="WVE129" s="4"/>
      <c r="WVF129" s="4"/>
      <c r="WVG129" s="4"/>
      <c r="WVH129" s="4"/>
      <c r="WVI129" s="4"/>
      <c r="WVJ129" s="4"/>
      <c r="WVK129" s="4"/>
      <c r="WVL129" s="4"/>
      <c r="WVM129" s="4"/>
      <c r="WVN129" s="4"/>
      <c r="WVO129" s="4"/>
      <c r="WVP129" s="4"/>
      <c r="WVQ129" s="4"/>
      <c r="WVR129" s="4"/>
      <c r="WVS129" s="4"/>
      <c r="WVT129" s="4"/>
      <c r="WVU129" s="4"/>
      <c r="WVV129" s="4"/>
      <c r="WVW129" s="4"/>
      <c r="WVX129" s="4"/>
      <c r="WVY129" s="4"/>
      <c r="WVZ129" s="4"/>
      <c r="WWA129" s="4"/>
      <c r="WWB129" s="4"/>
      <c r="WWC129" s="4"/>
      <c r="WWD129" s="4"/>
      <c r="WWE129" s="4"/>
      <c r="WWF129" s="4"/>
      <c r="WWG129" s="4"/>
      <c r="WWH129" s="4"/>
      <c r="WWI129" s="4"/>
      <c r="WWJ129" s="4"/>
      <c r="WWK129" s="4"/>
      <c r="WWL129" s="4"/>
      <c r="WWM129" s="4"/>
      <c r="WWN129" s="4"/>
      <c r="WWO129" s="4"/>
      <c r="WWP129" s="4"/>
      <c r="WWQ129" s="4"/>
      <c r="WWR129" s="4"/>
      <c r="WWS129" s="4"/>
      <c r="WWT129" s="4"/>
      <c r="WWU129" s="4"/>
      <c r="WWV129" s="4"/>
      <c r="WWW129" s="4"/>
      <c r="WWX129" s="4"/>
      <c r="WWY129" s="4"/>
      <c r="WWZ129" s="4"/>
      <c r="WXA129" s="4"/>
      <c r="WXB129" s="4"/>
      <c r="WXC129" s="4"/>
      <c r="WXD129" s="4"/>
      <c r="WXE129" s="4"/>
      <c r="WXF129" s="4"/>
      <c r="WXG129" s="4"/>
      <c r="WXH129" s="4"/>
      <c r="WXI129" s="4"/>
      <c r="WXJ129" s="4"/>
      <c r="WXK129" s="4"/>
      <c r="WXL129" s="4"/>
      <c r="WXM129" s="4"/>
      <c r="WXN129" s="4"/>
      <c r="WXO129" s="4"/>
      <c r="WXP129" s="4"/>
      <c r="WXQ129" s="4"/>
      <c r="WXR129" s="4"/>
      <c r="WXS129" s="4"/>
      <c r="WXT129" s="4"/>
      <c r="WXU129" s="4"/>
      <c r="WXV129" s="4"/>
      <c r="WXW129" s="4"/>
      <c r="WXX129" s="4"/>
      <c r="WXY129" s="4"/>
      <c r="WXZ129" s="4"/>
      <c r="WYA129" s="4"/>
      <c r="WYB129" s="4"/>
      <c r="WYC129" s="4"/>
      <c r="WYD129" s="4"/>
      <c r="WYE129" s="4"/>
      <c r="WYF129" s="4"/>
      <c r="WYG129" s="4"/>
      <c r="WYH129" s="4"/>
      <c r="WYI129" s="4"/>
      <c r="WYJ129" s="4"/>
      <c r="WYK129" s="4"/>
      <c r="WYL129" s="4"/>
      <c r="WYM129" s="4"/>
      <c r="WYN129" s="4"/>
      <c r="WYO129" s="4"/>
      <c r="WYP129" s="4"/>
      <c r="WYQ129" s="4"/>
      <c r="WYR129" s="4"/>
      <c r="WYS129" s="4"/>
      <c r="WYT129" s="4"/>
      <c r="WYU129" s="4"/>
      <c r="WYV129" s="4"/>
      <c r="WYW129" s="4"/>
      <c r="WYX129" s="4"/>
      <c r="WYY129" s="4"/>
      <c r="WYZ129" s="4"/>
      <c r="WZA129" s="4"/>
      <c r="WZB129" s="4"/>
      <c r="WZC129" s="4"/>
      <c r="WZD129" s="4"/>
      <c r="WZE129" s="4"/>
      <c r="WZF129" s="4"/>
      <c r="WZG129" s="4"/>
      <c r="WZH129" s="4"/>
      <c r="WZI129" s="4"/>
      <c r="WZJ129" s="4"/>
      <c r="WZK129" s="4"/>
      <c r="WZL129" s="4"/>
      <c r="WZM129" s="4"/>
      <c r="WZN129" s="4"/>
      <c r="WZO129" s="4"/>
      <c r="WZP129" s="4"/>
      <c r="WZQ129" s="4"/>
      <c r="WZR129" s="4"/>
      <c r="WZS129" s="4"/>
      <c r="WZT129" s="4"/>
      <c r="WZU129" s="4"/>
      <c r="WZV129" s="4"/>
      <c r="WZW129" s="4"/>
      <c r="WZX129" s="4"/>
      <c r="WZY129" s="4"/>
      <c r="WZZ129" s="4"/>
      <c r="XAA129" s="4"/>
      <c r="XAB129" s="4"/>
      <c r="XAC129" s="4"/>
      <c r="XAD129" s="4"/>
      <c r="XAE129" s="4"/>
      <c r="XAF129" s="4"/>
      <c r="XAG129" s="4"/>
      <c r="XAH129" s="4"/>
      <c r="XAI129" s="4"/>
      <c r="XAJ129" s="4"/>
      <c r="XAK129" s="4"/>
      <c r="XAL129" s="4"/>
      <c r="XAM129" s="4"/>
      <c r="XAN129" s="4"/>
      <c r="XAO129" s="4"/>
      <c r="XAP129" s="4"/>
      <c r="XAQ129" s="4"/>
      <c r="XAR129" s="4"/>
      <c r="XAS129" s="4"/>
      <c r="XAT129" s="4"/>
      <c r="XAU129" s="4"/>
      <c r="XAV129" s="4"/>
      <c r="XAW129" s="4"/>
      <c r="XAX129" s="4"/>
      <c r="XAY129" s="4"/>
      <c r="XAZ129" s="4"/>
      <c r="XBA129" s="4"/>
      <c r="XBB129" s="4"/>
      <c r="XBC129" s="4"/>
      <c r="XBD129" s="4"/>
      <c r="XBE129" s="4"/>
      <c r="XBF129" s="4"/>
      <c r="XBG129" s="4"/>
      <c r="XBH129" s="4"/>
      <c r="XBI129" s="4"/>
      <c r="XBJ129" s="4"/>
      <c r="XBK129" s="4"/>
      <c r="XBL129" s="4"/>
      <c r="XBM129" s="4"/>
      <c r="XBN129" s="4"/>
      <c r="XBO129" s="4"/>
      <c r="XBP129" s="4"/>
      <c r="XBQ129" s="4"/>
      <c r="XBR129" s="4"/>
      <c r="XBS129" s="4"/>
      <c r="XBT129" s="4"/>
      <c r="XBU129" s="4"/>
      <c r="XBV129" s="4"/>
      <c r="XBW129" s="4"/>
      <c r="XBX129" s="4"/>
      <c r="XBY129" s="4"/>
      <c r="XBZ129" s="4"/>
      <c r="XCA129" s="4"/>
      <c r="XCB129" s="4"/>
      <c r="XCC129" s="4"/>
      <c r="XCD129" s="4"/>
      <c r="XCE129" s="4"/>
      <c r="XCF129" s="4"/>
      <c r="XCG129" s="4"/>
      <c r="XCH129" s="4"/>
      <c r="XCI129" s="4"/>
      <c r="XCJ129" s="4"/>
      <c r="XCK129" s="4"/>
      <c r="XCL129" s="4"/>
      <c r="XCM129" s="4"/>
      <c r="XCN129" s="4"/>
      <c r="XCO129" s="4"/>
      <c r="XCP129" s="4"/>
      <c r="XCQ129" s="4"/>
      <c r="XCR129" s="4"/>
      <c r="XCS129" s="4"/>
      <c r="XCT129" s="4"/>
      <c r="XCU129" s="4"/>
      <c r="XCV129" s="4"/>
      <c r="XCW129" s="4"/>
      <c r="XCX129" s="4"/>
      <c r="XCY129" s="4"/>
      <c r="XCZ129" s="4"/>
      <c r="XDA129" s="4"/>
      <c r="XDB129" s="4"/>
      <c r="XDC129" s="4"/>
      <c r="XDD129" s="4"/>
      <c r="XDE129" s="4"/>
    </row>
    <row r="130" spans="1:16333" s="88" customFormat="1" ht="15.75" x14ac:dyDescent="0.25">
      <c r="A130" s="34" t="s">
        <v>50</v>
      </c>
      <c r="B130" s="86" t="s">
        <v>620</v>
      </c>
      <c r="C130" s="78"/>
      <c r="D130" s="292">
        <f>SUM(D131:D133)</f>
        <v>15997554</v>
      </c>
      <c r="E130" s="292">
        <f>SUM(E131:E133)</f>
        <v>14707064</v>
      </c>
      <c r="F130" s="292">
        <f>SUM(F131:F133)</f>
        <v>15184205.219999999</v>
      </c>
      <c r="G130" s="80"/>
      <c r="H130" s="100"/>
      <c r="I130" s="100"/>
      <c r="J130" s="100"/>
      <c r="K130" s="100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  <c r="QR130" s="27"/>
      <c r="QS130" s="27"/>
      <c r="QT130" s="27"/>
      <c r="QU130" s="27"/>
      <c r="QV130" s="27"/>
      <c r="QW130" s="27"/>
      <c r="QX130" s="27"/>
      <c r="RE130" s="27"/>
      <c r="RF130" s="27"/>
      <c r="RG130" s="27"/>
      <c r="RH130" s="27"/>
      <c r="RI130" s="27"/>
      <c r="RJ130" s="27"/>
      <c r="RK130" s="27"/>
      <c r="RL130" s="27"/>
      <c r="RM130" s="27"/>
      <c r="RN130" s="27"/>
      <c r="RO130" s="27"/>
      <c r="RP130" s="27"/>
      <c r="RQ130" s="27"/>
      <c r="RR130" s="27"/>
      <c r="RS130" s="27"/>
      <c r="RT130" s="27"/>
      <c r="RU130" s="27"/>
      <c r="RV130" s="27"/>
      <c r="RW130" s="27"/>
      <c r="RX130" s="27"/>
      <c r="RY130" s="27"/>
      <c r="RZ130" s="27"/>
      <c r="SA130" s="27"/>
      <c r="SB130" s="27"/>
      <c r="SC130" s="27"/>
      <c r="SD130" s="27"/>
      <c r="SE130" s="27"/>
      <c r="SF130" s="27"/>
      <c r="SG130" s="27"/>
      <c r="SH130" s="27"/>
      <c r="SI130" s="27"/>
      <c r="SJ130" s="27"/>
      <c r="SK130" s="27"/>
      <c r="SL130" s="27"/>
      <c r="SM130" s="27"/>
      <c r="SN130" s="27"/>
      <c r="SO130" s="27"/>
      <c r="SP130" s="27"/>
      <c r="SQ130" s="27"/>
      <c r="SR130" s="27"/>
      <c r="SS130" s="27"/>
      <c r="ST130" s="27"/>
      <c r="SU130" s="27"/>
      <c r="SV130" s="27"/>
      <c r="SW130" s="27"/>
      <c r="SX130" s="27"/>
      <c r="SY130" s="27"/>
      <c r="SZ130" s="27"/>
      <c r="TA130" s="27"/>
      <c r="TB130" s="27"/>
      <c r="TC130" s="27"/>
      <c r="TD130" s="27"/>
      <c r="TE130" s="27"/>
      <c r="TF130" s="27"/>
      <c r="TG130" s="27"/>
      <c r="TH130" s="27"/>
      <c r="TI130" s="27"/>
      <c r="TJ130" s="27"/>
      <c r="TK130" s="27"/>
      <c r="TL130" s="27"/>
      <c r="TM130" s="27"/>
      <c r="TN130" s="27"/>
      <c r="TO130" s="27"/>
      <c r="TP130" s="27"/>
      <c r="TQ130" s="27"/>
      <c r="TR130" s="27"/>
      <c r="TS130" s="27"/>
      <c r="TT130" s="27"/>
      <c r="TU130" s="27"/>
      <c r="TV130" s="27"/>
      <c r="TW130" s="27"/>
      <c r="TX130" s="27"/>
      <c r="TY130" s="27"/>
      <c r="TZ130" s="27"/>
      <c r="UA130" s="27"/>
      <c r="UB130" s="27"/>
      <c r="UC130" s="27"/>
      <c r="UD130" s="27"/>
      <c r="UE130" s="27"/>
      <c r="UF130" s="27"/>
      <c r="UG130" s="27"/>
      <c r="UH130" s="27"/>
      <c r="UI130" s="27"/>
      <c r="UJ130" s="27"/>
      <c r="UK130" s="27"/>
      <c r="UL130" s="27"/>
      <c r="UM130" s="27"/>
      <c r="UN130" s="27"/>
      <c r="UO130" s="27"/>
      <c r="UP130" s="27"/>
      <c r="UQ130" s="27"/>
      <c r="UR130" s="27"/>
      <c r="US130" s="27"/>
      <c r="UT130" s="27"/>
      <c r="UU130" s="27"/>
      <c r="UV130" s="27"/>
      <c r="UW130" s="27"/>
      <c r="UX130" s="27"/>
      <c r="UY130" s="27"/>
      <c r="UZ130" s="27"/>
      <c r="VA130" s="27"/>
      <c r="VB130" s="27"/>
      <c r="VC130" s="27"/>
      <c r="VD130" s="27"/>
      <c r="VE130" s="27"/>
      <c r="VF130" s="27"/>
      <c r="VG130" s="27"/>
      <c r="VH130" s="27"/>
      <c r="VI130" s="27"/>
      <c r="VJ130" s="27"/>
      <c r="VK130" s="27"/>
      <c r="VL130" s="27"/>
      <c r="VM130" s="27"/>
      <c r="VN130" s="27"/>
      <c r="VO130" s="27"/>
      <c r="VP130" s="27"/>
      <c r="VQ130" s="27"/>
      <c r="VR130" s="27"/>
      <c r="VS130" s="27"/>
      <c r="VT130" s="27"/>
      <c r="VU130" s="27"/>
      <c r="VV130" s="27"/>
      <c r="VW130" s="27"/>
      <c r="VX130" s="27"/>
      <c r="VY130" s="27"/>
      <c r="VZ130" s="27"/>
      <c r="WA130" s="27"/>
      <c r="WB130" s="27"/>
      <c r="WC130" s="27"/>
      <c r="WD130" s="27"/>
      <c r="WE130" s="27"/>
      <c r="WF130" s="27"/>
      <c r="WG130" s="27"/>
      <c r="WH130" s="27"/>
      <c r="WI130" s="27"/>
      <c r="WJ130" s="27"/>
      <c r="WK130" s="27"/>
      <c r="WL130" s="27"/>
      <c r="WM130" s="27"/>
      <c r="WN130" s="27"/>
      <c r="WO130" s="27"/>
      <c r="WP130" s="27"/>
      <c r="WQ130" s="27"/>
      <c r="WR130" s="27"/>
      <c r="WS130" s="27"/>
      <c r="WT130" s="27"/>
      <c r="WU130" s="27"/>
      <c r="WV130" s="27"/>
      <c r="WW130" s="27"/>
      <c r="WX130" s="27"/>
      <c r="WY130" s="27"/>
      <c r="WZ130" s="27"/>
      <c r="XA130" s="27"/>
      <c r="XB130" s="27"/>
      <c r="XC130" s="27"/>
      <c r="XD130" s="27"/>
      <c r="XE130" s="27"/>
      <c r="XF130" s="27"/>
      <c r="XG130" s="27"/>
      <c r="XH130" s="27"/>
      <c r="XI130" s="27"/>
      <c r="XJ130" s="27"/>
      <c r="XK130" s="27"/>
      <c r="XL130" s="27"/>
      <c r="XM130" s="27"/>
      <c r="XN130" s="27"/>
      <c r="XO130" s="27"/>
      <c r="XP130" s="27"/>
      <c r="XQ130" s="27"/>
      <c r="XR130" s="27"/>
      <c r="XS130" s="27"/>
      <c r="XT130" s="27"/>
      <c r="XU130" s="27"/>
      <c r="XV130" s="27"/>
      <c r="XW130" s="27"/>
      <c r="XX130" s="27"/>
      <c r="XY130" s="27"/>
      <c r="XZ130" s="27"/>
      <c r="YA130" s="27"/>
      <c r="YB130" s="27"/>
      <c r="YC130" s="27"/>
      <c r="YD130" s="27"/>
      <c r="YE130" s="27"/>
      <c r="YF130" s="27"/>
      <c r="YG130" s="27"/>
      <c r="YH130" s="27"/>
      <c r="YI130" s="27"/>
      <c r="YJ130" s="27"/>
      <c r="YK130" s="27"/>
      <c r="YL130" s="27"/>
      <c r="YM130" s="27"/>
      <c r="YN130" s="27"/>
      <c r="YO130" s="27"/>
      <c r="YP130" s="27"/>
      <c r="YQ130" s="27"/>
      <c r="YR130" s="27"/>
      <c r="YS130" s="27"/>
      <c r="YT130" s="27"/>
      <c r="YU130" s="27"/>
      <c r="YV130" s="27"/>
      <c r="YW130" s="27"/>
      <c r="YX130" s="27"/>
      <c r="YY130" s="27"/>
      <c r="YZ130" s="27"/>
      <c r="ZA130" s="27"/>
      <c r="ZB130" s="27"/>
      <c r="ZC130" s="27"/>
      <c r="ZD130" s="27"/>
      <c r="ZE130" s="27"/>
      <c r="ZF130" s="27"/>
      <c r="ZG130" s="27"/>
      <c r="ZH130" s="27"/>
      <c r="ZI130" s="27"/>
      <c r="ZJ130" s="27"/>
      <c r="ZK130" s="27"/>
      <c r="ZL130" s="27"/>
      <c r="ZM130" s="27"/>
      <c r="ZN130" s="27"/>
      <c r="ZO130" s="27"/>
      <c r="ZP130" s="27"/>
      <c r="ZQ130" s="27"/>
      <c r="ZR130" s="27"/>
      <c r="ZS130" s="27"/>
      <c r="ZT130" s="27"/>
      <c r="ZU130" s="27"/>
      <c r="ZV130" s="27"/>
      <c r="ZW130" s="27"/>
      <c r="ZX130" s="27"/>
      <c r="ZY130" s="27"/>
      <c r="ZZ130" s="27"/>
      <c r="AAA130" s="27"/>
      <c r="AAB130" s="27"/>
      <c r="AAC130" s="27"/>
      <c r="AAD130" s="27"/>
      <c r="AAE130" s="27"/>
      <c r="AAF130" s="27"/>
      <c r="AAG130" s="27"/>
      <c r="AAH130" s="27"/>
      <c r="AAI130" s="27"/>
      <c r="AAJ130" s="27"/>
      <c r="AAK130" s="27"/>
      <c r="AAL130" s="27"/>
      <c r="AAM130" s="27"/>
      <c r="AAN130" s="27"/>
      <c r="AAO130" s="27"/>
      <c r="AAP130" s="27"/>
      <c r="AAQ130" s="27"/>
      <c r="AAR130" s="27"/>
      <c r="AAS130" s="27"/>
      <c r="AAT130" s="27"/>
      <c r="ABA130" s="27"/>
      <c r="ABB130" s="27"/>
      <c r="ABC130" s="27"/>
      <c r="ABD130" s="27"/>
      <c r="ABE130" s="27"/>
      <c r="ABF130" s="27"/>
      <c r="ABG130" s="27"/>
      <c r="ABH130" s="27"/>
      <c r="ABI130" s="27"/>
      <c r="ABJ130" s="27"/>
      <c r="ABK130" s="27"/>
      <c r="ABL130" s="27"/>
      <c r="ABM130" s="27"/>
      <c r="ABN130" s="27"/>
      <c r="ABO130" s="27"/>
      <c r="ABP130" s="27"/>
      <c r="ABQ130" s="27"/>
      <c r="ABR130" s="27"/>
      <c r="ABS130" s="27"/>
      <c r="ABT130" s="27"/>
      <c r="ABU130" s="27"/>
      <c r="ABV130" s="27"/>
      <c r="ABW130" s="27"/>
      <c r="ABX130" s="27"/>
      <c r="ABY130" s="27"/>
      <c r="ABZ130" s="27"/>
      <c r="ACA130" s="27"/>
      <c r="ACB130" s="27"/>
      <c r="ACC130" s="27"/>
      <c r="ACD130" s="27"/>
      <c r="ACE130" s="27"/>
      <c r="ACF130" s="27"/>
      <c r="ACG130" s="27"/>
      <c r="ACH130" s="27"/>
      <c r="ACI130" s="27"/>
      <c r="ACJ130" s="27"/>
      <c r="ACK130" s="27"/>
      <c r="ACL130" s="27"/>
      <c r="ACM130" s="27"/>
      <c r="ACN130" s="27"/>
      <c r="ACO130" s="27"/>
      <c r="ACP130" s="27"/>
      <c r="ACQ130" s="27"/>
      <c r="ACR130" s="27"/>
      <c r="ACS130" s="27"/>
      <c r="ACT130" s="27"/>
      <c r="ACU130" s="27"/>
      <c r="ACV130" s="27"/>
      <c r="ACW130" s="27"/>
      <c r="ACX130" s="27"/>
      <c r="ACY130" s="27"/>
      <c r="ACZ130" s="27"/>
      <c r="ADA130" s="27"/>
      <c r="ADB130" s="27"/>
      <c r="ADC130" s="27"/>
      <c r="ADD130" s="27"/>
      <c r="ADE130" s="27"/>
      <c r="ADF130" s="27"/>
      <c r="ADG130" s="27"/>
      <c r="ADH130" s="27"/>
      <c r="ADI130" s="27"/>
      <c r="ADJ130" s="27"/>
      <c r="ADK130" s="27"/>
      <c r="ADL130" s="27"/>
      <c r="ADM130" s="27"/>
      <c r="ADN130" s="27"/>
      <c r="ADO130" s="27"/>
      <c r="ADP130" s="27"/>
      <c r="ADQ130" s="27"/>
      <c r="ADR130" s="27"/>
      <c r="ADS130" s="27"/>
      <c r="ADT130" s="27"/>
      <c r="ADU130" s="27"/>
      <c r="ADV130" s="27"/>
      <c r="ADW130" s="27"/>
      <c r="ADX130" s="27"/>
      <c r="ADY130" s="27"/>
      <c r="ADZ130" s="27"/>
      <c r="AEA130" s="27"/>
      <c r="AEB130" s="27"/>
      <c r="AEC130" s="27"/>
      <c r="AED130" s="27"/>
      <c r="AEE130" s="27"/>
      <c r="AEF130" s="27"/>
      <c r="AEG130" s="27"/>
      <c r="AEH130" s="27"/>
      <c r="AEI130" s="27"/>
      <c r="AEJ130" s="27"/>
      <c r="AEK130" s="27"/>
      <c r="AEL130" s="27"/>
      <c r="AEM130" s="27"/>
      <c r="AEN130" s="27"/>
      <c r="AEO130" s="27"/>
      <c r="AEP130" s="27"/>
      <c r="AEQ130" s="27"/>
      <c r="AER130" s="27"/>
      <c r="AES130" s="27"/>
      <c r="AET130" s="27"/>
      <c r="AEU130" s="27"/>
      <c r="AEV130" s="27"/>
      <c r="AEW130" s="27"/>
      <c r="AEX130" s="27"/>
      <c r="AEY130" s="27"/>
      <c r="AEZ130" s="27"/>
      <c r="AFA130" s="27"/>
      <c r="AFB130" s="27"/>
      <c r="AFC130" s="27"/>
      <c r="AFD130" s="27"/>
      <c r="AFE130" s="27"/>
      <c r="AFF130" s="27"/>
      <c r="AFG130" s="27"/>
      <c r="AFH130" s="27"/>
      <c r="AFI130" s="27"/>
      <c r="AFJ130" s="27"/>
      <c r="AFK130" s="27"/>
      <c r="AFL130" s="27"/>
      <c r="AFM130" s="27"/>
      <c r="AFN130" s="27"/>
      <c r="AFO130" s="27"/>
      <c r="AFP130" s="27"/>
      <c r="AFQ130" s="27"/>
      <c r="AFR130" s="27"/>
      <c r="AFS130" s="27"/>
      <c r="AFT130" s="27"/>
      <c r="AFU130" s="27"/>
      <c r="AFV130" s="27"/>
      <c r="AFW130" s="27"/>
      <c r="AFX130" s="27"/>
      <c r="AFY130" s="27"/>
      <c r="AFZ130" s="27"/>
      <c r="AGA130" s="27"/>
      <c r="AGB130" s="27"/>
      <c r="AGC130" s="27"/>
      <c r="AGD130" s="27"/>
      <c r="AGE130" s="27"/>
      <c r="AGF130" s="27"/>
      <c r="AGG130" s="27"/>
      <c r="AGH130" s="27"/>
      <c r="AGI130" s="27"/>
      <c r="AGJ130" s="27"/>
      <c r="AGK130" s="27"/>
      <c r="AGL130" s="27"/>
      <c r="AGM130" s="27"/>
      <c r="AGN130" s="27"/>
      <c r="AGO130" s="27"/>
      <c r="AGP130" s="27"/>
      <c r="AGQ130" s="27"/>
      <c r="AGR130" s="27"/>
      <c r="AGS130" s="27"/>
      <c r="AGT130" s="27"/>
      <c r="AGU130" s="27"/>
      <c r="AGV130" s="27"/>
      <c r="AGW130" s="27"/>
      <c r="AGX130" s="27"/>
      <c r="AGY130" s="27"/>
      <c r="AGZ130" s="27"/>
      <c r="AHA130" s="27"/>
      <c r="AHB130" s="27"/>
      <c r="AHC130" s="27"/>
      <c r="AHD130" s="27"/>
      <c r="AHE130" s="27"/>
      <c r="AHF130" s="27"/>
      <c r="AHG130" s="27"/>
      <c r="AHH130" s="27"/>
      <c r="AHI130" s="27"/>
      <c r="AHJ130" s="27"/>
      <c r="AHK130" s="27"/>
      <c r="AHL130" s="27"/>
      <c r="AHM130" s="27"/>
      <c r="AHN130" s="27"/>
      <c r="AHO130" s="27"/>
      <c r="AHP130" s="27"/>
      <c r="AHQ130" s="27"/>
      <c r="AHR130" s="27"/>
      <c r="AHS130" s="27"/>
      <c r="AHT130" s="27"/>
      <c r="AHU130" s="27"/>
      <c r="AHV130" s="27"/>
      <c r="AHW130" s="27"/>
      <c r="AHX130" s="27"/>
      <c r="AHY130" s="27"/>
      <c r="AHZ130" s="27"/>
      <c r="AIA130" s="27"/>
      <c r="AIB130" s="27"/>
      <c r="AIC130" s="27"/>
      <c r="AID130" s="27"/>
      <c r="AIE130" s="27"/>
      <c r="AIF130" s="27"/>
      <c r="AIG130" s="27"/>
      <c r="AIH130" s="27"/>
      <c r="AII130" s="27"/>
      <c r="AIJ130" s="27"/>
      <c r="AIK130" s="27"/>
      <c r="AIL130" s="27"/>
      <c r="AIM130" s="27"/>
      <c r="AIN130" s="27"/>
      <c r="AIO130" s="27"/>
      <c r="AIP130" s="27"/>
      <c r="AIQ130" s="27"/>
      <c r="AIR130" s="27"/>
      <c r="AIS130" s="27"/>
      <c r="AIT130" s="27"/>
      <c r="AIU130" s="27"/>
      <c r="AIV130" s="27"/>
      <c r="AIW130" s="27"/>
      <c r="AIX130" s="27"/>
      <c r="AIY130" s="27"/>
      <c r="AIZ130" s="27"/>
      <c r="AJA130" s="27"/>
      <c r="AJB130" s="27"/>
      <c r="AJC130" s="27"/>
      <c r="AJD130" s="27"/>
      <c r="AJE130" s="27"/>
      <c r="AJF130" s="27"/>
      <c r="AJG130" s="27"/>
      <c r="AJH130" s="27"/>
      <c r="AJI130" s="27"/>
      <c r="AJJ130" s="27"/>
      <c r="AJK130" s="27"/>
      <c r="AJL130" s="27"/>
      <c r="AJM130" s="27"/>
      <c r="AJN130" s="27"/>
      <c r="AJO130" s="27"/>
      <c r="AJP130" s="27"/>
      <c r="AJQ130" s="27"/>
      <c r="AJR130" s="27"/>
      <c r="AJS130" s="27"/>
      <c r="AJT130" s="27"/>
      <c r="AJU130" s="27"/>
      <c r="AJV130" s="27"/>
      <c r="AJW130" s="27"/>
      <c r="AJX130" s="27"/>
      <c r="AJY130" s="27"/>
      <c r="AJZ130" s="27"/>
      <c r="AKA130" s="27"/>
      <c r="AKB130" s="27"/>
      <c r="AKC130" s="27"/>
      <c r="AKD130" s="27"/>
      <c r="AKE130" s="27"/>
      <c r="AKF130" s="27"/>
      <c r="AKG130" s="27"/>
      <c r="AKH130" s="27"/>
      <c r="AKI130" s="27"/>
      <c r="AKJ130" s="27"/>
      <c r="AKK130" s="27"/>
      <c r="AKL130" s="27"/>
      <c r="AKM130" s="27"/>
      <c r="AKN130" s="27"/>
      <c r="AKO130" s="27"/>
      <c r="AKP130" s="27"/>
      <c r="AKW130" s="27"/>
      <c r="AKX130" s="27"/>
      <c r="AKY130" s="27"/>
      <c r="AKZ130" s="27"/>
      <c r="ALA130" s="27"/>
      <c r="ALB130" s="27"/>
      <c r="ALC130" s="27"/>
      <c r="ALD130" s="27"/>
      <c r="ALE130" s="27"/>
      <c r="ALF130" s="27"/>
      <c r="ALG130" s="27"/>
      <c r="ALH130" s="27"/>
      <c r="ALI130" s="27"/>
      <c r="ALJ130" s="27"/>
      <c r="ALK130" s="27"/>
      <c r="ALL130" s="27"/>
      <c r="ALM130" s="27"/>
      <c r="ALN130" s="27"/>
      <c r="ALO130" s="27"/>
      <c r="ALP130" s="27"/>
      <c r="ALQ130" s="27"/>
      <c r="ALR130" s="27"/>
      <c r="ALS130" s="27"/>
      <c r="ALT130" s="27"/>
      <c r="ALU130" s="27"/>
      <c r="ALV130" s="27"/>
      <c r="ALW130" s="27"/>
      <c r="ALX130" s="27"/>
      <c r="ALY130" s="27"/>
      <c r="ALZ130" s="27"/>
      <c r="AMA130" s="27"/>
      <c r="AMB130" s="27"/>
      <c r="AMC130" s="27"/>
      <c r="AMD130" s="27"/>
      <c r="AME130" s="27"/>
      <c r="AMF130" s="27"/>
      <c r="AMG130" s="27"/>
      <c r="AMH130" s="27"/>
      <c r="AMI130" s="27"/>
      <c r="AMJ130" s="27"/>
      <c r="AMK130" s="27"/>
      <c r="AML130" s="27"/>
      <c r="AMM130" s="27"/>
      <c r="AMN130" s="27"/>
      <c r="AMO130" s="27"/>
      <c r="AMP130" s="27"/>
      <c r="AMQ130" s="27"/>
      <c r="AMR130" s="27"/>
      <c r="AMS130" s="27"/>
      <c r="AMT130" s="27"/>
      <c r="AMU130" s="27"/>
      <c r="AMV130" s="27"/>
      <c r="AMW130" s="27"/>
      <c r="AMX130" s="27"/>
      <c r="AMY130" s="27"/>
      <c r="AMZ130" s="27"/>
      <c r="ANA130" s="27"/>
      <c r="ANB130" s="27"/>
      <c r="ANC130" s="27"/>
      <c r="AND130" s="27"/>
      <c r="ANE130" s="27"/>
      <c r="ANF130" s="27"/>
      <c r="ANG130" s="27"/>
      <c r="ANH130" s="27"/>
      <c r="ANI130" s="27"/>
      <c r="ANJ130" s="27"/>
      <c r="ANK130" s="27"/>
      <c r="ANL130" s="27"/>
      <c r="ANM130" s="27"/>
      <c r="ANN130" s="27"/>
      <c r="ANO130" s="27"/>
      <c r="ANP130" s="27"/>
      <c r="ANQ130" s="27"/>
      <c r="ANR130" s="27"/>
      <c r="ANS130" s="27"/>
      <c r="ANT130" s="27"/>
      <c r="ANU130" s="27"/>
      <c r="ANV130" s="27"/>
      <c r="ANW130" s="27"/>
      <c r="ANX130" s="27"/>
      <c r="ANY130" s="27"/>
      <c r="ANZ130" s="27"/>
      <c r="AOA130" s="27"/>
      <c r="AOB130" s="27"/>
      <c r="AOC130" s="27"/>
      <c r="AOD130" s="27"/>
      <c r="AOE130" s="27"/>
      <c r="AOF130" s="27"/>
      <c r="AOG130" s="27"/>
      <c r="AOH130" s="27"/>
      <c r="AOI130" s="27"/>
      <c r="AOJ130" s="27"/>
      <c r="AOK130" s="27"/>
      <c r="AOL130" s="27"/>
      <c r="AOM130" s="27"/>
      <c r="AON130" s="27"/>
      <c r="AOO130" s="27"/>
      <c r="AOP130" s="27"/>
      <c r="AOQ130" s="27"/>
      <c r="AOR130" s="27"/>
      <c r="AOS130" s="27"/>
      <c r="AOT130" s="27"/>
      <c r="AOU130" s="27"/>
      <c r="AOV130" s="27"/>
      <c r="AOW130" s="27"/>
      <c r="AOX130" s="27"/>
      <c r="AOY130" s="27"/>
      <c r="AOZ130" s="27"/>
      <c r="APA130" s="27"/>
      <c r="APB130" s="27"/>
      <c r="APC130" s="27"/>
      <c r="APD130" s="27"/>
      <c r="APE130" s="27"/>
      <c r="APF130" s="27"/>
      <c r="APG130" s="27"/>
      <c r="APH130" s="27"/>
      <c r="API130" s="27"/>
      <c r="APJ130" s="27"/>
      <c r="APK130" s="27"/>
      <c r="APL130" s="27"/>
      <c r="APM130" s="27"/>
      <c r="APN130" s="27"/>
      <c r="APO130" s="27"/>
      <c r="APP130" s="27"/>
      <c r="APQ130" s="27"/>
      <c r="APR130" s="27"/>
      <c r="APS130" s="27"/>
      <c r="APT130" s="27"/>
      <c r="APU130" s="27"/>
      <c r="APV130" s="27"/>
      <c r="APW130" s="27"/>
      <c r="APX130" s="27"/>
      <c r="APY130" s="27"/>
      <c r="APZ130" s="27"/>
      <c r="AQA130" s="27"/>
      <c r="AQB130" s="27"/>
      <c r="AQC130" s="27"/>
      <c r="AQD130" s="27"/>
      <c r="AQE130" s="27"/>
      <c r="AQF130" s="27"/>
      <c r="AQG130" s="27"/>
      <c r="AQH130" s="27"/>
      <c r="AQI130" s="27"/>
      <c r="AQJ130" s="27"/>
      <c r="AQK130" s="27"/>
      <c r="AQL130" s="27"/>
      <c r="AQM130" s="27"/>
      <c r="AQN130" s="27"/>
      <c r="AQO130" s="27"/>
      <c r="AQP130" s="27"/>
      <c r="AQQ130" s="27"/>
      <c r="AQR130" s="27"/>
      <c r="AQS130" s="27"/>
      <c r="AQT130" s="27"/>
      <c r="AQU130" s="27"/>
      <c r="AQV130" s="27"/>
      <c r="AQW130" s="27"/>
      <c r="AQX130" s="27"/>
      <c r="AQY130" s="27"/>
      <c r="AQZ130" s="27"/>
      <c r="ARA130" s="27"/>
      <c r="ARB130" s="27"/>
      <c r="ARC130" s="27"/>
      <c r="ARD130" s="27"/>
      <c r="ARE130" s="27"/>
      <c r="ARF130" s="27"/>
      <c r="ARG130" s="27"/>
      <c r="ARH130" s="27"/>
      <c r="ARI130" s="27"/>
      <c r="ARJ130" s="27"/>
      <c r="ARK130" s="27"/>
      <c r="ARL130" s="27"/>
      <c r="ARM130" s="27"/>
      <c r="ARN130" s="27"/>
      <c r="ARO130" s="27"/>
      <c r="ARP130" s="27"/>
      <c r="ARQ130" s="27"/>
      <c r="ARR130" s="27"/>
      <c r="ARS130" s="27"/>
      <c r="ART130" s="27"/>
      <c r="ARU130" s="27"/>
      <c r="ARV130" s="27"/>
      <c r="ARW130" s="27"/>
      <c r="ARX130" s="27"/>
      <c r="ARY130" s="27"/>
      <c r="ARZ130" s="27"/>
      <c r="ASA130" s="27"/>
      <c r="ASB130" s="27"/>
      <c r="ASC130" s="27"/>
      <c r="ASD130" s="27"/>
      <c r="ASE130" s="27"/>
      <c r="ASF130" s="27"/>
      <c r="ASG130" s="27"/>
      <c r="ASH130" s="27"/>
      <c r="ASI130" s="27"/>
      <c r="ASJ130" s="27"/>
      <c r="ASK130" s="27"/>
      <c r="ASL130" s="27"/>
      <c r="ASM130" s="27"/>
      <c r="ASN130" s="27"/>
      <c r="ASO130" s="27"/>
      <c r="ASP130" s="27"/>
      <c r="ASQ130" s="27"/>
      <c r="ASR130" s="27"/>
      <c r="ASS130" s="27"/>
      <c r="AST130" s="27"/>
      <c r="ASU130" s="27"/>
      <c r="ASV130" s="27"/>
      <c r="ASW130" s="27"/>
      <c r="ASX130" s="27"/>
      <c r="ASY130" s="27"/>
      <c r="ASZ130" s="27"/>
      <c r="ATA130" s="27"/>
      <c r="ATB130" s="27"/>
      <c r="ATC130" s="27"/>
      <c r="ATD130" s="27"/>
      <c r="ATE130" s="27"/>
      <c r="ATF130" s="27"/>
      <c r="ATG130" s="27"/>
      <c r="ATH130" s="27"/>
      <c r="ATI130" s="27"/>
      <c r="ATJ130" s="27"/>
      <c r="ATK130" s="27"/>
      <c r="ATL130" s="27"/>
      <c r="ATM130" s="27"/>
      <c r="ATN130" s="27"/>
      <c r="ATO130" s="27"/>
      <c r="ATP130" s="27"/>
      <c r="ATQ130" s="27"/>
      <c r="ATR130" s="27"/>
      <c r="ATS130" s="27"/>
      <c r="ATT130" s="27"/>
      <c r="ATU130" s="27"/>
      <c r="ATV130" s="27"/>
      <c r="ATW130" s="27"/>
      <c r="ATX130" s="27"/>
      <c r="ATY130" s="27"/>
      <c r="ATZ130" s="27"/>
      <c r="AUA130" s="27"/>
      <c r="AUB130" s="27"/>
      <c r="AUC130" s="27"/>
      <c r="AUD130" s="27"/>
      <c r="AUE130" s="27"/>
      <c r="AUF130" s="27"/>
      <c r="AUG130" s="27"/>
      <c r="AUH130" s="27"/>
      <c r="AUI130" s="27"/>
      <c r="AUJ130" s="27"/>
      <c r="AUK130" s="27"/>
      <c r="AUL130" s="27"/>
      <c r="AUS130" s="27"/>
      <c r="AUT130" s="27"/>
      <c r="AUU130" s="27"/>
      <c r="AUV130" s="27"/>
      <c r="AUW130" s="27"/>
      <c r="AUX130" s="27"/>
      <c r="AUY130" s="27"/>
      <c r="AUZ130" s="27"/>
      <c r="AVA130" s="27"/>
      <c r="AVB130" s="27"/>
      <c r="AVC130" s="27"/>
      <c r="AVD130" s="27"/>
      <c r="AVE130" s="27"/>
      <c r="AVF130" s="27"/>
      <c r="AVG130" s="27"/>
      <c r="AVH130" s="27"/>
      <c r="AVI130" s="27"/>
      <c r="AVJ130" s="27"/>
      <c r="AVK130" s="27"/>
      <c r="AVL130" s="27"/>
      <c r="AVM130" s="27"/>
      <c r="AVN130" s="27"/>
      <c r="AVO130" s="27"/>
      <c r="AVP130" s="27"/>
      <c r="AVQ130" s="27"/>
      <c r="AVR130" s="27"/>
      <c r="AVS130" s="27"/>
      <c r="AVT130" s="27"/>
      <c r="AVU130" s="27"/>
      <c r="AVV130" s="27"/>
      <c r="AVW130" s="27"/>
      <c r="AVX130" s="27"/>
      <c r="AVY130" s="27"/>
      <c r="AVZ130" s="27"/>
      <c r="AWA130" s="27"/>
      <c r="AWB130" s="27"/>
      <c r="AWC130" s="27"/>
      <c r="AWD130" s="27"/>
      <c r="AWE130" s="27"/>
      <c r="AWF130" s="27"/>
      <c r="AWG130" s="27"/>
      <c r="AWH130" s="27"/>
      <c r="AWI130" s="27"/>
      <c r="AWJ130" s="27"/>
      <c r="AWK130" s="27"/>
      <c r="AWL130" s="27"/>
      <c r="AWM130" s="27"/>
      <c r="AWN130" s="27"/>
      <c r="AWO130" s="27"/>
      <c r="AWP130" s="27"/>
      <c r="AWQ130" s="27"/>
      <c r="AWR130" s="27"/>
      <c r="AWS130" s="27"/>
      <c r="AWT130" s="27"/>
      <c r="AWU130" s="27"/>
      <c r="AWV130" s="27"/>
      <c r="AWW130" s="27"/>
      <c r="AWX130" s="27"/>
      <c r="AWY130" s="27"/>
      <c r="AWZ130" s="27"/>
      <c r="AXA130" s="27"/>
      <c r="AXB130" s="27"/>
      <c r="AXC130" s="27"/>
      <c r="AXD130" s="27"/>
      <c r="AXE130" s="27"/>
      <c r="AXF130" s="27"/>
      <c r="AXG130" s="27"/>
      <c r="AXH130" s="27"/>
      <c r="AXI130" s="27"/>
      <c r="AXJ130" s="27"/>
      <c r="AXK130" s="27"/>
      <c r="AXL130" s="27"/>
      <c r="AXM130" s="27"/>
      <c r="AXN130" s="27"/>
      <c r="AXO130" s="27"/>
      <c r="AXP130" s="27"/>
      <c r="AXQ130" s="27"/>
      <c r="AXR130" s="27"/>
      <c r="AXS130" s="27"/>
      <c r="AXT130" s="27"/>
      <c r="AXU130" s="27"/>
      <c r="AXV130" s="27"/>
      <c r="AXW130" s="27"/>
      <c r="AXX130" s="27"/>
      <c r="AXY130" s="27"/>
      <c r="AXZ130" s="27"/>
      <c r="AYA130" s="27"/>
      <c r="AYB130" s="27"/>
      <c r="AYC130" s="27"/>
      <c r="AYD130" s="27"/>
      <c r="AYE130" s="27"/>
      <c r="AYF130" s="27"/>
      <c r="AYG130" s="27"/>
      <c r="AYH130" s="27"/>
      <c r="AYI130" s="27"/>
      <c r="AYJ130" s="27"/>
      <c r="AYK130" s="27"/>
      <c r="AYL130" s="27"/>
      <c r="AYM130" s="27"/>
      <c r="AYN130" s="27"/>
      <c r="AYO130" s="27"/>
      <c r="AYP130" s="27"/>
      <c r="AYQ130" s="27"/>
      <c r="AYR130" s="27"/>
      <c r="AYS130" s="27"/>
      <c r="AYT130" s="27"/>
      <c r="AYU130" s="27"/>
      <c r="AYV130" s="27"/>
      <c r="AYW130" s="27"/>
      <c r="AYX130" s="27"/>
      <c r="AYY130" s="27"/>
      <c r="AYZ130" s="27"/>
      <c r="AZA130" s="27"/>
      <c r="AZB130" s="27"/>
      <c r="AZC130" s="27"/>
      <c r="AZD130" s="27"/>
      <c r="AZE130" s="27"/>
      <c r="AZF130" s="27"/>
      <c r="AZG130" s="27"/>
      <c r="AZH130" s="27"/>
      <c r="AZI130" s="27"/>
      <c r="AZJ130" s="27"/>
      <c r="AZK130" s="27"/>
      <c r="AZL130" s="27"/>
      <c r="AZM130" s="27"/>
      <c r="AZN130" s="27"/>
      <c r="AZO130" s="27"/>
      <c r="AZP130" s="27"/>
      <c r="AZQ130" s="27"/>
      <c r="AZR130" s="27"/>
      <c r="AZS130" s="27"/>
      <c r="AZT130" s="27"/>
      <c r="AZU130" s="27"/>
      <c r="AZV130" s="27"/>
      <c r="AZW130" s="27"/>
      <c r="AZX130" s="27"/>
      <c r="AZY130" s="27"/>
      <c r="AZZ130" s="27"/>
      <c r="BAA130" s="27"/>
      <c r="BAB130" s="27"/>
      <c r="BAC130" s="27"/>
      <c r="BAD130" s="27"/>
      <c r="BAE130" s="27"/>
      <c r="BAF130" s="27"/>
      <c r="BAG130" s="27"/>
      <c r="BAH130" s="27"/>
      <c r="BAI130" s="27"/>
      <c r="BAJ130" s="27"/>
      <c r="BAK130" s="27"/>
      <c r="BAL130" s="27"/>
      <c r="BAM130" s="27"/>
      <c r="BAN130" s="27"/>
      <c r="BAO130" s="27"/>
      <c r="BAP130" s="27"/>
      <c r="BAQ130" s="27"/>
      <c r="BAR130" s="27"/>
      <c r="BAS130" s="27"/>
      <c r="BAT130" s="27"/>
      <c r="BAU130" s="27"/>
      <c r="BAV130" s="27"/>
      <c r="BAW130" s="27"/>
      <c r="BAX130" s="27"/>
      <c r="BAY130" s="27"/>
      <c r="BAZ130" s="27"/>
      <c r="BBA130" s="27"/>
      <c r="BBB130" s="27"/>
      <c r="BBC130" s="27"/>
      <c r="BBD130" s="27"/>
      <c r="BBE130" s="27"/>
      <c r="BBF130" s="27"/>
      <c r="BBG130" s="27"/>
      <c r="BBH130" s="27"/>
      <c r="BBI130" s="27"/>
      <c r="BBJ130" s="27"/>
      <c r="BBK130" s="27"/>
      <c r="BBL130" s="27"/>
      <c r="BBM130" s="27"/>
      <c r="BBN130" s="27"/>
      <c r="BBO130" s="27"/>
      <c r="BBP130" s="27"/>
      <c r="BBQ130" s="27"/>
      <c r="BBR130" s="27"/>
      <c r="BBS130" s="27"/>
      <c r="BBT130" s="27"/>
      <c r="BBU130" s="27"/>
      <c r="BBV130" s="27"/>
      <c r="BBW130" s="27"/>
      <c r="BBX130" s="27"/>
      <c r="BBY130" s="27"/>
      <c r="BBZ130" s="27"/>
      <c r="BCA130" s="27"/>
      <c r="BCB130" s="27"/>
      <c r="BCC130" s="27"/>
      <c r="BCD130" s="27"/>
      <c r="BCE130" s="27"/>
      <c r="BCF130" s="27"/>
      <c r="BCG130" s="27"/>
      <c r="BCH130" s="27"/>
      <c r="BCI130" s="27"/>
      <c r="BCJ130" s="27"/>
      <c r="BCK130" s="27"/>
      <c r="BCL130" s="27"/>
      <c r="BCM130" s="27"/>
      <c r="BCN130" s="27"/>
      <c r="BCO130" s="27"/>
      <c r="BCP130" s="27"/>
      <c r="BCQ130" s="27"/>
      <c r="BCR130" s="27"/>
      <c r="BCS130" s="27"/>
      <c r="BCT130" s="27"/>
      <c r="BCU130" s="27"/>
      <c r="BCV130" s="27"/>
      <c r="BCW130" s="27"/>
      <c r="BCX130" s="27"/>
      <c r="BCY130" s="27"/>
      <c r="BCZ130" s="27"/>
      <c r="BDA130" s="27"/>
      <c r="BDB130" s="27"/>
      <c r="BDC130" s="27"/>
      <c r="BDD130" s="27"/>
      <c r="BDE130" s="27"/>
      <c r="BDF130" s="27"/>
      <c r="BDG130" s="27"/>
      <c r="BDH130" s="27"/>
      <c r="BDI130" s="27"/>
      <c r="BDJ130" s="27"/>
      <c r="BDK130" s="27"/>
      <c r="BDL130" s="27"/>
      <c r="BDM130" s="27"/>
      <c r="BDN130" s="27"/>
      <c r="BDO130" s="27"/>
      <c r="BDP130" s="27"/>
      <c r="BDQ130" s="27"/>
      <c r="BDR130" s="27"/>
      <c r="BDS130" s="27"/>
      <c r="BDT130" s="27"/>
      <c r="BDU130" s="27"/>
      <c r="BDV130" s="27"/>
      <c r="BDW130" s="27"/>
      <c r="BDX130" s="27"/>
      <c r="BDY130" s="27"/>
      <c r="BDZ130" s="27"/>
      <c r="BEA130" s="27"/>
      <c r="BEB130" s="27"/>
      <c r="BEC130" s="27"/>
      <c r="BED130" s="27"/>
      <c r="BEE130" s="27"/>
      <c r="BEF130" s="27"/>
      <c r="BEG130" s="27"/>
      <c r="BEH130" s="27"/>
      <c r="BEO130" s="27"/>
      <c r="BEP130" s="27"/>
      <c r="BEQ130" s="27"/>
      <c r="BER130" s="27"/>
      <c r="BES130" s="27"/>
      <c r="BET130" s="27"/>
      <c r="BEU130" s="27"/>
      <c r="BEV130" s="27"/>
      <c r="BEW130" s="27"/>
      <c r="BEX130" s="27"/>
      <c r="BEY130" s="27"/>
      <c r="BEZ130" s="27"/>
      <c r="BFA130" s="27"/>
      <c r="BFB130" s="27"/>
      <c r="BFC130" s="27"/>
      <c r="BFD130" s="27"/>
      <c r="BFE130" s="27"/>
      <c r="BFF130" s="27"/>
      <c r="BFG130" s="27"/>
      <c r="BFH130" s="27"/>
      <c r="BFI130" s="27"/>
      <c r="BFJ130" s="27"/>
      <c r="BFK130" s="27"/>
      <c r="BFL130" s="27"/>
      <c r="BFM130" s="27"/>
      <c r="BFN130" s="27"/>
      <c r="BFO130" s="27"/>
      <c r="BFP130" s="27"/>
      <c r="BFQ130" s="27"/>
      <c r="BFR130" s="27"/>
      <c r="BFS130" s="27"/>
      <c r="BFT130" s="27"/>
      <c r="BFU130" s="27"/>
      <c r="BFV130" s="27"/>
      <c r="BFW130" s="27"/>
      <c r="BFX130" s="27"/>
      <c r="BFY130" s="27"/>
      <c r="BFZ130" s="27"/>
      <c r="BGA130" s="27"/>
      <c r="BGB130" s="27"/>
      <c r="BGC130" s="27"/>
      <c r="BGD130" s="27"/>
      <c r="BGE130" s="27"/>
      <c r="BGF130" s="27"/>
      <c r="BGG130" s="27"/>
      <c r="BGH130" s="27"/>
      <c r="BGI130" s="27"/>
      <c r="BGJ130" s="27"/>
      <c r="BGK130" s="27"/>
      <c r="BGL130" s="27"/>
      <c r="BGM130" s="27"/>
      <c r="BGN130" s="27"/>
      <c r="BGO130" s="27"/>
      <c r="BGP130" s="27"/>
      <c r="BGQ130" s="27"/>
      <c r="BGR130" s="27"/>
      <c r="BGS130" s="27"/>
      <c r="BGT130" s="27"/>
      <c r="BGU130" s="27"/>
      <c r="BGV130" s="27"/>
      <c r="BGW130" s="27"/>
      <c r="BGX130" s="27"/>
      <c r="BGY130" s="27"/>
      <c r="BGZ130" s="27"/>
      <c r="BHA130" s="27"/>
      <c r="BHB130" s="27"/>
      <c r="BHC130" s="27"/>
      <c r="BHD130" s="27"/>
      <c r="BHE130" s="27"/>
      <c r="BHF130" s="27"/>
      <c r="BHG130" s="27"/>
      <c r="BHH130" s="27"/>
      <c r="BHI130" s="27"/>
      <c r="BHJ130" s="27"/>
      <c r="BHK130" s="27"/>
      <c r="BHL130" s="27"/>
      <c r="BHM130" s="27"/>
      <c r="BHN130" s="27"/>
      <c r="BHO130" s="27"/>
      <c r="BHP130" s="27"/>
      <c r="BHQ130" s="27"/>
      <c r="BHR130" s="27"/>
      <c r="BHS130" s="27"/>
      <c r="BHT130" s="27"/>
      <c r="BHU130" s="27"/>
      <c r="BHV130" s="27"/>
      <c r="BHW130" s="27"/>
      <c r="BHX130" s="27"/>
      <c r="BHY130" s="27"/>
      <c r="BHZ130" s="27"/>
      <c r="BIA130" s="27"/>
      <c r="BIB130" s="27"/>
      <c r="BIC130" s="27"/>
      <c r="BID130" s="27"/>
      <c r="BIE130" s="27"/>
      <c r="BIF130" s="27"/>
      <c r="BIG130" s="27"/>
      <c r="BIH130" s="27"/>
      <c r="BII130" s="27"/>
      <c r="BIJ130" s="27"/>
      <c r="BIK130" s="27"/>
      <c r="BIL130" s="27"/>
      <c r="BIM130" s="27"/>
      <c r="BIN130" s="27"/>
      <c r="BIO130" s="27"/>
      <c r="BIP130" s="27"/>
      <c r="BIQ130" s="27"/>
      <c r="BIR130" s="27"/>
      <c r="BIS130" s="27"/>
      <c r="BIT130" s="27"/>
      <c r="BIU130" s="27"/>
      <c r="BIV130" s="27"/>
      <c r="BIW130" s="27"/>
      <c r="BIX130" s="27"/>
      <c r="BIY130" s="27"/>
      <c r="BIZ130" s="27"/>
      <c r="BJA130" s="27"/>
      <c r="BJB130" s="27"/>
      <c r="BJC130" s="27"/>
      <c r="BJD130" s="27"/>
      <c r="BJE130" s="27"/>
      <c r="BJF130" s="27"/>
      <c r="BJG130" s="27"/>
      <c r="BJH130" s="27"/>
      <c r="BJI130" s="27"/>
      <c r="BJJ130" s="27"/>
      <c r="BJK130" s="27"/>
      <c r="BJL130" s="27"/>
      <c r="BJM130" s="27"/>
      <c r="BJN130" s="27"/>
      <c r="BJO130" s="27"/>
      <c r="BJP130" s="27"/>
      <c r="BJQ130" s="27"/>
      <c r="BJR130" s="27"/>
      <c r="BJS130" s="27"/>
      <c r="BJT130" s="27"/>
      <c r="BJU130" s="27"/>
      <c r="BJV130" s="27"/>
      <c r="BJW130" s="27"/>
      <c r="BJX130" s="27"/>
      <c r="BJY130" s="27"/>
      <c r="BJZ130" s="27"/>
      <c r="BKA130" s="27"/>
      <c r="BKB130" s="27"/>
      <c r="BKC130" s="27"/>
      <c r="BKD130" s="27"/>
      <c r="BKE130" s="27"/>
      <c r="BKF130" s="27"/>
      <c r="BKG130" s="27"/>
      <c r="BKH130" s="27"/>
      <c r="BKI130" s="27"/>
      <c r="BKJ130" s="27"/>
      <c r="BKK130" s="27"/>
      <c r="BKL130" s="27"/>
      <c r="BKM130" s="27"/>
      <c r="BKN130" s="27"/>
      <c r="BKO130" s="27"/>
      <c r="BKP130" s="27"/>
      <c r="BKQ130" s="27"/>
      <c r="BKR130" s="27"/>
      <c r="BKS130" s="27"/>
      <c r="BKT130" s="27"/>
      <c r="BKU130" s="27"/>
      <c r="BKV130" s="27"/>
      <c r="BKW130" s="27"/>
      <c r="BKX130" s="27"/>
      <c r="BKY130" s="27"/>
      <c r="BKZ130" s="27"/>
      <c r="BLA130" s="27"/>
      <c r="BLB130" s="27"/>
      <c r="BLC130" s="27"/>
      <c r="BLD130" s="27"/>
      <c r="BLE130" s="27"/>
      <c r="BLF130" s="27"/>
      <c r="BLG130" s="27"/>
      <c r="BLH130" s="27"/>
      <c r="BLI130" s="27"/>
      <c r="BLJ130" s="27"/>
      <c r="BLK130" s="27"/>
      <c r="BLL130" s="27"/>
      <c r="BLM130" s="27"/>
      <c r="BLN130" s="27"/>
      <c r="BLO130" s="27"/>
      <c r="BLP130" s="27"/>
      <c r="BLQ130" s="27"/>
      <c r="BLR130" s="27"/>
      <c r="BLS130" s="27"/>
      <c r="BLT130" s="27"/>
      <c r="BLU130" s="27"/>
      <c r="BLV130" s="27"/>
      <c r="BLW130" s="27"/>
      <c r="BLX130" s="27"/>
      <c r="BLY130" s="27"/>
      <c r="BLZ130" s="27"/>
      <c r="BMA130" s="27"/>
      <c r="BMB130" s="27"/>
      <c r="BMC130" s="27"/>
      <c r="BMD130" s="27"/>
      <c r="BME130" s="27"/>
      <c r="BMF130" s="27"/>
      <c r="BMG130" s="27"/>
      <c r="BMH130" s="27"/>
      <c r="BMI130" s="27"/>
      <c r="BMJ130" s="27"/>
      <c r="BMK130" s="27"/>
      <c r="BML130" s="27"/>
      <c r="BMM130" s="27"/>
      <c r="BMN130" s="27"/>
      <c r="BMO130" s="27"/>
      <c r="BMP130" s="27"/>
      <c r="BMQ130" s="27"/>
      <c r="BMR130" s="27"/>
      <c r="BMS130" s="27"/>
      <c r="BMT130" s="27"/>
      <c r="BMU130" s="27"/>
      <c r="BMV130" s="27"/>
      <c r="BMW130" s="27"/>
      <c r="BMX130" s="27"/>
      <c r="BMY130" s="27"/>
      <c r="BMZ130" s="27"/>
      <c r="BNA130" s="27"/>
      <c r="BNB130" s="27"/>
      <c r="BNC130" s="27"/>
      <c r="BND130" s="27"/>
      <c r="BNE130" s="27"/>
      <c r="BNF130" s="27"/>
      <c r="BNG130" s="27"/>
      <c r="BNH130" s="27"/>
      <c r="BNI130" s="27"/>
      <c r="BNJ130" s="27"/>
      <c r="BNK130" s="27"/>
      <c r="BNL130" s="27"/>
      <c r="BNM130" s="27"/>
      <c r="BNN130" s="27"/>
      <c r="BNO130" s="27"/>
      <c r="BNP130" s="27"/>
      <c r="BNQ130" s="27"/>
      <c r="BNR130" s="27"/>
      <c r="BNS130" s="27"/>
      <c r="BNT130" s="27"/>
      <c r="BNU130" s="27"/>
      <c r="BNV130" s="27"/>
      <c r="BNW130" s="27"/>
      <c r="BNX130" s="27"/>
      <c r="BNY130" s="27"/>
      <c r="BNZ130" s="27"/>
      <c r="BOA130" s="27"/>
      <c r="BOB130" s="27"/>
      <c r="BOC130" s="27"/>
      <c r="BOD130" s="27"/>
      <c r="BOK130" s="27"/>
      <c r="BOL130" s="27"/>
      <c r="BOM130" s="27"/>
      <c r="BON130" s="27"/>
      <c r="BOO130" s="27"/>
      <c r="BOP130" s="27"/>
      <c r="BOQ130" s="27"/>
      <c r="BOR130" s="27"/>
      <c r="BOS130" s="27"/>
      <c r="BOT130" s="27"/>
      <c r="BOU130" s="27"/>
      <c r="BOV130" s="27"/>
      <c r="BOW130" s="27"/>
      <c r="BOX130" s="27"/>
      <c r="BOY130" s="27"/>
      <c r="BOZ130" s="27"/>
      <c r="BPA130" s="27"/>
      <c r="BPB130" s="27"/>
      <c r="BPC130" s="27"/>
      <c r="BPD130" s="27"/>
      <c r="BPE130" s="27"/>
      <c r="BPF130" s="27"/>
      <c r="BPG130" s="27"/>
      <c r="BPH130" s="27"/>
      <c r="BPI130" s="27"/>
      <c r="BPJ130" s="27"/>
      <c r="BPK130" s="27"/>
      <c r="BPL130" s="27"/>
      <c r="BPM130" s="27"/>
      <c r="BPN130" s="27"/>
      <c r="BPO130" s="27"/>
      <c r="BPP130" s="27"/>
      <c r="BPQ130" s="27"/>
      <c r="BPR130" s="27"/>
      <c r="BPS130" s="27"/>
      <c r="BPT130" s="27"/>
      <c r="BPU130" s="27"/>
      <c r="BPV130" s="27"/>
      <c r="BPW130" s="27"/>
      <c r="BPX130" s="27"/>
      <c r="BPY130" s="27"/>
      <c r="BPZ130" s="27"/>
      <c r="BQA130" s="27"/>
      <c r="BQB130" s="27"/>
      <c r="BQC130" s="27"/>
      <c r="BQD130" s="27"/>
      <c r="BQE130" s="27"/>
      <c r="BQF130" s="27"/>
      <c r="BQG130" s="27"/>
      <c r="BQH130" s="27"/>
      <c r="BQI130" s="27"/>
      <c r="BQJ130" s="27"/>
      <c r="BQK130" s="27"/>
      <c r="BQL130" s="27"/>
      <c r="BQM130" s="27"/>
      <c r="BQN130" s="27"/>
      <c r="BQO130" s="27"/>
      <c r="BQP130" s="27"/>
      <c r="BQQ130" s="27"/>
      <c r="BQR130" s="27"/>
      <c r="BQS130" s="27"/>
      <c r="BQT130" s="27"/>
      <c r="BQU130" s="27"/>
      <c r="BQV130" s="27"/>
      <c r="BQW130" s="27"/>
      <c r="BQX130" s="27"/>
      <c r="BQY130" s="27"/>
      <c r="BQZ130" s="27"/>
      <c r="BRA130" s="27"/>
      <c r="BRB130" s="27"/>
      <c r="BRC130" s="27"/>
      <c r="BRD130" s="27"/>
      <c r="BRE130" s="27"/>
      <c r="BRF130" s="27"/>
      <c r="BRG130" s="27"/>
      <c r="BRH130" s="27"/>
      <c r="BRI130" s="27"/>
      <c r="BRJ130" s="27"/>
      <c r="BRK130" s="27"/>
      <c r="BRL130" s="27"/>
      <c r="BRM130" s="27"/>
      <c r="BRN130" s="27"/>
      <c r="BRO130" s="27"/>
      <c r="BRP130" s="27"/>
      <c r="BRQ130" s="27"/>
      <c r="BRR130" s="27"/>
      <c r="BRS130" s="27"/>
      <c r="BRT130" s="27"/>
      <c r="BRU130" s="27"/>
      <c r="BRV130" s="27"/>
      <c r="BRW130" s="27"/>
      <c r="BRX130" s="27"/>
      <c r="BRY130" s="27"/>
      <c r="BRZ130" s="27"/>
      <c r="BSA130" s="27"/>
      <c r="BSB130" s="27"/>
      <c r="BSC130" s="27"/>
      <c r="BSD130" s="27"/>
      <c r="BSE130" s="27"/>
      <c r="BSF130" s="27"/>
      <c r="BSG130" s="27"/>
      <c r="BSH130" s="27"/>
      <c r="BSI130" s="27"/>
      <c r="BSJ130" s="27"/>
      <c r="BSK130" s="27"/>
      <c r="BSL130" s="27"/>
      <c r="BSM130" s="27"/>
      <c r="BSN130" s="27"/>
      <c r="BSO130" s="27"/>
      <c r="BSP130" s="27"/>
      <c r="BSQ130" s="27"/>
      <c r="BSR130" s="27"/>
      <c r="BSS130" s="27"/>
      <c r="BST130" s="27"/>
      <c r="BSU130" s="27"/>
      <c r="BSV130" s="27"/>
      <c r="BSW130" s="27"/>
      <c r="BSX130" s="27"/>
      <c r="BSY130" s="27"/>
      <c r="BSZ130" s="27"/>
      <c r="BTA130" s="27"/>
      <c r="BTB130" s="27"/>
      <c r="BTC130" s="27"/>
      <c r="BTD130" s="27"/>
      <c r="BTE130" s="27"/>
      <c r="BTF130" s="27"/>
      <c r="BTG130" s="27"/>
      <c r="BTH130" s="27"/>
      <c r="BTI130" s="27"/>
      <c r="BTJ130" s="27"/>
      <c r="BTK130" s="27"/>
      <c r="BTL130" s="27"/>
      <c r="BTM130" s="27"/>
      <c r="BTN130" s="27"/>
      <c r="BTO130" s="27"/>
      <c r="BTP130" s="27"/>
      <c r="BTQ130" s="27"/>
      <c r="BTR130" s="27"/>
      <c r="BTS130" s="27"/>
      <c r="BTT130" s="27"/>
      <c r="BTU130" s="27"/>
      <c r="BTV130" s="27"/>
      <c r="BTW130" s="27"/>
      <c r="BTX130" s="27"/>
      <c r="BTY130" s="27"/>
      <c r="BTZ130" s="27"/>
      <c r="BUA130" s="27"/>
      <c r="BUB130" s="27"/>
      <c r="BUC130" s="27"/>
      <c r="BUD130" s="27"/>
      <c r="BUE130" s="27"/>
      <c r="BUF130" s="27"/>
      <c r="BUG130" s="27"/>
      <c r="BUH130" s="27"/>
      <c r="BUI130" s="27"/>
      <c r="BUJ130" s="27"/>
      <c r="BUK130" s="27"/>
      <c r="BUL130" s="27"/>
      <c r="BUM130" s="27"/>
      <c r="BUN130" s="27"/>
      <c r="BUO130" s="27"/>
      <c r="BUP130" s="27"/>
      <c r="BUQ130" s="27"/>
      <c r="BUR130" s="27"/>
      <c r="BUS130" s="27"/>
      <c r="BUT130" s="27"/>
      <c r="BUU130" s="27"/>
      <c r="BUV130" s="27"/>
      <c r="BUW130" s="27"/>
      <c r="BUX130" s="27"/>
      <c r="BUY130" s="27"/>
      <c r="BUZ130" s="27"/>
      <c r="BVA130" s="27"/>
      <c r="BVB130" s="27"/>
      <c r="BVC130" s="27"/>
      <c r="BVD130" s="27"/>
      <c r="BVE130" s="27"/>
      <c r="BVF130" s="27"/>
      <c r="BVG130" s="27"/>
      <c r="BVH130" s="27"/>
      <c r="BVI130" s="27"/>
      <c r="BVJ130" s="27"/>
      <c r="BVK130" s="27"/>
      <c r="BVL130" s="27"/>
      <c r="BVM130" s="27"/>
      <c r="BVN130" s="27"/>
      <c r="BVO130" s="27"/>
      <c r="BVP130" s="27"/>
      <c r="BVQ130" s="27"/>
      <c r="BVR130" s="27"/>
      <c r="BVS130" s="27"/>
      <c r="BVT130" s="27"/>
      <c r="BVU130" s="27"/>
      <c r="BVV130" s="27"/>
      <c r="BVW130" s="27"/>
      <c r="BVX130" s="27"/>
      <c r="BVY130" s="27"/>
      <c r="BVZ130" s="27"/>
      <c r="BWA130" s="27"/>
      <c r="BWB130" s="27"/>
      <c r="BWC130" s="27"/>
      <c r="BWD130" s="27"/>
      <c r="BWE130" s="27"/>
      <c r="BWF130" s="27"/>
      <c r="BWG130" s="27"/>
      <c r="BWH130" s="27"/>
      <c r="BWI130" s="27"/>
      <c r="BWJ130" s="27"/>
      <c r="BWK130" s="27"/>
      <c r="BWL130" s="27"/>
      <c r="BWM130" s="27"/>
      <c r="BWN130" s="27"/>
      <c r="BWO130" s="27"/>
      <c r="BWP130" s="27"/>
      <c r="BWQ130" s="27"/>
      <c r="BWR130" s="27"/>
      <c r="BWS130" s="27"/>
      <c r="BWT130" s="27"/>
      <c r="BWU130" s="27"/>
      <c r="BWV130" s="27"/>
      <c r="BWW130" s="27"/>
      <c r="BWX130" s="27"/>
      <c r="BWY130" s="27"/>
      <c r="BWZ130" s="27"/>
      <c r="BXA130" s="27"/>
      <c r="BXB130" s="27"/>
      <c r="BXC130" s="27"/>
      <c r="BXD130" s="27"/>
      <c r="BXE130" s="27"/>
      <c r="BXF130" s="27"/>
      <c r="BXG130" s="27"/>
      <c r="BXH130" s="27"/>
      <c r="BXI130" s="27"/>
      <c r="BXJ130" s="27"/>
      <c r="BXK130" s="27"/>
      <c r="BXL130" s="27"/>
      <c r="BXM130" s="27"/>
      <c r="BXN130" s="27"/>
      <c r="BXO130" s="27"/>
      <c r="BXP130" s="27"/>
      <c r="BXQ130" s="27"/>
      <c r="BXR130" s="27"/>
      <c r="BXS130" s="27"/>
      <c r="BXT130" s="27"/>
      <c r="BXU130" s="27"/>
      <c r="BXV130" s="27"/>
      <c r="BXW130" s="27"/>
      <c r="BXX130" s="27"/>
      <c r="BXY130" s="27"/>
      <c r="BXZ130" s="27"/>
      <c r="BYG130" s="27"/>
      <c r="BYH130" s="27"/>
      <c r="BYI130" s="27"/>
      <c r="BYJ130" s="27"/>
      <c r="BYK130" s="27"/>
      <c r="BYL130" s="27"/>
      <c r="BYM130" s="27"/>
      <c r="BYN130" s="27"/>
      <c r="BYO130" s="27"/>
      <c r="BYP130" s="27"/>
      <c r="BYQ130" s="27"/>
      <c r="BYR130" s="27"/>
      <c r="BYS130" s="27"/>
      <c r="BYT130" s="27"/>
      <c r="BYU130" s="27"/>
      <c r="BYV130" s="27"/>
      <c r="BYW130" s="27"/>
      <c r="BYX130" s="27"/>
      <c r="BYY130" s="27"/>
      <c r="BYZ130" s="27"/>
      <c r="BZA130" s="27"/>
      <c r="BZB130" s="27"/>
      <c r="BZC130" s="27"/>
      <c r="BZD130" s="27"/>
      <c r="BZE130" s="27"/>
      <c r="BZF130" s="27"/>
      <c r="BZG130" s="27"/>
      <c r="BZH130" s="27"/>
      <c r="BZI130" s="27"/>
      <c r="BZJ130" s="27"/>
      <c r="BZK130" s="27"/>
      <c r="BZL130" s="27"/>
      <c r="BZM130" s="27"/>
      <c r="BZN130" s="27"/>
      <c r="BZO130" s="27"/>
      <c r="BZP130" s="27"/>
      <c r="BZQ130" s="27"/>
      <c r="BZR130" s="27"/>
      <c r="BZS130" s="27"/>
      <c r="BZT130" s="27"/>
      <c r="BZU130" s="27"/>
      <c r="BZV130" s="27"/>
      <c r="BZW130" s="27"/>
      <c r="BZX130" s="27"/>
      <c r="BZY130" s="27"/>
      <c r="BZZ130" s="27"/>
      <c r="CAA130" s="27"/>
      <c r="CAB130" s="27"/>
      <c r="CAC130" s="27"/>
      <c r="CAD130" s="27"/>
      <c r="CAE130" s="27"/>
      <c r="CAF130" s="27"/>
      <c r="CAG130" s="27"/>
      <c r="CAH130" s="27"/>
      <c r="CAI130" s="27"/>
      <c r="CAJ130" s="27"/>
      <c r="CAK130" s="27"/>
      <c r="CAL130" s="27"/>
      <c r="CAM130" s="27"/>
      <c r="CAN130" s="27"/>
      <c r="CAO130" s="27"/>
      <c r="CAP130" s="27"/>
      <c r="CAQ130" s="27"/>
      <c r="CAR130" s="27"/>
      <c r="CAS130" s="27"/>
      <c r="CAT130" s="27"/>
      <c r="CAU130" s="27"/>
      <c r="CAV130" s="27"/>
      <c r="CAW130" s="27"/>
      <c r="CAX130" s="27"/>
      <c r="CAY130" s="27"/>
      <c r="CAZ130" s="27"/>
      <c r="CBA130" s="27"/>
      <c r="CBB130" s="27"/>
      <c r="CBC130" s="27"/>
      <c r="CBD130" s="27"/>
      <c r="CBE130" s="27"/>
      <c r="CBF130" s="27"/>
      <c r="CBG130" s="27"/>
      <c r="CBH130" s="27"/>
      <c r="CBI130" s="27"/>
      <c r="CBJ130" s="27"/>
      <c r="CBK130" s="27"/>
      <c r="CBL130" s="27"/>
      <c r="CBM130" s="27"/>
      <c r="CBN130" s="27"/>
      <c r="CBO130" s="27"/>
      <c r="CBP130" s="27"/>
      <c r="CBQ130" s="27"/>
      <c r="CBR130" s="27"/>
      <c r="CBS130" s="27"/>
      <c r="CBT130" s="27"/>
      <c r="CBU130" s="27"/>
      <c r="CBV130" s="27"/>
      <c r="CBW130" s="27"/>
      <c r="CBX130" s="27"/>
      <c r="CBY130" s="27"/>
      <c r="CBZ130" s="27"/>
      <c r="CCA130" s="27"/>
      <c r="CCB130" s="27"/>
      <c r="CCC130" s="27"/>
      <c r="CCD130" s="27"/>
      <c r="CCE130" s="27"/>
      <c r="CCF130" s="27"/>
      <c r="CCG130" s="27"/>
      <c r="CCH130" s="27"/>
      <c r="CCI130" s="27"/>
      <c r="CCJ130" s="27"/>
      <c r="CCK130" s="27"/>
      <c r="CCL130" s="27"/>
      <c r="CCM130" s="27"/>
      <c r="CCN130" s="27"/>
      <c r="CCO130" s="27"/>
      <c r="CCP130" s="27"/>
      <c r="CCQ130" s="27"/>
      <c r="CCR130" s="27"/>
      <c r="CCS130" s="27"/>
      <c r="CCT130" s="27"/>
      <c r="CCU130" s="27"/>
      <c r="CCV130" s="27"/>
      <c r="CCW130" s="27"/>
      <c r="CCX130" s="27"/>
      <c r="CCY130" s="27"/>
      <c r="CCZ130" s="27"/>
      <c r="CDA130" s="27"/>
      <c r="CDB130" s="27"/>
      <c r="CDC130" s="27"/>
      <c r="CDD130" s="27"/>
      <c r="CDE130" s="27"/>
      <c r="CDF130" s="27"/>
      <c r="CDG130" s="27"/>
      <c r="CDH130" s="27"/>
      <c r="CDI130" s="27"/>
      <c r="CDJ130" s="27"/>
      <c r="CDK130" s="27"/>
      <c r="CDL130" s="27"/>
      <c r="CDM130" s="27"/>
      <c r="CDN130" s="27"/>
      <c r="CDO130" s="27"/>
      <c r="CDP130" s="27"/>
      <c r="CDQ130" s="27"/>
      <c r="CDR130" s="27"/>
      <c r="CDS130" s="27"/>
      <c r="CDT130" s="27"/>
      <c r="CDU130" s="27"/>
      <c r="CDV130" s="27"/>
      <c r="CDW130" s="27"/>
      <c r="CDX130" s="27"/>
      <c r="CDY130" s="27"/>
      <c r="CDZ130" s="27"/>
      <c r="CEA130" s="27"/>
      <c r="CEB130" s="27"/>
      <c r="CEC130" s="27"/>
      <c r="CED130" s="27"/>
      <c r="CEE130" s="27"/>
      <c r="CEF130" s="27"/>
      <c r="CEG130" s="27"/>
      <c r="CEH130" s="27"/>
      <c r="CEI130" s="27"/>
      <c r="CEJ130" s="27"/>
      <c r="CEK130" s="27"/>
      <c r="CEL130" s="27"/>
      <c r="CEM130" s="27"/>
      <c r="CEN130" s="27"/>
      <c r="CEO130" s="27"/>
      <c r="CEP130" s="27"/>
      <c r="CEQ130" s="27"/>
      <c r="CER130" s="27"/>
      <c r="CES130" s="27"/>
      <c r="CET130" s="27"/>
      <c r="CEU130" s="27"/>
      <c r="CEV130" s="27"/>
      <c r="CEW130" s="27"/>
      <c r="CEX130" s="27"/>
      <c r="CEY130" s="27"/>
      <c r="CEZ130" s="27"/>
      <c r="CFA130" s="27"/>
      <c r="CFB130" s="27"/>
      <c r="CFC130" s="27"/>
      <c r="CFD130" s="27"/>
      <c r="CFE130" s="27"/>
      <c r="CFF130" s="27"/>
      <c r="CFG130" s="27"/>
      <c r="CFH130" s="27"/>
      <c r="CFI130" s="27"/>
      <c r="CFJ130" s="27"/>
      <c r="CFK130" s="27"/>
      <c r="CFL130" s="27"/>
      <c r="CFM130" s="27"/>
      <c r="CFN130" s="27"/>
      <c r="CFO130" s="27"/>
      <c r="CFP130" s="27"/>
      <c r="CFQ130" s="27"/>
      <c r="CFR130" s="27"/>
      <c r="CFS130" s="27"/>
      <c r="CFT130" s="27"/>
      <c r="CFU130" s="27"/>
      <c r="CFV130" s="27"/>
      <c r="CFW130" s="27"/>
      <c r="CFX130" s="27"/>
      <c r="CFY130" s="27"/>
      <c r="CFZ130" s="27"/>
      <c r="CGA130" s="27"/>
      <c r="CGB130" s="27"/>
      <c r="CGC130" s="27"/>
      <c r="CGD130" s="27"/>
      <c r="CGE130" s="27"/>
      <c r="CGF130" s="27"/>
      <c r="CGG130" s="27"/>
      <c r="CGH130" s="27"/>
      <c r="CGI130" s="27"/>
      <c r="CGJ130" s="27"/>
      <c r="CGK130" s="27"/>
      <c r="CGL130" s="27"/>
      <c r="CGM130" s="27"/>
      <c r="CGN130" s="27"/>
      <c r="CGO130" s="27"/>
      <c r="CGP130" s="27"/>
      <c r="CGQ130" s="27"/>
      <c r="CGR130" s="27"/>
      <c r="CGS130" s="27"/>
      <c r="CGT130" s="27"/>
      <c r="CGU130" s="27"/>
      <c r="CGV130" s="27"/>
      <c r="CGW130" s="27"/>
      <c r="CGX130" s="27"/>
      <c r="CGY130" s="27"/>
      <c r="CGZ130" s="27"/>
      <c r="CHA130" s="27"/>
      <c r="CHB130" s="27"/>
      <c r="CHC130" s="27"/>
      <c r="CHD130" s="27"/>
      <c r="CHE130" s="27"/>
      <c r="CHF130" s="27"/>
      <c r="CHG130" s="27"/>
      <c r="CHH130" s="27"/>
      <c r="CHI130" s="27"/>
      <c r="CHJ130" s="27"/>
      <c r="CHK130" s="27"/>
      <c r="CHL130" s="27"/>
      <c r="CHM130" s="27"/>
      <c r="CHN130" s="27"/>
      <c r="CHO130" s="27"/>
      <c r="CHP130" s="27"/>
      <c r="CHQ130" s="27"/>
      <c r="CHR130" s="27"/>
      <c r="CHS130" s="27"/>
      <c r="CHT130" s="27"/>
      <c r="CHU130" s="27"/>
      <c r="CHV130" s="27"/>
      <c r="CIC130" s="27"/>
      <c r="CID130" s="27"/>
      <c r="CIE130" s="27"/>
      <c r="CIF130" s="27"/>
      <c r="CIG130" s="27"/>
      <c r="CIH130" s="27"/>
      <c r="CII130" s="27"/>
      <c r="CIJ130" s="27"/>
      <c r="CIK130" s="27"/>
      <c r="CIL130" s="27"/>
      <c r="CIM130" s="27"/>
      <c r="CIN130" s="27"/>
      <c r="CIO130" s="27"/>
      <c r="CIP130" s="27"/>
      <c r="CIQ130" s="27"/>
      <c r="CIR130" s="27"/>
      <c r="CIS130" s="27"/>
      <c r="CIT130" s="27"/>
      <c r="CIU130" s="27"/>
      <c r="CIV130" s="27"/>
      <c r="CIW130" s="27"/>
      <c r="CIX130" s="27"/>
      <c r="CIY130" s="27"/>
      <c r="CIZ130" s="27"/>
      <c r="CJA130" s="27"/>
      <c r="CJB130" s="27"/>
      <c r="CJC130" s="27"/>
      <c r="CJD130" s="27"/>
      <c r="CJE130" s="27"/>
      <c r="CJF130" s="27"/>
      <c r="CJG130" s="27"/>
      <c r="CJH130" s="27"/>
      <c r="CJI130" s="27"/>
      <c r="CJJ130" s="27"/>
      <c r="CJK130" s="27"/>
      <c r="CJL130" s="27"/>
      <c r="CJM130" s="27"/>
      <c r="CJN130" s="27"/>
      <c r="CJO130" s="27"/>
      <c r="CJP130" s="27"/>
      <c r="CJQ130" s="27"/>
      <c r="CJR130" s="27"/>
      <c r="CJS130" s="27"/>
      <c r="CJT130" s="27"/>
      <c r="CJU130" s="27"/>
      <c r="CJV130" s="27"/>
      <c r="CJW130" s="27"/>
      <c r="CJX130" s="27"/>
      <c r="CJY130" s="27"/>
      <c r="CJZ130" s="27"/>
      <c r="CKA130" s="27"/>
      <c r="CKB130" s="27"/>
      <c r="CKC130" s="27"/>
      <c r="CKD130" s="27"/>
      <c r="CKE130" s="27"/>
      <c r="CKF130" s="27"/>
      <c r="CKG130" s="27"/>
      <c r="CKH130" s="27"/>
      <c r="CKI130" s="27"/>
      <c r="CKJ130" s="27"/>
      <c r="CKK130" s="27"/>
      <c r="CKL130" s="27"/>
      <c r="CKM130" s="27"/>
      <c r="CKN130" s="27"/>
      <c r="CKO130" s="27"/>
      <c r="CKP130" s="27"/>
      <c r="CKQ130" s="27"/>
      <c r="CKR130" s="27"/>
      <c r="CKS130" s="27"/>
      <c r="CKT130" s="27"/>
      <c r="CKU130" s="27"/>
      <c r="CKV130" s="27"/>
      <c r="CKW130" s="27"/>
      <c r="CKX130" s="27"/>
      <c r="CKY130" s="27"/>
      <c r="CKZ130" s="27"/>
      <c r="CLA130" s="27"/>
      <c r="CLB130" s="27"/>
      <c r="CLC130" s="27"/>
      <c r="CLD130" s="27"/>
      <c r="CLE130" s="27"/>
      <c r="CLF130" s="27"/>
      <c r="CLG130" s="27"/>
      <c r="CLH130" s="27"/>
      <c r="CLI130" s="27"/>
      <c r="CLJ130" s="27"/>
      <c r="CLK130" s="27"/>
      <c r="CLL130" s="27"/>
      <c r="CLM130" s="27"/>
      <c r="CLN130" s="27"/>
      <c r="CLO130" s="27"/>
      <c r="CLP130" s="27"/>
      <c r="CLQ130" s="27"/>
      <c r="CLR130" s="27"/>
      <c r="CLS130" s="27"/>
      <c r="CLT130" s="27"/>
      <c r="CLU130" s="27"/>
      <c r="CLV130" s="27"/>
      <c r="CLW130" s="27"/>
      <c r="CLX130" s="27"/>
      <c r="CLY130" s="27"/>
      <c r="CLZ130" s="27"/>
      <c r="CMA130" s="27"/>
      <c r="CMB130" s="27"/>
      <c r="CMC130" s="27"/>
      <c r="CMD130" s="27"/>
      <c r="CME130" s="27"/>
      <c r="CMF130" s="27"/>
      <c r="CMG130" s="27"/>
      <c r="CMH130" s="27"/>
      <c r="CMI130" s="27"/>
      <c r="CMJ130" s="27"/>
      <c r="CMK130" s="27"/>
      <c r="CML130" s="27"/>
      <c r="CMM130" s="27"/>
      <c r="CMN130" s="27"/>
      <c r="CMO130" s="27"/>
      <c r="CMP130" s="27"/>
      <c r="CMQ130" s="27"/>
      <c r="CMR130" s="27"/>
      <c r="CMS130" s="27"/>
      <c r="CMT130" s="27"/>
      <c r="CMU130" s="27"/>
      <c r="CMV130" s="27"/>
      <c r="CMW130" s="27"/>
      <c r="CMX130" s="27"/>
      <c r="CMY130" s="27"/>
      <c r="CMZ130" s="27"/>
      <c r="CNA130" s="27"/>
      <c r="CNB130" s="27"/>
      <c r="CNC130" s="27"/>
      <c r="CND130" s="27"/>
      <c r="CNE130" s="27"/>
      <c r="CNF130" s="27"/>
      <c r="CNG130" s="27"/>
      <c r="CNH130" s="27"/>
      <c r="CNI130" s="27"/>
      <c r="CNJ130" s="27"/>
      <c r="CNK130" s="27"/>
      <c r="CNL130" s="27"/>
      <c r="CNM130" s="27"/>
      <c r="CNN130" s="27"/>
      <c r="CNO130" s="27"/>
      <c r="CNP130" s="27"/>
      <c r="CNQ130" s="27"/>
      <c r="CNR130" s="27"/>
      <c r="CNS130" s="27"/>
      <c r="CNT130" s="27"/>
      <c r="CNU130" s="27"/>
      <c r="CNV130" s="27"/>
      <c r="CNW130" s="27"/>
      <c r="CNX130" s="27"/>
      <c r="CNY130" s="27"/>
      <c r="CNZ130" s="27"/>
      <c r="COA130" s="27"/>
      <c r="COB130" s="27"/>
      <c r="COC130" s="27"/>
      <c r="COD130" s="27"/>
      <c r="COE130" s="27"/>
      <c r="COF130" s="27"/>
      <c r="COG130" s="27"/>
      <c r="COH130" s="27"/>
      <c r="COI130" s="27"/>
      <c r="COJ130" s="27"/>
      <c r="COK130" s="27"/>
      <c r="COL130" s="27"/>
      <c r="COM130" s="27"/>
      <c r="CON130" s="27"/>
      <c r="COO130" s="27"/>
      <c r="COP130" s="27"/>
      <c r="COQ130" s="27"/>
      <c r="COR130" s="27"/>
      <c r="COS130" s="27"/>
      <c r="COT130" s="27"/>
      <c r="COU130" s="27"/>
      <c r="COV130" s="27"/>
      <c r="COW130" s="27"/>
      <c r="COX130" s="27"/>
      <c r="COY130" s="27"/>
      <c r="COZ130" s="27"/>
      <c r="CPA130" s="27"/>
      <c r="CPB130" s="27"/>
      <c r="CPC130" s="27"/>
      <c r="CPD130" s="27"/>
      <c r="CPE130" s="27"/>
      <c r="CPF130" s="27"/>
      <c r="CPG130" s="27"/>
      <c r="CPH130" s="27"/>
      <c r="CPI130" s="27"/>
      <c r="CPJ130" s="27"/>
      <c r="CPK130" s="27"/>
      <c r="CPL130" s="27"/>
      <c r="CPM130" s="27"/>
      <c r="CPN130" s="27"/>
      <c r="CPO130" s="27"/>
      <c r="CPP130" s="27"/>
      <c r="CPQ130" s="27"/>
      <c r="CPR130" s="27"/>
      <c r="CPS130" s="27"/>
      <c r="CPT130" s="27"/>
      <c r="CPU130" s="27"/>
      <c r="CPV130" s="27"/>
      <c r="CPW130" s="27"/>
      <c r="CPX130" s="27"/>
      <c r="CPY130" s="27"/>
      <c r="CPZ130" s="27"/>
      <c r="CQA130" s="27"/>
      <c r="CQB130" s="27"/>
      <c r="CQC130" s="27"/>
      <c r="CQD130" s="27"/>
      <c r="CQE130" s="27"/>
      <c r="CQF130" s="27"/>
      <c r="CQG130" s="27"/>
      <c r="CQH130" s="27"/>
      <c r="CQI130" s="27"/>
      <c r="CQJ130" s="27"/>
      <c r="CQK130" s="27"/>
      <c r="CQL130" s="27"/>
      <c r="CQM130" s="27"/>
      <c r="CQN130" s="27"/>
      <c r="CQO130" s="27"/>
      <c r="CQP130" s="27"/>
      <c r="CQQ130" s="27"/>
      <c r="CQR130" s="27"/>
      <c r="CQS130" s="27"/>
      <c r="CQT130" s="27"/>
      <c r="CQU130" s="27"/>
      <c r="CQV130" s="27"/>
      <c r="CQW130" s="27"/>
      <c r="CQX130" s="27"/>
      <c r="CQY130" s="27"/>
      <c r="CQZ130" s="27"/>
      <c r="CRA130" s="27"/>
      <c r="CRB130" s="27"/>
      <c r="CRC130" s="27"/>
      <c r="CRD130" s="27"/>
      <c r="CRE130" s="27"/>
      <c r="CRF130" s="27"/>
      <c r="CRG130" s="27"/>
      <c r="CRH130" s="27"/>
      <c r="CRI130" s="27"/>
      <c r="CRJ130" s="27"/>
      <c r="CRK130" s="27"/>
      <c r="CRL130" s="27"/>
      <c r="CRM130" s="27"/>
      <c r="CRN130" s="27"/>
      <c r="CRO130" s="27"/>
      <c r="CRP130" s="27"/>
      <c r="CRQ130" s="27"/>
      <c r="CRR130" s="27"/>
      <c r="CRY130" s="27"/>
      <c r="CRZ130" s="27"/>
      <c r="CSA130" s="27"/>
      <c r="CSB130" s="27"/>
      <c r="CSC130" s="27"/>
      <c r="CSD130" s="27"/>
      <c r="CSE130" s="27"/>
      <c r="CSF130" s="27"/>
      <c r="CSG130" s="27"/>
      <c r="CSH130" s="27"/>
      <c r="CSI130" s="27"/>
      <c r="CSJ130" s="27"/>
      <c r="CSK130" s="27"/>
      <c r="CSL130" s="27"/>
      <c r="CSM130" s="27"/>
      <c r="CSN130" s="27"/>
      <c r="CSO130" s="27"/>
      <c r="CSP130" s="27"/>
      <c r="CSQ130" s="27"/>
      <c r="CSR130" s="27"/>
      <c r="CSS130" s="27"/>
      <c r="CST130" s="27"/>
      <c r="CSU130" s="27"/>
      <c r="CSV130" s="27"/>
      <c r="CSW130" s="27"/>
      <c r="CSX130" s="27"/>
      <c r="CSY130" s="27"/>
      <c r="CSZ130" s="27"/>
      <c r="CTA130" s="27"/>
      <c r="CTB130" s="27"/>
      <c r="CTC130" s="27"/>
      <c r="CTD130" s="27"/>
      <c r="CTE130" s="27"/>
      <c r="CTF130" s="27"/>
      <c r="CTG130" s="27"/>
      <c r="CTH130" s="27"/>
      <c r="CTI130" s="27"/>
      <c r="CTJ130" s="27"/>
      <c r="CTK130" s="27"/>
      <c r="CTL130" s="27"/>
      <c r="CTM130" s="27"/>
      <c r="CTN130" s="27"/>
      <c r="CTO130" s="27"/>
      <c r="CTP130" s="27"/>
      <c r="CTQ130" s="27"/>
      <c r="CTR130" s="27"/>
      <c r="CTS130" s="27"/>
      <c r="CTT130" s="27"/>
      <c r="CTU130" s="27"/>
      <c r="CTV130" s="27"/>
      <c r="CTW130" s="27"/>
      <c r="CTX130" s="27"/>
      <c r="CTY130" s="27"/>
      <c r="CTZ130" s="27"/>
      <c r="CUA130" s="27"/>
      <c r="CUB130" s="27"/>
      <c r="CUC130" s="27"/>
      <c r="CUD130" s="27"/>
      <c r="CUE130" s="27"/>
      <c r="CUF130" s="27"/>
      <c r="CUG130" s="27"/>
      <c r="CUH130" s="27"/>
      <c r="CUI130" s="27"/>
      <c r="CUJ130" s="27"/>
      <c r="CUK130" s="27"/>
      <c r="CUL130" s="27"/>
      <c r="CUM130" s="27"/>
      <c r="CUN130" s="27"/>
      <c r="CUO130" s="27"/>
      <c r="CUP130" s="27"/>
      <c r="CUQ130" s="27"/>
      <c r="CUR130" s="27"/>
      <c r="CUS130" s="27"/>
      <c r="CUT130" s="27"/>
      <c r="CUU130" s="27"/>
      <c r="CUV130" s="27"/>
      <c r="CUW130" s="27"/>
      <c r="CUX130" s="27"/>
      <c r="CUY130" s="27"/>
      <c r="CUZ130" s="27"/>
      <c r="CVA130" s="27"/>
      <c r="CVB130" s="27"/>
      <c r="CVC130" s="27"/>
      <c r="CVD130" s="27"/>
      <c r="CVE130" s="27"/>
      <c r="CVF130" s="27"/>
      <c r="CVG130" s="27"/>
      <c r="CVH130" s="27"/>
      <c r="CVI130" s="27"/>
      <c r="CVJ130" s="27"/>
      <c r="CVK130" s="27"/>
      <c r="CVL130" s="27"/>
      <c r="CVM130" s="27"/>
      <c r="CVN130" s="27"/>
      <c r="CVO130" s="27"/>
      <c r="CVP130" s="27"/>
      <c r="CVQ130" s="27"/>
      <c r="CVR130" s="27"/>
      <c r="CVS130" s="27"/>
      <c r="CVT130" s="27"/>
      <c r="CVU130" s="27"/>
      <c r="CVV130" s="27"/>
      <c r="CVW130" s="27"/>
      <c r="CVX130" s="27"/>
      <c r="CVY130" s="27"/>
      <c r="CVZ130" s="27"/>
      <c r="CWA130" s="27"/>
      <c r="CWB130" s="27"/>
      <c r="CWC130" s="27"/>
      <c r="CWD130" s="27"/>
      <c r="CWE130" s="27"/>
      <c r="CWF130" s="27"/>
      <c r="CWG130" s="27"/>
      <c r="CWH130" s="27"/>
      <c r="CWI130" s="27"/>
      <c r="CWJ130" s="27"/>
      <c r="CWK130" s="27"/>
      <c r="CWL130" s="27"/>
      <c r="CWM130" s="27"/>
      <c r="CWN130" s="27"/>
      <c r="CWO130" s="27"/>
      <c r="CWP130" s="27"/>
      <c r="CWQ130" s="27"/>
      <c r="CWR130" s="27"/>
      <c r="CWS130" s="27"/>
      <c r="CWT130" s="27"/>
      <c r="CWU130" s="27"/>
      <c r="CWV130" s="27"/>
      <c r="CWW130" s="27"/>
      <c r="CWX130" s="27"/>
      <c r="CWY130" s="27"/>
      <c r="CWZ130" s="27"/>
      <c r="CXA130" s="27"/>
      <c r="CXB130" s="27"/>
      <c r="CXC130" s="27"/>
      <c r="CXD130" s="27"/>
      <c r="CXE130" s="27"/>
      <c r="CXF130" s="27"/>
      <c r="CXG130" s="27"/>
      <c r="CXH130" s="27"/>
      <c r="CXI130" s="27"/>
      <c r="CXJ130" s="27"/>
      <c r="CXK130" s="27"/>
      <c r="CXL130" s="27"/>
      <c r="CXM130" s="27"/>
      <c r="CXN130" s="27"/>
      <c r="CXO130" s="27"/>
      <c r="CXP130" s="27"/>
      <c r="CXQ130" s="27"/>
      <c r="CXR130" s="27"/>
      <c r="CXS130" s="27"/>
      <c r="CXT130" s="27"/>
      <c r="CXU130" s="27"/>
      <c r="CXV130" s="27"/>
      <c r="CXW130" s="27"/>
      <c r="CXX130" s="27"/>
      <c r="CXY130" s="27"/>
      <c r="CXZ130" s="27"/>
      <c r="CYA130" s="27"/>
      <c r="CYB130" s="27"/>
      <c r="CYC130" s="27"/>
      <c r="CYD130" s="27"/>
      <c r="CYE130" s="27"/>
      <c r="CYF130" s="27"/>
      <c r="CYG130" s="27"/>
      <c r="CYH130" s="27"/>
      <c r="CYI130" s="27"/>
      <c r="CYJ130" s="27"/>
      <c r="CYK130" s="27"/>
      <c r="CYL130" s="27"/>
      <c r="CYM130" s="27"/>
      <c r="CYN130" s="27"/>
      <c r="CYO130" s="27"/>
      <c r="CYP130" s="27"/>
      <c r="CYQ130" s="27"/>
      <c r="CYR130" s="27"/>
      <c r="CYS130" s="27"/>
      <c r="CYT130" s="27"/>
      <c r="CYU130" s="27"/>
      <c r="CYV130" s="27"/>
      <c r="CYW130" s="27"/>
      <c r="CYX130" s="27"/>
      <c r="CYY130" s="27"/>
      <c r="CYZ130" s="27"/>
      <c r="CZA130" s="27"/>
      <c r="CZB130" s="27"/>
      <c r="CZC130" s="27"/>
      <c r="CZD130" s="27"/>
      <c r="CZE130" s="27"/>
      <c r="CZF130" s="27"/>
      <c r="CZG130" s="27"/>
      <c r="CZH130" s="27"/>
      <c r="CZI130" s="27"/>
      <c r="CZJ130" s="27"/>
      <c r="CZK130" s="27"/>
      <c r="CZL130" s="27"/>
      <c r="CZM130" s="27"/>
      <c r="CZN130" s="27"/>
      <c r="CZO130" s="27"/>
      <c r="CZP130" s="27"/>
      <c r="CZQ130" s="27"/>
      <c r="CZR130" s="27"/>
      <c r="CZS130" s="27"/>
      <c r="CZT130" s="27"/>
      <c r="CZU130" s="27"/>
      <c r="CZV130" s="27"/>
      <c r="CZW130" s="27"/>
      <c r="CZX130" s="27"/>
      <c r="CZY130" s="27"/>
      <c r="CZZ130" s="27"/>
      <c r="DAA130" s="27"/>
      <c r="DAB130" s="27"/>
      <c r="DAC130" s="27"/>
      <c r="DAD130" s="27"/>
      <c r="DAE130" s="27"/>
      <c r="DAF130" s="27"/>
      <c r="DAG130" s="27"/>
      <c r="DAH130" s="27"/>
      <c r="DAI130" s="27"/>
      <c r="DAJ130" s="27"/>
      <c r="DAK130" s="27"/>
      <c r="DAL130" s="27"/>
      <c r="DAM130" s="27"/>
      <c r="DAN130" s="27"/>
      <c r="DAO130" s="27"/>
      <c r="DAP130" s="27"/>
      <c r="DAQ130" s="27"/>
      <c r="DAR130" s="27"/>
      <c r="DAS130" s="27"/>
      <c r="DAT130" s="27"/>
      <c r="DAU130" s="27"/>
      <c r="DAV130" s="27"/>
      <c r="DAW130" s="27"/>
      <c r="DAX130" s="27"/>
      <c r="DAY130" s="27"/>
      <c r="DAZ130" s="27"/>
      <c r="DBA130" s="27"/>
      <c r="DBB130" s="27"/>
      <c r="DBC130" s="27"/>
      <c r="DBD130" s="27"/>
      <c r="DBE130" s="27"/>
      <c r="DBF130" s="27"/>
      <c r="DBG130" s="27"/>
      <c r="DBH130" s="27"/>
      <c r="DBI130" s="27"/>
      <c r="DBJ130" s="27"/>
      <c r="DBK130" s="27"/>
      <c r="DBL130" s="27"/>
      <c r="DBM130" s="27"/>
      <c r="DBN130" s="27"/>
      <c r="DBU130" s="27"/>
      <c r="DBV130" s="27"/>
      <c r="DBW130" s="27"/>
      <c r="DBX130" s="27"/>
      <c r="DBY130" s="27"/>
      <c r="DBZ130" s="27"/>
      <c r="DCA130" s="27"/>
      <c r="DCB130" s="27"/>
      <c r="DCC130" s="27"/>
      <c r="DCD130" s="27"/>
      <c r="DCE130" s="27"/>
      <c r="DCF130" s="27"/>
      <c r="DCG130" s="27"/>
      <c r="DCH130" s="27"/>
      <c r="DCI130" s="27"/>
      <c r="DCJ130" s="27"/>
      <c r="DCK130" s="27"/>
      <c r="DCL130" s="27"/>
      <c r="DCM130" s="27"/>
      <c r="DCN130" s="27"/>
      <c r="DCO130" s="27"/>
      <c r="DCP130" s="27"/>
      <c r="DCQ130" s="27"/>
      <c r="DCR130" s="27"/>
      <c r="DCS130" s="27"/>
      <c r="DCT130" s="27"/>
      <c r="DCU130" s="27"/>
      <c r="DCV130" s="27"/>
      <c r="DCW130" s="27"/>
      <c r="DCX130" s="27"/>
      <c r="DCY130" s="27"/>
      <c r="DCZ130" s="27"/>
      <c r="DDA130" s="27"/>
      <c r="DDB130" s="27"/>
      <c r="DDC130" s="27"/>
      <c r="DDD130" s="27"/>
      <c r="DDE130" s="27"/>
      <c r="DDF130" s="27"/>
      <c r="DDG130" s="27"/>
      <c r="DDH130" s="27"/>
      <c r="DDI130" s="27"/>
      <c r="DDJ130" s="27"/>
      <c r="DDK130" s="27"/>
      <c r="DDL130" s="27"/>
      <c r="DDM130" s="27"/>
      <c r="DDN130" s="27"/>
      <c r="DDO130" s="27"/>
      <c r="DDP130" s="27"/>
      <c r="DDQ130" s="27"/>
      <c r="DDR130" s="27"/>
      <c r="DDS130" s="27"/>
      <c r="DDT130" s="27"/>
      <c r="DDU130" s="27"/>
      <c r="DDV130" s="27"/>
      <c r="DDW130" s="27"/>
      <c r="DDX130" s="27"/>
      <c r="DDY130" s="27"/>
      <c r="DDZ130" s="27"/>
      <c r="DEA130" s="27"/>
      <c r="DEB130" s="27"/>
      <c r="DEC130" s="27"/>
      <c r="DED130" s="27"/>
      <c r="DEE130" s="27"/>
      <c r="DEF130" s="27"/>
      <c r="DEG130" s="27"/>
      <c r="DEH130" s="27"/>
      <c r="DEI130" s="27"/>
      <c r="DEJ130" s="27"/>
      <c r="DEK130" s="27"/>
      <c r="DEL130" s="27"/>
      <c r="DEM130" s="27"/>
      <c r="DEN130" s="27"/>
      <c r="DEO130" s="27"/>
      <c r="DEP130" s="27"/>
      <c r="DEQ130" s="27"/>
      <c r="DER130" s="27"/>
      <c r="DES130" s="27"/>
      <c r="DET130" s="27"/>
      <c r="DEU130" s="27"/>
      <c r="DEV130" s="27"/>
      <c r="DEW130" s="27"/>
      <c r="DEX130" s="27"/>
      <c r="DEY130" s="27"/>
      <c r="DEZ130" s="27"/>
      <c r="DFA130" s="27"/>
      <c r="DFB130" s="27"/>
      <c r="DFC130" s="27"/>
      <c r="DFD130" s="27"/>
      <c r="DFE130" s="27"/>
      <c r="DFF130" s="27"/>
      <c r="DFG130" s="27"/>
      <c r="DFH130" s="27"/>
      <c r="DFI130" s="27"/>
      <c r="DFJ130" s="27"/>
      <c r="DFK130" s="27"/>
      <c r="DFL130" s="27"/>
      <c r="DFM130" s="27"/>
      <c r="DFN130" s="27"/>
      <c r="DFO130" s="27"/>
      <c r="DFP130" s="27"/>
      <c r="DFQ130" s="27"/>
      <c r="DFR130" s="27"/>
      <c r="DFS130" s="27"/>
      <c r="DFT130" s="27"/>
      <c r="DFU130" s="27"/>
      <c r="DFV130" s="27"/>
      <c r="DFW130" s="27"/>
      <c r="DFX130" s="27"/>
      <c r="DFY130" s="27"/>
      <c r="DFZ130" s="27"/>
      <c r="DGA130" s="27"/>
      <c r="DGB130" s="27"/>
      <c r="DGC130" s="27"/>
      <c r="DGD130" s="27"/>
      <c r="DGE130" s="27"/>
      <c r="DGF130" s="27"/>
      <c r="DGG130" s="27"/>
      <c r="DGH130" s="27"/>
      <c r="DGI130" s="27"/>
      <c r="DGJ130" s="27"/>
      <c r="DGK130" s="27"/>
      <c r="DGL130" s="27"/>
      <c r="DGM130" s="27"/>
      <c r="DGN130" s="27"/>
      <c r="DGO130" s="27"/>
      <c r="DGP130" s="27"/>
      <c r="DGQ130" s="27"/>
      <c r="DGR130" s="27"/>
      <c r="DGS130" s="27"/>
      <c r="DGT130" s="27"/>
      <c r="DGU130" s="27"/>
      <c r="DGV130" s="27"/>
      <c r="DGW130" s="27"/>
      <c r="DGX130" s="27"/>
      <c r="DGY130" s="27"/>
      <c r="DGZ130" s="27"/>
      <c r="DHA130" s="27"/>
      <c r="DHB130" s="27"/>
      <c r="DHC130" s="27"/>
      <c r="DHD130" s="27"/>
      <c r="DHE130" s="27"/>
      <c r="DHF130" s="27"/>
      <c r="DHG130" s="27"/>
      <c r="DHH130" s="27"/>
      <c r="DHI130" s="27"/>
      <c r="DHJ130" s="27"/>
      <c r="DHK130" s="27"/>
      <c r="DHL130" s="27"/>
      <c r="DHM130" s="27"/>
      <c r="DHN130" s="27"/>
      <c r="DHO130" s="27"/>
      <c r="DHP130" s="27"/>
      <c r="DHQ130" s="27"/>
      <c r="DHR130" s="27"/>
      <c r="DHS130" s="27"/>
      <c r="DHT130" s="27"/>
      <c r="DHU130" s="27"/>
      <c r="DHV130" s="27"/>
      <c r="DHW130" s="27"/>
      <c r="DHX130" s="27"/>
      <c r="DHY130" s="27"/>
      <c r="DHZ130" s="27"/>
      <c r="DIA130" s="27"/>
      <c r="DIB130" s="27"/>
      <c r="DIC130" s="27"/>
      <c r="DID130" s="27"/>
      <c r="DIE130" s="27"/>
      <c r="DIF130" s="27"/>
      <c r="DIG130" s="27"/>
      <c r="DIH130" s="27"/>
      <c r="DII130" s="27"/>
      <c r="DIJ130" s="27"/>
      <c r="DIK130" s="27"/>
      <c r="DIL130" s="27"/>
      <c r="DIM130" s="27"/>
      <c r="DIN130" s="27"/>
      <c r="DIO130" s="27"/>
      <c r="DIP130" s="27"/>
      <c r="DIQ130" s="27"/>
      <c r="DIR130" s="27"/>
      <c r="DIS130" s="27"/>
      <c r="DIT130" s="27"/>
      <c r="DIU130" s="27"/>
      <c r="DIV130" s="27"/>
      <c r="DIW130" s="27"/>
      <c r="DIX130" s="27"/>
      <c r="DIY130" s="27"/>
      <c r="DIZ130" s="27"/>
      <c r="DJA130" s="27"/>
      <c r="DJB130" s="27"/>
      <c r="DJC130" s="27"/>
      <c r="DJD130" s="27"/>
      <c r="DJE130" s="27"/>
      <c r="DJF130" s="27"/>
      <c r="DJG130" s="27"/>
      <c r="DJH130" s="27"/>
      <c r="DJI130" s="27"/>
      <c r="DJJ130" s="27"/>
      <c r="DJK130" s="27"/>
      <c r="DJL130" s="27"/>
      <c r="DJM130" s="27"/>
      <c r="DJN130" s="27"/>
      <c r="DJO130" s="27"/>
      <c r="DJP130" s="27"/>
      <c r="DJQ130" s="27"/>
      <c r="DJR130" s="27"/>
      <c r="DJS130" s="27"/>
      <c r="DJT130" s="27"/>
      <c r="DJU130" s="27"/>
      <c r="DJV130" s="27"/>
      <c r="DJW130" s="27"/>
      <c r="DJX130" s="27"/>
      <c r="DJY130" s="27"/>
      <c r="DJZ130" s="27"/>
      <c r="DKA130" s="27"/>
      <c r="DKB130" s="27"/>
      <c r="DKC130" s="27"/>
      <c r="DKD130" s="27"/>
      <c r="DKE130" s="27"/>
      <c r="DKF130" s="27"/>
      <c r="DKG130" s="27"/>
      <c r="DKH130" s="27"/>
      <c r="DKI130" s="27"/>
      <c r="DKJ130" s="27"/>
      <c r="DKK130" s="27"/>
      <c r="DKL130" s="27"/>
      <c r="DKM130" s="27"/>
      <c r="DKN130" s="27"/>
      <c r="DKO130" s="27"/>
      <c r="DKP130" s="27"/>
      <c r="DKQ130" s="27"/>
      <c r="DKR130" s="27"/>
      <c r="DKS130" s="27"/>
      <c r="DKT130" s="27"/>
      <c r="DKU130" s="27"/>
      <c r="DKV130" s="27"/>
      <c r="DKW130" s="27"/>
      <c r="DKX130" s="27"/>
      <c r="DKY130" s="27"/>
      <c r="DKZ130" s="27"/>
      <c r="DLA130" s="27"/>
      <c r="DLB130" s="27"/>
      <c r="DLC130" s="27"/>
      <c r="DLD130" s="27"/>
      <c r="DLE130" s="27"/>
      <c r="DLF130" s="27"/>
      <c r="DLG130" s="27"/>
      <c r="DLH130" s="27"/>
      <c r="DLI130" s="27"/>
      <c r="DLJ130" s="27"/>
      <c r="DLQ130" s="27"/>
      <c r="DLR130" s="27"/>
      <c r="DLS130" s="27"/>
      <c r="DLT130" s="27"/>
      <c r="DLU130" s="27"/>
      <c r="DLV130" s="27"/>
      <c r="DLW130" s="27"/>
      <c r="DLX130" s="27"/>
      <c r="DLY130" s="27"/>
      <c r="DLZ130" s="27"/>
      <c r="DMA130" s="27"/>
      <c r="DMB130" s="27"/>
      <c r="DMC130" s="27"/>
      <c r="DMD130" s="27"/>
      <c r="DME130" s="27"/>
      <c r="DMF130" s="27"/>
      <c r="DMG130" s="27"/>
      <c r="DMH130" s="27"/>
      <c r="DMI130" s="27"/>
      <c r="DMJ130" s="27"/>
      <c r="DMK130" s="27"/>
      <c r="DML130" s="27"/>
      <c r="DMM130" s="27"/>
      <c r="DMN130" s="27"/>
      <c r="DMO130" s="27"/>
      <c r="DMP130" s="27"/>
      <c r="DMQ130" s="27"/>
      <c r="DMR130" s="27"/>
      <c r="DMS130" s="27"/>
      <c r="DMT130" s="27"/>
      <c r="DMU130" s="27"/>
      <c r="DMV130" s="27"/>
      <c r="DMW130" s="27"/>
      <c r="DMX130" s="27"/>
      <c r="DMY130" s="27"/>
      <c r="DMZ130" s="27"/>
      <c r="DNA130" s="27"/>
      <c r="DNB130" s="27"/>
      <c r="DNC130" s="27"/>
      <c r="DND130" s="27"/>
      <c r="DNE130" s="27"/>
      <c r="DNF130" s="27"/>
      <c r="DNG130" s="27"/>
      <c r="DNH130" s="27"/>
      <c r="DNI130" s="27"/>
      <c r="DNJ130" s="27"/>
      <c r="DNK130" s="27"/>
      <c r="DNL130" s="27"/>
      <c r="DNM130" s="27"/>
      <c r="DNN130" s="27"/>
      <c r="DNO130" s="27"/>
      <c r="DNP130" s="27"/>
      <c r="DNQ130" s="27"/>
      <c r="DNR130" s="27"/>
      <c r="DNS130" s="27"/>
      <c r="DNT130" s="27"/>
      <c r="DNU130" s="27"/>
      <c r="DNV130" s="27"/>
      <c r="DNW130" s="27"/>
      <c r="DNX130" s="27"/>
      <c r="DNY130" s="27"/>
      <c r="DNZ130" s="27"/>
      <c r="DOA130" s="27"/>
      <c r="DOB130" s="27"/>
      <c r="DOC130" s="27"/>
      <c r="DOD130" s="27"/>
      <c r="DOE130" s="27"/>
      <c r="DOF130" s="27"/>
      <c r="DOG130" s="27"/>
      <c r="DOH130" s="27"/>
      <c r="DOI130" s="27"/>
      <c r="DOJ130" s="27"/>
      <c r="DOK130" s="27"/>
      <c r="DOL130" s="27"/>
      <c r="DOM130" s="27"/>
      <c r="DON130" s="27"/>
      <c r="DOO130" s="27"/>
      <c r="DOP130" s="27"/>
      <c r="DOQ130" s="27"/>
      <c r="DOR130" s="27"/>
      <c r="DOS130" s="27"/>
      <c r="DOT130" s="27"/>
      <c r="DOU130" s="27"/>
      <c r="DOV130" s="27"/>
      <c r="DOW130" s="27"/>
      <c r="DOX130" s="27"/>
      <c r="DOY130" s="27"/>
      <c r="DOZ130" s="27"/>
      <c r="DPA130" s="27"/>
      <c r="DPB130" s="27"/>
      <c r="DPC130" s="27"/>
      <c r="DPD130" s="27"/>
      <c r="DPE130" s="27"/>
      <c r="DPF130" s="27"/>
      <c r="DPG130" s="27"/>
      <c r="DPH130" s="27"/>
      <c r="DPI130" s="27"/>
      <c r="DPJ130" s="27"/>
      <c r="DPK130" s="27"/>
      <c r="DPL130" s="27"/>
      <c r="DPM130" s="27"/>
      <c r="DPN130" s="27"/>
      <c r="DPO130" s="27"/>
      <c r="DPP130" s="27"/>
      <c r="DPQ130" s="27"/>
      <c r="DPR130" s="27"/>
      <c r="DPS130" s="27"/>
      <c r="DPT130" s="27"/>
      <c r="DPU130" s="27"/>
      <c r="DPV130" s="27"/>
      <c r="DPW130" s="27"/>
      <c r="DPX130" s="27"/>
      <c r="DPY130" s="27"/>
      <c r="DPZ130" s="27"/>
      <c r="DQA130" s="27"/>
      <c r="DQB130" s="27"/>
      <c r="DQC130" s="27"/>
      <c r="DQD130" s="27"/>
      <c r="DQE130" s="27"/>
      <c r="DQF130" s="27"/>
      <c r="DQG130" s="27"/>
      <c r="DQH130" s="27"/>
      <c r="DQI130" s="27"/>
      <c r="DQJ130" s="27"/>
      <c r="DQK130" s="27"/>
      <c r="DQL130" s="27"/>
      <c r="DQM130" s="27"/>
      <c r="DQN130" s="27"/>
      <c r="DQO130" s="27"/>
      <c r="DQP130" s="27"/>
      <c r="DQQ130" s="27"/>
      <c r="DQR130" s="27"/>
      <c r="DQS130" s="27"/>
      <c r="DQT130" s="27"/>
      <c r="DQU130" s="27"/>
      <c r="DQV130" s="27"/>
      <c r="DQW130" s="27"/>
      <c r="DQX130" s="27"/>
      <c r="DQY130" s="27"/>
      <c r="DQZ130" s="27"/>
      <c r="DRA130" s="27"/>
      <c r="DRB130" s="27"/>
      <c r="DRC130" s="27"/>
      <c r="DRD130" s="27"/>
      <c r="DRE130" s="27"/>
      <c r="DRF130" s="27"/>
      <c r="DRG130" s="27"/>
      <c r="DRH130" s="27"/>
      <c r="DRI130" s="27"/>
      <c r="DRJ130" s="27"/>
      <c r="DRK130" s="27"/>
      <c r="DRL130" s="27"/>
      <c r="DRM130" s="27"/>
      <c r="DRN130" s="27"/>
      <c r="DRO130" s="27"/>
      <c r="DRP130" s="27"/>
      <c r="DRQ130" s="27"/>
      <c r="DRR130" s="27"/>
      <c r="DRS130" s="27"/>
      <c r="DRT130" s="27"/>
      <c r="DRU130" s="27"/>
      <c r="DRV130" s="27"/>
      <c r="DRW130" s="27"/>
      <c r="DRX130" s="27"/>
      <c r="DRY130" s="27"/>
      <c r="DRZ130" s="27"/>
      <c r="DSA130" s="27"/>
      <c r="DSB130" s="27"/>
      <c r="DSC130" s="27"/>
      <c r="DSD130" s="27"/>
      <c r="DSE130" s="27"/>
      <c r="DSF130" s="27"/>
      <c r="DSG130" s="27"/>
      <c r="DSH130" s="27"/>
      <c r="DSI130" s="27"/>
      <c r="DSJ130" s="27"/>
      <c r="DSK130" s="27"/>
      <c r="DSL130" s="27"/>
      <c r="DSM130" s="27"/>
      <c r="DSN130" s="27"/>
      <c r="DSO130" s="27"/>
      <c r="DSP130" s="27"/>
      <c r="DSQ130" s="27"/>
      <c r="DSR130" s="27"/>
      <c r="DSS130" s="27"/>
      <c r="DST130" s="27"/>
      <c r="DSU130" s="27"/>
      <c r="DSV130" s="27"/>
      <c r="DSW130" s="27"/>
      <c r="DSX130" s="27"/>
      <c r="DSY130" s="27"/>
      <c r="DSZ130" s="27"/>
      <c r="DTA130" s="27"/>
      <c r="DTB130" s="27"/>
      <c r="DTC130" s="27"/>
      <c r="DTD130" s="27"/>
      <c r="DTE130" s="27"/>
      <c r="DTF130" s="27"/>
      <c r="DTG130" s="27"/>
      <c r="DTH130" s="27"/>
      <c r="DTI130" s="27"/>
      <c r="DTJ130" s="27"/>
      <c r="DTK130" s="27"/>
      <c r="DTL130" s="27"/>
      <c r="DTM130" s="27"/>
      <c r="DTN130" s="27"/>
      <c r="DTO130" s="27"/>
      <c r="DTP130" s="27"/>
      <c r="DTQ130" s="27"/>
      <c r="DTR130" s="27"/>
      <c r="DTS130" s="27"/>
      <c r="DTT130" s="27"/>
      <c r="DTU130" s="27"/>
      <c r="DTV130" s="27"/>
      <c r="DTW130" s="27"/>
      <c r="DTX130" s="27"/>
      <c r="DTY130" s="27"/>
      <c r="DTZ130" s="27"/>
      <c r="DUA130" s="27"/>
      <c r="DUB130" s="27"/>
      <c r="DUC130" s="27"/>
      <c r="DUD130" s="27"/>
      <c r="DUE130" s="27"/>
      <c r="DUF130" s="27"/>
      <c r="DUG130" s="27"/>
      <c r="DUH130" s="27"/>
      <c r="DUI130" s="27"/>
      <c r="DUJ130" s="27"/>
      <c r="DUK130" s="27"/>
      <c r="DUL130" s="27"/>
      <c r="DUM130" s="27"/>
      <c r="DUN130" s="27"/>
      <c r="DUO130" s="27"/>
      <c r="DUP130" s="27"/>
      <c r="DUQ130" s="27"/>
      <c r="DUR130" s="27"/>
      <c r="DUS130" s="27"/>
      <c r="DUT130" s="27"/>
      <c r="DUU130" s="27"/>
      <c r="DUV130" s="27"/>
      <c r="DUW130" s="27"/>
      <c r="DUX130" s="27"/>
      <c r="DUY130" s="27"/>
      <c r="DUZ130" s="27"/>
      <c r="DVA130" s="27"/>
      <c r="DVB130" s="27"/>
      <c r="DVC130" s="27"/>
      <c r="DVD130" s="27"/>
      <c r="DVE130" s="27"/>
      <c r="DVF130" s="27"/>
      <c r="DVM130" s="27"/>
      <c r="DVN130" s="27"/>
      <c r="DVO130" s="27"/>
      <c r="DVP130" s="27"/>
      <c r="DVQ130" s="27"/>
      <c r="DVR130" s="27"/>
      <c r="DVS130" s="27"/>
      <c r="DVT130" s="27"/>
      <c r="DVU130" s="27"/>
      <c r="DVV130" s="27"/>
      <c r="DVW130" s="27"/>
      <c r="DVX130" s="27"/>
      <c r="DVY130" s="27"/>
      <c r="DVZ130" s="27"/>
      <c r="DWA130" s="27"/>
      <c r="DWB130" s="27"/>
      <c r="DWC130" s="27"/>
      <c r="DWD130" s="27"/>
      <c r="DWE130" s="27"/>
      <c r="DWF130" s="27"/>
      <c r="DWG130" s="27"/>
      <c r="DWH130" s="27"/>
      <c r="DWI130" s="27"/>
      <c r="DWJ130" s="27"/>
      <c r="DWK130" s="27"/>
      <c r="DWL130" s="27"/>
      <c r="DWM130" s="27"/>
      <c r="DWN130" s="27"/>
      <c r="DWO130" s="27"/>
      <c r="DWP130" s="27"/>
      <c r="DWQ130" s="27"/>
      <c r="DWR130" s="27"/>
      <c r="DWS130" s="27"/>
      <c r="DWT130" s="27"/>
      <c r="DWU130" s="27"/>
      <c r="DWV130" s="27"/>
      <c r="DWW130" s="27"/>
      <c r="DWX130" s="27"/>
      <c r="DWY130" s="27"/>
      <c r="DWZ130" s="27"/>
      <c r="DXA130" s="27"/>
      <c r="DXB130" s="27"/>
      <c r="DXC130" s="27"/>
      <c r="DXD130" s="27"/>
      <c r="DXE130" s="27"/>
      <c r="DXF130" s="27"/>
      <c r="DXG130" s="27"/>
      <c r="DXH130" s="27"/>
      <c r="DXI130" s="27"/>
      <c r="DXJ130" s="27"/>
      <c r="DXK130" s="27"/>
      <c r="DXL130" s="27"/>
      <c r="DXM130" s="27"/>
      <c r="DXN130" s="27"/>
      <c r="DXO130" s="27"/>
      <c r="DXP130" s="27"/>
      <c r="DXQ130" s="27"/>
      <c r="DXR130" s="27"/>
      <c r="DXS130" s="27"/>
      <c r="DXT130" s="27"/>
      <c r="DXU130" s="27"/>
      <c r="DXV130" s="27"/>
      <c r="DXW130" s="27"/>
      <c r="DXX130" s="27"/>
      <c r="DXY130" s="27"/>
      <c r="DXZ130" s="27"/>
      <c r="DYA130" s="27"/>
      <c r="DYB130" s="27"/>
      <c r="DYC130" s="27"/>
      <c r="DYD130" s="27"/>
      <c r="DYE130" s="27"/>
      <c r="DYF130" s="27"/>
      <c r="DYG130" s="27"/>
      <c r="DYH130" s="27"/>
      <c r="DYI130" s="27"/>
      <c r="DYJ130" s="27"/>
      <c r="DYK130" s="27"/>
      <c r="DYL130" s="27"/>
      <c r="DYM130" s="27"/>
      <c r="DYN130" s="27"/>
      <c r="DYO130" s="27"/>
      <c r="DYP130" s="27"/>
      <c r="DYQ130" s="27"/>
      <c r="DYR130" s="27"/>
      <c r="DYS130" s="27"/>
      <c r="DYT130" s="27"/>
      <c r="DYU130" s="27"/>
      <c r="DYV130" s="27"/>
      <c r="DYW130" s="27"/>
      <c r="DYX130" s="27"/>
      <c r="DYY130" s="27"/>
      <c r="DYZ130" s="27"/>
      <c r="DZA130" s="27"/>
      <c r="DZB130" s="27"/>
      <c r="DZC130" s="27"/>
      <c r="DZD130" s="27"/>
      <c r="DZE130" s="27"/>
      <c r="DZF130" s="27"/>
      <c r="DZG130" s="27"/>
      <c r="DZH130" s="27"/>
      <c r="DZI130" s="27"/>
      <c r="DZJ130" s="27"/>
      <c r="DZK130" s="27"/>
      <c r="DZL130" s="27"/>
      <c r="DZM130" s="27"/>
      <c r="DZN130" s="27"/>
      <c r="DZO130" s="27"/>
      <c r="DZP130" s="27"/>
      <c r="DZQ130" s="27"/>
      <c r="DZR130" s="27"/>
      <c r="DZS130" s="27"/>
      <c r="DZT130" s="27"/>
      <c r="DZU130" s="27"/>
      <c r="DZV130" s="27"/>
      <c r="DZW130" s="27"/>
      <c r="DZX130" s="27"/>
      <c r="DZY130" s="27"/>
      <c r="DZZ130" s="27"/>
      <c r="EAA130" s="27"/>
      <c r="EAB130" s="27"/>
      <c r="EAC130" s="27"/>
      <c r="EAD130" s="27"/>
      <c r="EAE130" s="27"/>
      <c r="EAF130" s="27"/>
      <c r="EAG130" s="27"/>
      <c r="EAH130" s="27"/>
      <c r="EAI130" s="27"/>
      <c r="EAJ130" s="27"/>
      <c r="EAK130" s="27"/>
      <c r="EAL130" s="27"/>
      <c r="EAM130" s="27"/>
      <c r="EAN130" s="27"/>
      <c r="EAO130" s="27"/>
      <c r="EAP130" s="27"/>
      <c r="EAQ130" s="27"/>
      <c r="EAR130" s="27"/>
      <c r="EAS130" s="27"/>
      <c r="EAT130" s="27"/>
      <c r="EAU130" s="27"/>
      <c r="EAV130" s="27"/>
      <c r="EAW130" s="27"/>
      <c r="EAX130" s="27"/>
      <c r="EAY130" s="27"/>
      <c r="EAZ130" s="27"/>
      <c r="EBA130" s="27"/>
      <c r="EBB130" s="27"/>
      <c r="EBC130" s="27"/>
      <c r="EBD130" s="27"/>
      <c r="EBE130" s="27"/>
      <c r="EBF130" s="27"/>
      <c r="EBG130" s="27"/>
      <c r="EBH130" s="27"/>
      <c r="EBI130" s="27"/>
      <c r="EBJ130" s="27"/>
      <c r="EBK130" s="27"/>
      <c r="EBL130" s="27"/>
      <c r="EBM130" s="27"/>
      <c r="EBN130" s="27"/>
      <c r="EBO130" s="27"/>
      <c r="EBP130" s="27"/>
      <c r="EBQ130" s="27"/>
      <c r="EBR130" s="27"/>
      <c r="EBS130" s="27"/>
      <c r="EBT130" s="27"/>
      <c r="EBU130" s="27"/>
      <c r="EBV130" s="27"/>
      <c r="EBW130" s="27"/>
      <c r="EBX130" s="27"/>
      <c r="EBY130" s="27"/>
      <c r="EBZ130" s="27"/>
      <c r="ECA130" s="27"/>
      <c r="ECB130" s="27"/>
      <c r="ECC130" s="27"/>
      <c r="ECD130" s="27"/>
      <c r="ECE130" s="27"/>
      <c r="ECF130" s="27"/>
      <c r="ECG130" s="27"/>
      <c r="ECH130" s="27"/>
      <c r="ECI130" s="27"/>
      <c r="ECJ130" s="27"/>
      <c r="ECK130" s="27"/>
      <c r="ECL130" s="27"/>
      <c r="ECM130" s="27"/>
      <c r="ECN130" s="27"/>
      <c r="ECO130" s="27"/>
      <c r="ECP130" s="27"/>
      <c r="ECQ130" s="27"/>
      <c r="ECR130" s="27"/>
      <c r="ECS130" s="27"/>
      <c r="ECT130" s="27"/>
      <c r="ECU130" s="27"/>
      <c r="ECV130" s="27"/>
      <c r="ECW130" s="27"/>
      <c r="ECX130" s="27"/>
      <c r="ECY130" s="27"/>
      <c r="ECZ130" s="27"/>
      <c r="EDA130" s="27"/>
      <c r="EDB130" s="27"/>
      <c r="EDC130" s="27"/>
      <c r="EDD130" s="27"/>
      <c r="EDE130" s="27"/>
      <c r="EDF130" s="27"/>
      <c r="EDG130" s="27"/>
      <c r="EDH130" s="27"/>
      <c r="EDI130" s="27"/>
      <c r="EDJ130" s="27"/>
      <c r="EDK130" s="27"/>
      <c r="EDL130" s="27"/>
      <c r="EDM130" s="27"/>
      <c r="EDN130" s="27"/>
      <c r="EDO130" s="27"/>
      <c r="EDP130" s="27"/>
      <c r="EDQ130" s="27"/>
      <c r="EDR130" s="27"/>
      <c r="EDS130" s="27"/>
      <c r="EDT130" s="27"/>
      <c r="EDU130" s="27"/>
      <c r="EDV130" s="27"/>
      <c r="EDW130" s="27"/>
      <c r="EDX130" s="27"/>
      <c r="EDY130" s="27"/>
      <c r="EDZ130" s="27"/>
      <c r="EEA130" s="27"/>
      <c r="EEB130" s="27"/>
      <c r="EEC130" s="27"/>
      <c r="EED130" s="27"/>
      <c r="EEE130" s="27"/>
      <c r="EEF130" s="27"/>
      <c r="EEG130" s="27"/>
      <c r="EEH130" s="27"/>
      <c r="EEI130" s="27"/>
      <c r="EEJ130" s="27"/>
      <c r="EEK130" s="27"/>
      <c r="EEL130" s="27"/>
      <c r="EEM130" s="27"/>
      <c r="EEN130" s="27"/>
      <c r="EEO130" s="27"/>
      <c r="EEP130" s="27"/>
      <c r="EEQ130" s="27"/>
      <c r="EER130" s="27"/>
      <c r="EES130" s="27"/>
      <c r="EET130" s="27"/>
      <c r="EEU130" s="27"/>
      <c r="EEV130" s="27"/>
      <c r="EEW130" s="27"/>
      <c r="EEX130" s="27"/>
      <c r="EEY130" s="27"/>
      <c r="EEZ130" s="27"/>
      <c r="EFA130" s="27"/>
      <c r="EFB130" s="27"/>
      <c r="EFI130" s="27"/>
      <c r="EFJ130" s="27"/>
      <c r="EFK130" s="27"/>
      <c r="EFL130" s="27"/>
      <c r="EFM130" s="27"/>
      <c r="EFN130" s="27"/>
      <c r="EFO130" s="27"/>
      <c r="EFP130" s="27"/>
      <c r="EFQ130" s="27"/>
      <c r="EFR130" s="27"/>
      <c r="EFS130" s="27"/>
      <c r="EFT130" s="27"/>
      <c r="EFU130" s="27"/>
      <c r="EFV130" s="27"/>
      <c r="EFW130" s="27"/>
      <c r="EFX130" s="27"/>
      <c r="EFY130" s="27"/>
      <c r="EFZ130" s="27"/>
      <c r="EGA130" s="27"/>
      <c r="EGB130" s="27"/>
      <c r="EGC130" s="27"/>
      <c r="EGD130" s="27"/>
      <c r="EGE130" s="27"/>
      <c r="EGF130" s="27"/>
      <c r="EGG130" s="27"/>
      <c r="EGH130" s="27"/>
      <c r="EGI130" s="27"/>
      <c r="EGJ130" s="27"/>
      <c r="EGK130" s="27"/>
      <c r="EGL130" s="27"/>
      <c r="EGM130" s="27"/>
      <c r="EGN130" s="27"/>
      <c r="EGO130" s="27"/>
      <c r="EGP130" s="27"/>
      <c r="EGQ130" s="27"/>
      <c r="EGR130" s="27"/>
      <c r="EGS130" s="27"/>
      <c r="EGT130" s="27"/>
      <c r="EGU130" s="27"/>
      <c r="EGV130" s="27"/>
      <c r="EGW130" s="27"/>
      <c r="EGX130" s="27"/>
      <c r="EGY130" s="27"/>
      <c r="EGZ130" s="27"/>
      <c r="EHA130" s="27"/>
      <c r="EHB130" s="27"/>
      <c r="EHC130" s="27"/>
      <c r="EHD130" s="27"/>
      <c r="EHE130" s="27"/>
      <c r="EHF130" s="27"/>
      <c r="EHG130" s="27"/>
      <c r="EHH130" s="27"/>
      <c r="EHI130" s="27"/>
      <c r="EHJ130" s="27"/>
      <c r="EHK130" s="27"/>
      <c r="EHL130" s="27"/>
      <c r="EHM130" s="27"/>
      <c r="EHN130" s="27"/>
      <c r="EHO130" s="27"/>
      <c r="EHP130" s="27"/>
      <c r="EHQ130" s="27"/>
      <c r="EHR130" s="27"/>
      <c r="EHS130" s="27"/>
      <c r="EHT130" s="27"/>
      <c r="EHU130" s="27"/>
      <c r="EHV130" s="27"/>
      <c r="EHW130" s="27"/>
      <c r="EHX130" s="27"/>
      <c r="EHY130" s="27"/>
      <c r="EHZ130" s="27"/>
      <c r="EIA130" s="27"/>
      <c r="EIB130" s="27"/>
      <c r="EIC130" s="27"/>
      <c r="EID130" s="27"/>
      <c r="EIE130" s="27"/>
      <c r="EIF130" s="27"/>
      <c r="EIG130" s="27"/>
      <c r="EIH130" s="27"/>
      <c r="EII130" s="27"/>
      <c r="EIJ130" s="27"/>
      <c r="EIK130" s="27"/>
      <c r="EIL130" s="27"/>
      <c r="EIM130" s="27"/>
      <c r="EIN130" s="27"/>
      <c r="EIO130" s="27"/>
      <c r="EIP130" s="27"/>
      <c r="EIQ130" s="27"/>
      <c r="EIR130" s="27"/>
      <c r="EIS130" s="27"/>
      <c r="EIT130" s="27"/>
      <c r="EIU130" s="27"/>
      <c r="EIV130" s="27"/>
      <c r="EIW130" s="27"/>
      <c r="EIX130" s="27"/>
      <c r="EIY130" s="27"/>
      <c r="EIZ130" s="27"/>
      <c r="EJA130" s="27"/>
      <c r="EJB130" s="27"/>
      <c r="EJC130" s="27"/>
      <c r="EJD130" s="27"/>
      <c r="EJE130" s="27"/>
      <c r="EJF130" s="27"/>
      <c r="EJG130" s="27"/>
      <c r="EJH130" s="27"/>
      <c r="EJI130" s="27"/>
      <c r="EJJ130" s="27"/>
      <c r="EJK130" s="27"/>
      <c r="EJL130" s="27"/>
      <c r="EJM130" s="27"/>
      <c r="EJN130" s="27"/>
      <c r="EJO130" s="27"/>
      <c r="EJP130" s="27"/>
      <c r="EJQ130" s="27"/>
      <c r="EJR130" s="27"/>
      <c r="EJS130" s="27"/>
      <c r="EJT130" s="27"/>
      <c r="EJU130" s="27"/>
      <c r="EJV130" s="27"/>
      <c r="EJW130" s="27"/>
      <c r="EJX130" s="27"/>
      <c r="EJY130" s="27"/>
      <c r="EJZ130" s="27"/>
      <c r="EKA130" s="27"/>
      <c r="EKB130" s="27"/>
      <c r="EKC130" s="27"/>
      <c r="EKD130" s="27"/>
      <c r="EKE130" s="27"/>
      <c r="EKF130" s="27"/>
      <c r="EKG130" s="27"/>
      <c r="EKH130" s="27"/>
      <c r="EKI130" s="27"/>
      <c r="EKJ130" s="27"/>
      <c r="EKK130" s="27"/>
      <c r="EKL130" s="27"/>
      <c r="EKM130" s="27"/>
      <c r="EKN130" s="27"/>
      <c r="EKO130" s="27"/>
      <c r="EKP130" s="27"/>
      <c r="EKQ130" s="27"/>
      <c r="EKR130" s="27"/>
      <c r="EKS130" s="27"/>
      <c r="EKT130" s="27"/>
      <c r="EKU130" s="27"/>
      <c r="EKV130" s="27"/>
      <c r="EKW130" s="27"/>
      <c r="EKX130" s="27"/>
      <c r="EKY130" s="27"/>
      <c r="EKZ130" s="27"/>
      <c r="ELA130" s="27"/>
      <c r="ELB130" s="27"/>
      <c r="ELC130" s="27"/>
      <c r="ELD130" s="27"/>
      <c r="ELE130" s="27"/>
      <c r="ELF130" s="27"/>
      <c r="ELG130" s="27"/>
      <c r="ELH130" s="27"/>
      <c r="ELI130" s="27"/>
      <c r="ELJ130" s="27"/>
      <c r="ELK130" s="27"/>
      <c r="ELL130" s="27"/>
      <c r="ELM130" s="27"/>
      <c r="ELN130" s="27"/>
      <c r="ELO130" s="27"/>
      <c r="ELP130" s="27"/>
      <c r="ELQ130" s="27"/>
      <c r="ELR130" s="27"/>
      <c r="ELS130" s="27"/>
      <c r="ELT130" s="27"/>
      <c r="ELU130" s="27"/>
      <c r="ELV130" s="27"/>
      <c r="ELW130" s="27"/>
      <c r="ELX130" s="27"/>
      <c r="ELY130" s="27"/>
      <c r="ELZ130" s="27"/>
      <c r="EMA130" s="27"/>
      <c r="EMB130" s="27"/>
      <c r="EMC130" s="27"/>
      <c r="EMD130" s="27"/>
      <c r="EME130" s="27"/>
      <c r="EMF130" s="27"/>
      <c r="EMG130" s="27"/>
      <c r="EMH130" s="27"/>
      <c r="EMI130" s="27"/>
      <c r="EMJ130" s="27"/>
      <c r="EMK130" s="27"/>
      <c r="EML130" s="27"/>
      <c r="EMM130" s="27"/>
      <c r="EMN130" s="27"/>
      <c r="EMO130" s="27"/>
      <c r="EMP130" s="27"/>
      <c r="EMQ130" s="27"/>
      <c r="EMR130" s="27"/>
      <c r="EMS130" s="27"/>
      <c r="EMT130" s="27"/>
      <c r="EMU130" s="27"/>
      <c r="EMV130" s="27"/>
      <c r="EMW130" s="27"/>
      <c r="EMX130" s="27"/>
      <c r="EMY130" s="27"/>
      <c r="EMZ130" s="27"/>
      <c r="ENA130" s="27"/>
      <c r="ENB130" s="27"/>
      <c r="ENC130" s="27"/>
      <c r="END130" s="27"/>
      <c r="ENE130" s="27"/>
      <c r="ENF130" s="27"/>
      <c r="ENG130" s="27"/>
      <c r="ENH130" s="27"/>
      <c r="ENI130" s="27"/>
      <c r="ENJ130" s="27"/>
      <c r="ENK130" s="27"/>
      <c r="ENL130" s="27"/>
      <c r="ENM130" s="27"/>
      <c r="ENN130" s="27"/>
      <c r="ENO130" s="27"/>
      <c r="ENP130" s="27"/>
      <c r="ENQ130" s="27"/>
      <c r="ENR130" s="27"/>
      <c r="ENS130" s="27"/>
      <c r="ENT130" s="27"/>
      <c r="ENU130" s="27"/>
      <c r="ENV130" s="27"/>
      <c r="ENW130" s="27"/>
      <c r="ENX130" s="27"/>
      <c r="ENY130" s="27"/>
      <c r="ENZ130" s="27"/>
      <c r="EOA130" s="27"/>
      <c r="EOB130" s="27"/>
      <c r="EOC130" s="27"/>
      <c r="EOD130" s="27"/>
      <c r="EOE130" s="27"/>
      <c r="EOF130" s="27"/>
      <c r="EOG130" s="27"/>
      <c r="EOH130" s="27"/>
      <c r="EOI130" s="27"/>
      <c r="EOJ130" s="27"/>
      <c r="EOK130" s="27"/>
      <c r="EOL130" s="27"/>
      <c r="EOM130" s="27"/>
      <c r="EON130" s="27"/>
      <c r="EOO130" s="27"/>
      <c r="EOP130" s="27"/>
      <c r="EOQ130" s="27"/>
      <c r="EOR130" s="27"/>
      <c r="EOS130" s="27"/>
      <c r="EOT130" s="27"/>
      <c r="EOU130" s="27"/>
      <c r="EOV130" s="27"/>
      <c r="EOW130" s="27"/>
      <c r="EOX130" s="27"/>
      <c r="EPE130" s="27"/>
      <c r="EPF130" s="27"/>
      <c r="EPG130" s="27"/>
      <c r="EPH130" s="27"/>
      <c r="EPI130" s="27"/>
      <c r="EPJ130" s="27"/>
      <c r="EPK130" s="27"/>
      <c r="EPL130" s="27"/>
      <c r="EPM130" s="27"/>
      <c r="EPN130" s="27"/>
      <c r="EPO130" s="27"/>
      <c r="EPP130" s="27"/>
      <c r="EPQ130" s="27"/>
      <c r="EPR130" s="27"/>
      <c r="EPS130" s="27"/>
      <c r="EPT130" s="27"/>
      <c r="EPU130" s="27"/>
      <c r="EPV130" s="27"/>
      <c r="EPW130" s="27"/>
      <c r="EPX130" s="27"/>
      <c r="EPY130" s="27"/>
      <c r="EPZ130" s="27"/>
      <c r="EQA130" s="27"/>
      <c r="EQB130" s="27"/>
      <c r="EQC130" s="27"/>
      <c r="EQD130" s="27"/>
      <c r="EQE130" s="27"/>
      <c r="EQF130" s="27"/>
      <c r="EQG130" s="27"/>
      <c r="EQH130" s="27"/>
      <c r="EQI130" s="27"/>
      <c r="EQJ130" s="27"/>
      <c r="EQK130" s="27"/>
      <c r="EQL130" s="27"/>
      <c r="EQM130" s="27"/>
      <c r="EQN130" s="27"/>
      <c r="EQO130" s="27"/>
      <c r="EQP130" s="27"/>
      <c r="EQQ130" s="27"/>
      <c r="EQR130" s="27"/>
      <c r="EQS130" s="27"/>
      <c r="EQT130" s="27"/>
      <c r="EQU130" s="27"/>
      <c r="EQV130" s="27"/>
      <c r="EQW130" s="27"/>
      <c r="EQX130" s="27"/>
      <c r="EQY130" s="27"/>
      <c r="EQZ130" s="27"/>
      <c r="ERA130" s="27"/>
      <c r="ERB130" s="27"/>
      <c r="ERC130" s="27"/>
      <c r="ERD130" s="27"/>
      <c r="ERE130" s="27"/>
      <c r="ERF130" s="27"/>
      <c r="ERG130" s="27"/>
      <c r="ERH130" s="27"/>
      <c r="ERI130" s="27"/>
      <c r="ERJ130" s="27"/>
      <c r="ERK130" s="27"/>
      <c r="ERL130" s="27"/>
      <c r="ERM130" s="27"/>
      <c r="ERN130" s="27"/>
      <c r="ERO130" s="27"/>
      <c r="ERP130" s="27"/>
      <c r="ERQ130" s="27"/>
      <c r="ERR130" s="27"/>
      <c r="ERS130" s="27"/>
      <c r="ERT130" s="27"/>
      <c r="ERU130" s="27"/>
      <c r="ERV130" s="27"/>
      <c r="ERW130" s="27"/>
      <c r="ERX130" s="27"/>
      <c r="ERY130" s="27"/>
      <c r="ERZ130" s="27"/>
      <c r="ESA130" s="27"/>
      <c r="ESB130" s="27"/>
      <c r="ESC130" s="27"/>
      <c r="ESD130" s="27"/>
      <c r="ESE130" s="27"/>
      <c r="ESF130" s="27"/>
      <c r="ESG130" s="27"/>
      <c r="ESH130" s="27"/>
      <c r="ESI130" s="27"/>
      <c r="ESJ130" s="27"/>
      <c r="ESK130" s="27"/>
      <c r="ESL130" s="27"/>
      <c r="ESM130" s="27"/>
      <c r="ESN130" s="27"/>
      <c r="ESO130" s="27"/>
      <c r="ESP130" s="27"/>
      <c r="ESQ130" s="27"/>
      <c r="ESR130" s="27"/>
      <c r="ESS130" s="27"/>
      <c r="EST130" s="27"/>
      <c r="ESU130" s="27"/>
      <c r="ESV130" s="27"/>
      <c r="ESW130" s="27"/>
      <c r="ESX130" s="27"/>
      <c r="ESY130" s="27"/>
      <c r="ESZ130" s="27"/>
      <c r="ETA130" s="27"/>
      <c r="ETB130" s="27"/>
      <c r="ETC130" s="27"/>
      <c r="ETD130" s="27"/>
      <c r="ETE130" s="27"/>
      <c r="ETF130" s="27"/>
      <c r="ETG130" s="27"/>
      <c r="ETH130" s="27"/>
      <c r="ETI130" s="27"/>
      <c r="ETJ130" s="27"/>
      <c r="ETK130" s="27"/>
      <c r="ETL130" s="27"/>
      <c r="ETM130" s="27"/>
      <c r="ETN130" s="27"/>
      <c r="ETO130" s="27"/>
      <c r="ETP130" s="27"/>
      <c r="ETQ130" s="27"/>
      <c r="ETR130" s="27"/>
      <c r="ETS130" s="27"/>
      <c r="ETT130" s="27"/>
      <c r="ETU130" s="27"/>
      <c r="ETV130" s="27"/>
      <c r="ETW130" s="27"/>
      <c r="ETX130" s="27"/>
      <c r="ETY130" s="27"/>
      <c r="ETZ130" s="27"/>
      <c r="EUA130" s="27"/>
      <c r="EUB130" s="27"/>
      <c r="EUC130" s="27"/>
      <c r="EUD130" s="27"/>
      <c r="EUE130" s="27"/>
      <c r="EUF130" s="27"/>
      <c r="EUG130" s="27"/>
      <c r="EUH130" s="27"/>
      <c r="EUI130" s="27"/>
      <c r="EUJ130" s="27"/>
      <c r="EUK130" s="27"/>
      <c r="EUL130" s="27"/>
      <c r="EUM130" s="27"/>
      <c r="EUN130" s="27"/>
      <c r="EUO130" s="27"/>
      <c r="EUP130" s="27"/>
      <c r="EUQ130" s="27"/>
      <c r="EUR130" s="27"/>
      <c r="EUS130" s="27"/>
      <c r="EUT130" s="27"/>
      <c r="EUU130" s="27"/>
      <c r="EUV130" s="27"/>
      <c r="EUW130" s="27"/>
      <c r="EUX130" s="27"/>
      <c r="EUY130" s="27"/>
      <c r="EUZ130" s="27"/>
      <c r="EVA130" s="27"/>
      <c r="EVB130" s="27"/>
      <c r="EVC130" s="27"/>
      <c r="EVD130" s="27"/>
      <c r="EVE130" s="27"/>
      <c r="EVF130" s="27"/>
      <c r="EVG130" s="27"/>
      <c r="EVH130" s="27"/>
      <c r="EVI130" s="27"/>
      <c r="EVJ130" s="27"/>
      <c r="EVK130" s="27"/>
      <c r="EVL130" s="27"/>
      <c r="EVM130" s="27"/>
      <c r="EVN130" s="27"/>
      <c r="EVO130" s="27"/>
      <c r="EVP130" s="27"/>
      <c r="EVQ130" s="27"/>
      <c r="EVR130" s="27"/>
      <c r="EVS130" s="27"/>
      <c r="EVT130" s="27"/>
      <c r="EVU130" s="27"/>
      <c r="EVV130" s="27"/>
      <c r="EVW130" s="27"/>
      <c r="EVX130" s="27"/>
      <c r="EVY130" s="27"/>
      <c r="EVZ130" s="27"/>
      <c r="EWA130" s="27"/>
      <c r="EWB130" s="27"/>
      <c r="EWC130" s="27"/>
      <c r="EWD130" s="27"/>
      <c r="EWE130" s="27"/>
      <c r="EWF130" s="27"/>
      <c r="EWG130" s="27"/>
      <c r="EWH130" s="27"/>
      <c r="EWI130" s="27"/>
      <c r="EWJ130" s="27"/>
      <c r="EWK130" s="27"/>
      <c r="EWL130" s="27"/>
      <c r="EWM130" s="27"/>
      <c r="EWN130" s="27"/>
      <c r="EWO130" s="27"/>
      <c r="EWP130" s="27"/>
      <c r="EWQ130" s="27"/>
      <c r="EWR130" s="27"/>
      <c r="EWS130" s="27"/>
      <c r="EWT130" s="27"/>
      <c r="EWU130" s="27"/>
      <c r="EWV130" s="27"/>
      <c r="EWW130" s="27"/>
      <c r="EWX130" s="27"/>
      <c r="EWY130" s="27"/>
      <c r="EWZ130" s="27"/>
      <c r="EXA130" s="27"/>
      <c r="EXB130" s="27"/>
      <c r="EXC130" s="27"/>
      <c r="EXD130" s="27"/>
      <c r="EXE130" s="27"/>
      <c r="EXF130" s="27"/>
      <c r="EXG130" s="27"/>
      <c r="EXH130" s="27"/>
      <c r="EXI130" s="27"/>
      <c r="EXJ130" s="27"/>
      <c r="EXK130" s="27"/>
      <c r="EXL130" s="27"/>
      <c r="EXM130" s="27"/>
      <c r="EXN130" s="27"/>
      <c r="EXO130" s="27"/>
      <c r="EXP130" s="27"/>
      <c r="EXQ130" s="27"/>
      <c r="EXR130" s="27"/>
      <c r="EXS130" s="27"/>
      <c r="EXT130" s="27"/>
      <c r="EXU130" s="27"/>
      <c r="EXV130" s="27"/>
      <c r="EXW130" s="27"/>
      <c r="EXX130" s="27"/>
      <c r="EXY130" s="27"/>
      <c r="EXZ130" s="27"/>
      <c r="EYA130" s="27"/>
      <c r="EYB130" s="27"/>
      <c r="EYC130" s="27"/>
      <c r="EYD130" s="27"/>
      <c r="EYE130" s="27"/>
      <c r="EYF130" s="27"/>
      <c r="EYG130" s="27"/>
      <c r="EYH130" s="27"/>
      <c r="EYI130" s="27"/>
      <c r="EYJ130" s="27"/>
      <c r="EYK130" s="27"/>
      <c r="EYL130" s="27"/>
      <c r="EYM130" s="27"/>
      <c r="EYN130" s="27"/>
      <c r="EYO130" s="27"/>
      <c r="EYP130" s="27"/>
      <c r="EYQ130" s="27"/>
      <c r="EYR130" s="27"/>
      <c r="EYS130" s="27"/>
      <c r="EYT130" s="27"/>
      <c r="EZA130" s="27"/>
      <c r="EZB130" s="27"/>
      <c r="EZC130" s="27"/>
      <c r="EZD130" s="27"/>
      <c r="EZE130" s="27"/>
      <c r="EZF130" s="27"/>
      <c r="EZG130" s="27"/>
      <c r="EZH130" s="27"/>
      <c r="EZI130" s="27"/>
      <c r="EZJ130" s="27"/>
      <c r="EZK130" s="27"/>
      <c r="EZL130" s="27"/>
      <c r="EZM130" s="27"/>
      <c r="EZN130" s="27"/>
      <c r="EZO130" s="27"/>
      <c r="EZP130" s="27"/>
      <c r="EZQ130" s="27"/>
      <c r="EZR130" s="27"/>
      <c r="EZS130" s="27"/>
      <c r="EZT130" s="27"/>
      <c r="EZU130" s="27"/>
      <c r="EZV130" s="27"/>
      <c r="EZW130" s="27"/>
      <c r="EZX130" s="27"/>
      <c r="EZY130" s="27"/>
      <c r="EZZ130" s="27"/>
      <c r="FAA130" s="27"/>
      <c r="FAB130" s="27"/>
      <c r="FAC130" s="27"/>
      <c r="FAD130" s="27"/>
      <c r="FAE130" s="27"/>
      <c r="FAF130" s="27"/>
      <c r="FAG130" s="27"/>
      <c r="FAH130" s="27"/>
      <c r="FAI130" s="27"/>
      <c r="FAJ130" s="27"/>
      <c r="FAK130" s="27"/>
      <c r="FAL130" s="27"/>
      <c r="FAM130" s="27"/>
      <c r="FAN130" s="27"/>
      <c r="FAO130" s="27"/>
      <c r="FAP130" s="27"/>
      <c r="FAQ130" s="27"/>
      <c r="FAR130" s="27"/>
      <c r="FAS130" s="27"/>
      <c r="FAT130" s="27"/>
      <c r="FAU130" s="27"/>
      <c r="FAV130" s="27"/>
      <c r="FAW130" s="27"/>
      <c r="FAX130" s="27"/>
      <c r="FAY130" s="27"/>
      <c r="FAZ130" s="27"/>
      <c r="FBA130" s="27"/>
      <c r="FBB130" s="27"/>
      <c r="FBC130" s="27"/>
      <c r="FBD130" s="27"/>
      <c r="FBE130" s="27"/>
      <c r="FBF130" s="27"/>
      <c r="FBG130" s="27"/>
      <c r="FBH130" s="27"/>
      <c r="FBI130" s="27"/>
      <c r="FBJ130" s="27"/>
      <c r="FBK130" s="27"/>
      <c r="FBL130" s="27"/>
      <c r="FBM130" s="27"/>
      <c r="FBN130" s="27"/>
      <c r="FBO130" s="27"/>
      <c r="FBP130" s="27"/>
      <c r="FBQ130" s="27"/>
      <c r="FBR130" s="27"/>
      <c r="FBS130" s="27"/>
      <c r="FBT130" s="27"/>
      <c r="FBU130" s="27"/>
      <c r="FBV130" s="27"/>
      <c r="FBW130" s="27"/>
      <c r="FBX130" s="27"/>
      <c r="FBY130" s="27"/>
      <c r="FBZ130" s="27"/>
      <c r="FCA130" s="27"/>
      <c r="FCB130" s="27"/>
      <c r="FCC130" s="27"/>
      <c r="FCD130" s="27"/>
      <c r="FCE130" s="27"/>
      <c r="FCF130" s="27"/>
      <c r="FCG130" s="27"/>
      <c r="FCH130" s="27"/>
      <c r="FCI130" s="27"/>
      <c r="FCJ130" s="27"/>
      <c r="FCK130" s="27"/>
      <c r="FCL130" s="27"/>
      <c r="FCM130" s="27"/>
      <c r="FCN130" s="27"/>
      <c r="FCO130" s="27"/>
      <c r="FCP130" s="27"/>
      <c r="FCQ130" s="27"/>
      <c r="FCR130" s="27"/>
      <c r="FCS130" s="27"/>
      <c r="FCT130" s="27"/>
      <c r="FCU130" s="27"/>
      <c r="FCV130" s="27"/>
      <c r="FCW130" s="27"/>
      <c r="FCX130" s="27"/>
      <c r="FCY130" s="27"/>
      <c r="FCZ130" s="27"/>
      <c r="FDA130" s="27"/>
      <c r="FDB130" s="27"/>
      <c r="FDC130" s="27"/>
      <c r="FDD130" s="27"/>
      <c r="FDE130" s="27"/>
      <c r="FDF130" s="27"/>
      <c r="FDG130" s="27"/>
      <c r="FDH130" s="27"/>
      <c r="FDI130" s="27"/>
      <c r="FDJ130" s="27"/>
      <c r="FDK130" s="27"/>
      <c r="FDL130" s="27"/>
      <c r="FDM130" s="27"/>
      <c r="FDN130" s="27"/>
      <c r="FDO130" s="27"/>
      <c r="FDP130" s="27"/>
      <c r="FDQ130" s="27"/>
      <c r="FDR130" s="27"/>
      <c r="FDS130" s="27"/>
      <c r="FDT130" s="27"/>
      <c r="FDU130" s="27"/>
      <c r="FDV130" s="27"/>
      <c r="FDW130" s="27"/>
      <c r="FDX130" s="27"/>
      <c r="FDY130" s="27"/>
      <c r="FDZ130" s="27"/>
      <c r="FEA130" s="27"/>
      <c r="FEB130" s="27"/>
      <c r="FEC130" s="27"/>
      <c r="FED130" s="27"/>
      <c r="FEE130" s="27"/>
      <c r="FEF130" s="27"/>
      <c r="FEG130" s="27"/>
      <c r="FEH130" s="27"/>
      <c r="FEI130" s="27"/>
      <c r="FEJ130" s="27"/>
      <c r="FEK130" s="27"/>
      <c r="FEL130" s="27"/>
      <c r="FEM130" s="27"/>
      <c r="FEN130" s="27"/>
      <c r="FEO130" s="27"/>
      <c r="FEP130" s="27"/>
      <c r="FEQ130" s="27"/>
      <c r="FER130" s="27"/>
      <c r="FES130" s="27"/>
      <c r="FET130" s="27"/>
      <c r="FEU130" s="27"/>
      <c r="FEV130" s="27"/>
      <c r="FEW130" s="27"/>
      <c r="FEX130" s="27"/>
      <c r="FEY130" s="27"/>
      <c r="FEZ130" s="27"/>
      <c r="FFA130" s="27"/>
      <c r="FFB130" s="27"/>
      <c r="FFC130" s="27"/>
      <c r="FFD130" s="27"/>
      <c r="FFE130" s="27"/>
      <c r="FFF130" s="27"/>
      <c r="FFG130" s="27"/>
      <c r="FFH130" s="27"/>
      <c r="FFI130" s="27"/>
      <c r="FFJ130" s="27"/>
      <c r="FFK130" s="27"/>
      <c r="FFL130" s="27"/>
      <c r="FFM130" s="27"/>
      <c r="FFN130" s="27"/>
      <c r="FFO130" s="27"/>
      <c r="FFP130" s="27"/>
      <c r="FFQ130" s="27"/>
      <c r="FFR130" s="27"/>
      <c r="FFS130" s="27"/>
      <c r="FFT130" s="27"/>
      <c r="FFU130" s="27"/>
      <c r="FFV130" s="27"/>
      <c r="FFW130" s="27"/>
      <c r="FFX130" s="27"/>
      <c r="FFY130" s="27"/>
      <c r="FFZ130" s="27"/>
      <c r="FGA130" s="27"/>
      <c r="FGB130" s="27"/>
      <c r="FGC130" s="27"/>
      <c r="FGD130" s="27"/>
      <c r="FGE130" s="27"/>
      <c r="FGF130" s="27"/>
      <c r="FGG130" s="27"/>
      <c r="FGH130" s="27"/>
      <c r="FGI130" s="27"/>
      <c r="FGJ130" s="27"/>
      <c r="FGK130" s="27"/>
      <c r="FGL130" s="27"/>
      <c r="FGM130" s="27"/>
      <c r="FGN130" s="27"/>
      <c r="FGO130" s="27"/>
      <c r="FGP130" s="27"/>
      <c r="FGQ130" s="27"/>
      <c r="FGR130" s="27"/>
      <c r="FGS130" s="27"/>
      <c r="FGT130" s="27"/>
      <c r="FGU130" s="27"/>
      <c r="FGV130" s="27"/>
      <c r="FGW130" s="27"/>
      <c r="FGX130" s="27"/>
      <c r="FGY130" s="27"/>
      <c r="FGZ130" s="27"/>
      <c r="FHA130" s="27"/>
      <c r="FHB130" s="27"/>
      <c r="FHC130" s="27"/>
      <c r="FHD130" s="27"/>
      <c r="FHE130" s="27"/>
      <c r="FHF130" s="27"/>
      <c r="FHG130" s="27"/>
      <c r="FHH130" s="27"/>
      <c r="FHI130" s="27"/>
      <c r="FHJ130" s="27"/>
      <c r="FHK130" s="27"/>
      <c r="FHL130" s="27"/>
      <c r="FHM130" s="27"/>
      <c r="FHN130" s="27"/>
      <c r="FHO130" s="27"/>
      <c r="FHP130" s="27"/>
      <c r="FHQ130" s="27"/>
      <c r="FHR130" s="27"/>
      <c r="FHS130" s="27"/>
      <c r="FHT130" s="27"/>
      <c r="FHU130" s="27"/>
      <c r="FHV130" s="27"/>
      <c r="FHW130" s="27"/>
      <c r="FHX130" s="27"/>
      <c r="FHY130" s="27"/>
      <c r="FHZ130" s="27"/>
      <c r="FIA130" s="27"/>
      <c r="FIB130" s="27"/>
      <c r="FIC130" s="27"/>
      <c r="FID130" s="27"/>
      <c r="FIE130" s="27"/>
      <c r="FIF130" s="27"/>
      <c r="FIG130" s="27"/>
      <c r="FIH130" s="27"/>
      <c r="FII130" s="27"/>
      <c r="FIJ130" s="27"/>
      <c r="FIK130" s="27"/>
      <c r="FIL130" s="27"/>
      <c r="FIM130" s="27"/>
      <c r="FIN130" s="27"/>
      <c r="FIO130" s="27"/>
      <c r="FIP130" s="27"/>
      <c r="FIW130" s="27"/>
      <c r="FIX130" s="27"/>
      <c r="FIY130" s="27"/>
      <c r="FIZ130" s="27"/>
      <c r="FJA130" s="27"/>
      <c r="FJB130" s="27"/>
      <c r="FJC130" s="27"/>
      <c r="FJD130" s="27"/>
      <c r="FJE130" s="27"/>
      <c r="FJF130" s="27"/>
      <c r="FJG130" s="27"/>
      <c r="FJH130" s="27"/>
      <c r="FJI130" s="27"/>
      <c r="FJJ130" s="27"/>
      <c r="FJK130" s="27"/>
      <c r="FJL130" s="27"/>
      <c r="FJM130" s="27"/>
      <c r="FJN130" s="27"/>
      <c r="FJO130" s="27"/>
      <c r="FJP130" s="27"/>
      <c r="FJQ130" s="27"/>
      <c r="FJR130" s="27"/>
      <c r="FJS130" s="27"/>
      <c r="FJT130" s="27"/>
      <c r="FJU130" s="27"/>
      <c r="FJV130" s="27"/>
      <c r="FJW130" s="27"/>
      <c r="FJX130" s="27"/>
      <c r="FJY130" s="27"/>
      <c r="FJZ130" s="27"/>
      <c r="FKA130" s="27"/>
      <c r="FKB130" s="27"/>
      <c r="FKC130" s="27"/>
      <c r="FKD130" s="27"/>
      <c r="FKE130" s="27"/>
      <c r="FKF130" s="27"/>
      <c r="FKG130" s="27"/>
      <c r="FKH130" s="27"/>
      <c r="FKI130" s="27"/>
      <c r="FKJ130" s="27"/>
      <c r="FKK130" s="27"/>
      <c r="FKL130" s="27"/>
      <c r="FKM130" s="27"/>
      <c r="FKN130" s="27"/>
      <c r="FKO130" s="27"/>
      <c r="FKP130" s="27"/>
      <c r="FKQ130" s="27"/>
      <c r="FKR130" s="27"/>
      <c r="FKS130" s="27"/>
      <c r="FKT130" s="27"/>
      <c r="FKU130" s="27"/>
      <c r="FKV130" s="27"/>
      <c r="FKW130" s="27"/>
      <c r="FKX130" s="27"/>
      <c r="FKY130" s="27"/>
      <c r="FKZ130" s="27"/>
      <c r="FLA130" s="27"/>
      <c r="FLB130" s="27"/>
      <c r="FLC130" s="27"/>
      <c r="FLD130" s="27"/>
      <c r="FLE130" s="27"/>
      <c r="FLF130" s="27"/>
      <c r="FLG130" s="27"/>
      <c r="FLH130" s="27"/>
      <c r="FLI130" s="27"/>
      <c r="FLJ130" s="27"/>
      <c r="FLK130" s="27"/>
      <c r="FLL130" s="27"/>
      <c r="FLM130" s="27"/>
      <c r="FLN130" s="27"/>
      <c r="FLO130" s="27"/>
      <c r="FLP130" s="27"/>
      <c r="FLQ130" s="27"/>
      <c r="FLR130" s="27"/>
      <c r="FLS130" s="27"/>
      <c r="FLT130" s="27"/>
      <c r="FLU130" s="27"/>
      <c r="FLV130" s="27"/>
      <c r="FLW130" s="27"/>
      <c r="FLX130" s="27"/>
      <c r="FLY130" s="27"/>
      <c r="FLZ130" s="27"/>
      <c r="FMA130" s="27"/>
      <c r="FMB130" s="27"/>
      <c r="FMC130" s="27"/>
      <c r="FMD130" s="27"/>
      <c r="FME130" s="27"/>
      <c r="FMF130" s="27"/>
      <c r="FMG130" s="27"/>
      <c r="FMH130" s="27"/>
      <c r="FMI130" s="27"/>
      <c r="FMJ130" s="27"/>
      <c r="FMK130" s="27"/>
      <c r="FML130" s="27"/>
      <c r="FMM130" s="27"/>
      <c r="FMN130" s="27"/>
      <c r="FMO130" s="27"/>
      <c r="FMP130" s="27"/>
      <c r="FMQ130" s="27"/>
      <c r="FMR130" s="27"/>
      <c r="FMS130" s="27"/>
      <c r="FMT130" s="27"/>
      <c r="FMU130" s="27"/>
      <c r="FMV130" s="27"/>
      <c r="FMW130" s="27"/>
      <c r="FMX130" s="27"/>
      <c r="FMY130" s="27"/>
      <c r="FMZ130" s="27"/>
      <c r="FNA130" s="27"/>
      <c r="FNB130" s="27"/>
      <c r="FNC130" s="27"/>
      <c r="FND130" s="27"/>
      <c r="FNE130" s="27"/>
      <c r="FNF130" s="27"/>
      <c r="FNG130" s="27"/>
      <c r="FNH130" s="27"/>
      <c r="FNI130" s="27"/>
      <c r="FNJ130" s="27"/>
      <c r="FNK130" s="27"/>
      <c r="FNL130" s="27"/>
      <c r="FNM130" s="27"/>
      <c r="FNN130" s="27"/>
      <c r="FNO130" s="27"/>
      <c r="FNP130" s="27"/>
      <c r="FNQ130" s="27"/>
      <c r="FNR130" s="27"/>
      <c r="FNS130" s="27"/>
      <c r="FNT130" s="27"/>
      <c r="FNU130" s="27"/>
      <c r="FNV130" s="27"/>
      <c r="FNW130" s="27"/>
      <c r="FNX130" s="27"/>
      <c r="FNY130" s="27"/>
      <c r="FNZ130" s="27"/>
      <c r="FOA130" s="27"/>
      <c r="FOB130" s="27"/>
      <c r="FOC130" s="27"/>
      <c r="FOD130" s="27"/>
      <c r="FOE130" s="27"/>
      <c r="FOF130" s="27"/>
      <c r="FOG130" s="27"/>
      <c r="FOH130" s="27"/>
      <c r="FOI130" s="27"/>
      <c r="FOJ130" s="27"/>
      <c r="FOK130" s="27"/>
      <c r="FOL130" s="27"/>
      <c r="FOM130" s="27"/>
      <c r="FON130" s="27"/>
      <c r="FOO130" s="27"/>
      <c r="FOP130" s="27"/>
      <c r="FOQ130" s="27"/>
      <c r="FOR130" s="27"/>
      <c r="FOS130" s="27"/>
      <c r="FOT130" s="27"/>
      <c r="FOU130" s="27"/>
      <c r="FOV130" s="27"/>
      <c r="FOW130" s="27"/>
      <c r="FOX130" s="27"/>
      <c r="FOY130" s="27"/>
      <c r="FOZ130" s="27"/>
      <c r="FPA130" s="27"/>
      <c r="FPB130" s="27"/>
      <c r="FPC130" s="27"/>
      <c r="FPD130" s="27"/>
      <c r="FPE130" s="27"/>
      <c r="FPF130" s="27"/>
      <c r="FPG130" s="27"/>
      <c r="FPH130" s="27"/>
      <c r="FPI130" s="27"/>
      <c r="FPJ130" s="27"/>
      <c r="FPK130" s="27"/>
      <c r="FPL130" s="27"/>
      <c r="FPM130" s="27"/>
      <c r="FPN130" s="27"/>
      <c r="FPO130" s="27"/>
      <c r="FPP130" s="27"/>
      <c r="FPQ130" s="27"/>
      <c r="FPR130" s="27"/>
      <c r="FPS130" s="27"/>
      <c r="FPT130" s="27"/>
      <c r="FPU130" s="27"/>
      <c r="FPV130" s="27"/>
      <c r="FPW130" s="27"/>
      <c r="FPX130" s="27"/>
      <c r="FPY130" s="27"/>
      <c r="FPZ130" s="27"/>
      <c r="FQA130" s="27"/>
      <c r="FQB130" s="27"/>
      <c r="FQC130" s="27"/>
      <c r="FQD130" s="27"/>
      <c r="FQE130" s="27"/>
      <c r="FQF130" s="27"/>
      <c r="FQG130" s="27"/>
      <c r="FQH130" s="27"/>
      <c r="FQI130" s="27"/>
      <c r="FQJ130" s="27"/>
      <c r="FQK130" s="27"/>
      <c r="FQL130" s="27"/>
      <c r="FQM130" s="27"/>
      <c r="FQN130" s="27"/>
      <c r="FQO130" s="27"/>
      <c r="FQP130" s="27"/>
      <c r="FQQ130" s="27"/>
      <c r="FQR130" s="27"/>
      <c r="FQS130" s="27"/>
      <c r="FQT130" s="27"/>
      <c r="FQU130" s="27"/>
      <c r="FQV130" s="27"/>
      <c r="FQW130" s="27"/>
      <c r="FQX130" s="27"/>
      <c r="FQY130" s="27"/>
      <c r="FQZ130" s="27"/>
      <c r="FRA130" s="27"/>
      <c r="FRB130" s="27"/>
      <c r="FRC130" s="27"/>
      <c r="FRD130" s="27"/>
      <c r="FRE130" s="27"/>
      <c r="FRF130" s="27"/>
      <c r="FRG130" s="27"/>
      <c r="FRH130" s="27"/>
      <c r="FRI130" s="27"/>
      <c r="FRJ130" s="27"/>
      <c r="FRK130" s="27"/>
      <c r="FRL130" s="27"/>
      <c r="FRM130" s="27"/>
      <c r="FRN130" s="27"/>
      <c r="FRO130" s="27"/>
      <c r="FRP130" s="27"/>
      <c r="FRQ130" s="27"/>
      <c r="FRR130" s="27"/>
      <c r="FRS130" s="27"/>
      <c r="FRT130" s="27"/>
      <c r="FRU130" s="27"/>
      <c r="FRV130" s="27"/>
      <c r="FRW130" s="27"/>
      <c r="FRX130" s="27"/>
      <c r="FRY130" s="27"/>
      <c r="FRZ130" s="27"/>
      <c r="FSA130" s="27"/>
      <c r="FSB130" s="27"/>
      <c r="FSC130" s="27"/>
      <c r="FSD130" s="27"/>
      <c r="FSE130" s="27"/>
      <c r="FSF130" s="27"/>
      <c r="FSG130" s="27"/>
      <c r="FSH130" s="27"/>
      <c r="FSI130" s="27"/>
      <c r="FSJ130" s="27"/>
      <c r="FSK130" s="27"/>
      <c r="FSL130" s="27"/>
      <c r="FSS130" s="27"/>
      <c r="FST130" s="27"/>
      <c r="FSU130" s="27"/>
      <c r="FSV130" s="27"/>
      <c r="FSW130" s="27"/>
      <c r="FSX130" s="27"/>
      <c r="FSY130" s="27"/>
      <c r="FSZ130" s="27"/>
      <c r="FTA130" s="27"/>
      <c r="FTB130" s="27"/>
      <c r="FTC130" s="27"/>
      <c r="FTD130" s="27"/>
      <c r="FTE130" s="27"/>
      <c r="FTF130" s="27"/>
      <c r="FTG130" s="27"/>
      <c r="FTH130" s="27"/>
      <c r="FTI130" s="27"/>
      <c r="FTJ130" s="27"/>
      <c r="FTK130" s="27"/>
      <c r="FTL130" s="27"/>
      <c r="FTM130" s="27"/>
      <c r="FTN130" s="27"/>
      <c r="FTO130" s="27"/>
      <c r="FTP130" s="27"/>
      <c r="FTQ130" s="27"/>
      <c r="FTR130" s="27"/>
      <c r="FTS130" s="27"/>
      <c r="FTT130" s="27"/>
      <c r="FTU130" s="27"/>
      <c r="FTV130" s="27"/>
      <c r="FTW130" s="27"/>
      <c r="FTX130" s="27"/>
      <c r="FTY130" s="27"/>
      <c r="FTZ130" s="27"/>
      <c r="FUA130" s="27"/>
      <c r="FUB130" s="27"/>
      <c r="FUC130" s="27"/>
      <c r="FUD130" s="27"/>
      <c r="FUE130" s="27"/>
      <c r="FUF130" s="27"/>
      <c r="FUG130" s="27"/>
      <c r="FUH130" s="27"/>
      <c r="FUI130" s="27"/>
      <c r="FUJ130" s="27"/>
      <c r="FUK130" s="27"/>
      <c r="FUL130" s="27"/>
      <c r="FUM130" s="27"/>
      <c r="FUN130" s="27"/>
      <c r="FUO130" s="27"/>
      <c r="FUP130" s="27"/>
      <c r="FUQ130" s="27"/>
      <c r="FUR130" s="27"/>
      <c r="FUS130" s="27"/>
      <c r="FUT130" s="27"/>
      <c r="FUU130" s="27"/>
      <c r="FUV130" s="27"/>
      <c r="FUW130" s="27"/>
      <c r="FUX130" s="27"/>
      <c r="FUY130" s="27"/>
      <c r="FUZ130" s="27"/>
      <c r="FVA130" s="27"/>
      <c r="FVB130" s="27"/>
      <c r="FVC130" s="27"/>
      <c r="FVD130" s="27"/>
      <c r="FVE130" s="27"/>
      <c r="FVF130" s="27"/>
      <c r="FVG130" s="27"/>
      <c r="FVH130" s="27"/>
      <c r="FVI130" s="27"/>
      <c r="FVJ130" s="27"/>
      <c r="FVK130" s="27"/>
      <c r="FVL130" s="27"/>
      <c r="FVM130" s="27"/>
      <c r="FVN130" s="27"/>
      <c r="FVO130" s="27"/>
      <c r="FVP130" s="27"/>
      <c r="FVQ130" s="27"/>
      <c r="FVR130" s="27"/>
      <c r="FVS130" s="27"/>
      <c r="FVT130" s="27"/>
      <c r="FVU130" s="27"/>
      <c r="FVV130" s="27"/>
      <c r="FVW130" s="27"/>
      <c r="FVX130" s="27"/>
      <c r="FVY130" s="27"/>
      <c r="FVZ130" s="27"/>
      <c r="FWA130" s="27"/>
      <c r="FWB130" s="27"/>
      <c r="FWC130" s="27"/>
      <c r="FWD130" s="27"/>
      <c r="FWE130" s="27"/>
      <c r="FWF130" s="27"/>
      <c r="FWG130" s="27"/>
      <c r="FWH130" s="27"/>
      <c r="FWI130" s="27"/>
      <c r="FWJ130" s="27"/>
      <c r="FWK130" s="27"/>
      <c r="FWL130" s="27"/>
      <c r="FWM130" s="27"/>
      <c r="FWN130" s="27"/>
      <c r="FWO130" s="27"/>
      <c r="FWP130" s="27"/>
      <c r="FWQ130" s="27"/>
      <c r="FWR130" s="27"/>
      <c r="FWS130" s="27"/>
      <c r="FWT130" s="27"/>
      <c r="FWU130" s="27"/>
      <c r="FWV130" s="27"/>
      <c r="FWW130" s="27"/>
      <c r="FWX130" s="27"/>
      <c r="FWY130" s="27"/>
      <c r="FWZ130" s="27"/>
      <c r="FXA130" s="27"/>
      <c r="FXB130" s="27"/>
      <c r="FXC130" s="27"/>
      <c r="FXD130" s="27"/>
      <c r="FXE130" s="27"/>
      <c r="FXF130" s="27"/>
      <c r="FXG130" s="27"/>
      <c r="FXH130" s="27"/>
      <c r="FXI130" s="27"/>
      <c r="FXJ130" s="27"/>
      <c r="FXK130" s="27"/>
      <c r="FXL130" s="27"/>
      <c r="FXM130" s="27"/>
      <c r="FXN130" s="27"/>
      <c r="FXO130" s="27"/>
      <c r="FXP130" s="27"/>
      <c r="FXQ130" s="27"/>
      <c r="FXR130" s="27"/>
      <c r="FXS130" s="27"/>
      <c r="FXT130" s="27"/>
      <c r="FXU130" s="27"/>
      <c r="FXV130" s="27"/>
      <c r="FXW130" s="27"/>
      <c r="FXX130" s="27"/>
      <c r="FXY130" s="27"/>
      <c r="FXZ130" s="27"/>
      <c r="FYA130" s="27"/>
      <c r="FYB130" s="27"/>
      <c r="FYC130" s="27"/>
      <c r="FYD130" s="27"/>
      <c r="FYE130" s="27"/>
      <c r="FYF130" s="27"/>
      <c r="FYG130" s="27"/>
      <c r="FYH130" s="27"/>
      <c r="FYI130" s="27"/>
      <c r="FYJ130" s="27"/>
      <c r="FYK130" s="27"/>
      <c r="FYL130" s="27"/>
      <c r="FYM130" s="27"/>
      <c r="FYN130" s="27"/>
      <c r="FYO130" s="27"/>
      <c r="FYP130" s="27"/>
      <c r="FYQ130" s="27"/>
      <c r="FYR130" s="27"/>
      <c r="FYS130" s="27"/>
      <c r="FYT130" s="27"/>
      <c r="FYU130" s="27"/>
      <c r="FYV130" s="27"/>
      <c r="FYW130" s="27"/>
      <c r="FYX130" s="27"/>
      <c r="FYY130" s="27"/>
      <c r="FYZ130" s="27"/>
      <c r="FZA130" s="27"/>
      <c r="FZB130" s="27"/>
      <c r="FZC130" s="27"/>
      <c r="FZD130" s="27"/>
      <c r="FZE130" s="27"/>
      <c r="FZF130" s="27"/>
      <c r="FZG130" s="27"/>
      <c r="FZH130" s="27"/>
      <c r="FZI130" s="27"/>
      <c r="FZJ130" s="27"/>
      <c r="FZK130" s="27"/>
      <c r="FZL130" s="27"/>
      <c r="FZM130" s="27"/>
      <c r="FZN130" s="27"/>
      <c r="FZO130" s="27"/>
      <c r="FZP130" s="27"/>
      <c r="FZQ130" s="27"/>
      <c r="FZR130" s="27"/>
      <c r="FZS130" s="27"/>
      <c r="FZT130" s="27"/>
      <c r="FZU130" s="27"/>
      <c r="FZV130" s="27"/>
      <c r="FZW130" s="27"/>
      <c r="FZX130" s="27"/>
      <c r="FZY130" s="27"/>
      <c r="FZZ130" s="27"/>
      <c r="GAA130" s="27"/>
      <c r="GAB130" s="27"/>
      <c r="GAC130" s="27"/>
      <c r="GAD130" s="27"/>
      <c r="GAE130" s="27"/>
      <c r="GAF130" s="27"/>
      <c r="GAG130" s="27"/>
      <c r="GAH130" s="27"/>
      <c r="GAI130" s="27"/>
      <c r="GAJ130" s="27"/>
      <c r="GAK130" s="27"/>
      <c r="GAL130" s="27"/>
      <c r="GAM130" s="27"/>
      <c r="GAN130" s="27"/>
      <c r="GAO130" s="27"/>
      <c r="GAP130" s="27"/>
      <c r="GAQ130" s="27"/>
      <c r="GAR130" s="27"/>
      <c r="GAS130" s="27"/>
      <c r="GAT130" s="27"/>
      <c r="GAU130" s="27"/>
      <c r="GAV130" s="27"/>
      <c r="GAW130" s="27"/>
      <c r="GAX130" s="27"/>
      <c r="GAY130" s="27"/>
      <c r="GAZ130" s="27"/>
      <c r="GBA130" s="27"/>
      <c r="GBB130" s="27"/>
      <c r="GBC130" s="27"/>
      <c r="GBD130" s="27"/>
      <c r="GBE130" s="27"/>
      <c r="GBF130" s="27"/>
      <c r="GBG130" s="27"/>
      <c r="GBH130" s="27"/>
      <c r="GBI130" s="27"/>
      <c r="GBJ130" s="27"/>
      <c r="GBK130" s="27"/>
      <c r="GBL130" s="27"/>
      <c r="GBM130" s="27"/>
      <c r="GBN130" s="27"/>
      <c r="GBO130" s="27"/>
      <c r="GBP130" s="27"/>
      <c r="GBQ130" s="27"/>
      <c r="GBR130" s="27"/>
      <c r="GBS130" s="27"/>
      <c r="GBT130" s="27"/>
      <c r="GBU130" s="27"/>
      <c r="GBV130" s="27"/>
      <c r="GBW130" s="27"/>
      <c r="GBX130" s="27"/>
      <c r="GBY130" s="27"/>
      <c r="GBZ130" s="27"/>
      <c r="GCA130" s="27"/>
      <c r="GCB130" s="27"/>
      <c r="GCC130" s="27"/>
      <c r="GCD130" s="27"/>
      <c r="GCE130" s="27"/>
      <c r="GCF130" s="27"/>
      <c r="GCG130" s="27"/>
      <c r="GCH130" s="27"/>
      <c r="GCO130" s="27"/>
      <c r="GCP130" s="27"/>
      <c r="GCQ130" s="27"/>
      <c r="GCR130" s="27"/>
      <c r="GCS130" s="27"/>
      <c r="GCT130" s="27"/>
      <c r="GCU130" s="27"/>
      <c r="GCV130" s="27"/>
      <c r="GCW130" s="27"/>
      <c r="GCX130" s="27"/>
      <c r="GCY130" s="27"/>
      <c r="GCZ130" s="27"/>
      <c r="GDA130" s="27"/>
      <c r="GDB130" s="27"/>
      <c r="GDC130" s="27"/>
      <c r="GDD130" s="27"/>
      <c r="GDE130" s="27"/>
      <c r="GDF130" s="27"/>
      <c r="GDG130" s="27"/>
      <c r="GDH130" s="27"/>
      <c r="GDI130" s="27"/>
      <c r="GDJ130" s="27"/>
      <c r="GDK130" s="27"/>
      <c r="GDL130" s="27"/>
      <c r="GDM130" s="27"/>
      <c r="GDN130" s="27"/>
      <c r="GDO130" s="27"/>
      <c r="GDP130" s="27"/>
      <c r="GDQ130" s="27"/>
      <c r="GDR130" s="27"/>
      <c r="GDS130" s="27"/>
      <c r="GDT130" s="27"/>
      <c r="GDU130" s="27"/>
      <c r="GDV130" s="27"/>
      <c r="GDW130" s="27"/>
      <c r="GDX130" s="27"/>
      <c r="GDY130" s="27"/>
      <c r="GDZ130" s="27"/>
      <c r="GEA130" s="27"/>
      <c r="GEB130" s="27"/>
      <c r="GEC130" s="27"/>
      <c r="GED130" s="27"/>
      <c r="GEE130" s="27"/>
      <c r="GEF130" s="27"/>
      <c r="GEG130" s="27"/>
      <c r="GEH130" s="27"/>
      <c r="GEI130" s="27"/>
      <c r="GEJ130" s="27"/>
      <c r="GEK130" s="27"/>
      <c r="GEL130" s="27"/>
      <c r="GEM130" s="27"/>
      <c r="GEN130" s="27"/>
      <c r="GEO130" s="27"/>
      <c r="GEP130" s="27"/>
      <c r="GEQ130" s="27"/>
      <c r="GER130" s="27"/>
      <c r="GES130" s="27"/>
      <c r="GET130" s="27"/>
      <c r="GEU130" s="27"/>
      <c r="GEV130" s="27"/>
      <c r="GEW130" s="27"/>
      <c r="GEX130" s="27"/>
      <c r="GEY130" s="27"/>
      <c r="GEZ130" s="27"/>
      <c r="GFA130" s="27"/>
      <c r="GFB130" s="27"/>
      <c r="GFC130" s="27"/>
      <c r="GFD130" s="27"/>
      <c r="GFE130" s="27"/>
      <c r="GFF130" s="27"/>
      <c r="GFG130" s="27"/>
      <c r="GFH130" s="27"/>
      <c r="GFI130" s="27"/>
      <c r="GFJ130" s="27"/>
      <c r="GFK130" s="27"/>
      <c r="GFL130" s="27"/>
      <c r="GFM130" s="27"/>
      <c r="GFN130" s="27"/>
      <c r="GFO130" s="27"/>
      <c r="GFP130" s="27"/>
      <c r="GFQ130" s="27"/>
      <c r="GFR130" s="27"/>
      <c r="GFS130" s="27"/>
      <c r="GFT130" s="27"/>
      <c r="GFU130" s="27"/>
      <c r="GFV130" s="27"/>
      <c r="GFW130" s="27"/>
      <c r="GFX130" s="27"/>
      <c r="GFY130" s="27"/>
      <c r="GFZ130" s="27"/>
      <c r="GGA130" s="27"/>
      <c r="GGB130" s="27"/>
      <c r="GGC130" s="27"/>
      <c r="GGD130" s="27"/>
      <c r="GGE130" s="27"/>
      <c r="GGF130" s="27"/>
      <c r="GGG130" s="27"/>
      <c r="GGH130" s="27"/>
      <c r="GGI130" s="27"/>
      <c r="GGJ130" s="27"/>
      <c r="GGK130" s="27"/>
      <c r="GGL130" s="27"/>
      <c r="GGM130" s="27"/>
      <c r="GGN130" s="27"/>
      <c r="GGO130" s="27"/>
      <c r="GGP130" s="27"/>
      <c r="GGQ130" s="27"/>
      <c r="GGR130" s="27"/>
      <c r="GGS130" s="27"/>
      <c r="GGT130" s="27"/>
      <c r="GGU130" s="27"/>
      <c r="GGV130" s="27"/>
      <c r="GGW130" s="27"/>
      <c r="GGX130" s="27"/>
      <c r="GGY130" s="27"/>
      <c r="GGZ130" s="27"/>
      <c r="GHA130" s="27"/>
      <c r="GHB130" s="27"/>
      <c r="GHC130" s="27"/>
      <c r="GHD130" s="27"/>
      <c r="GHE130" s="27"/>
      <c r="GHF130" s="27"/>
      <c r="GHG130" s="27"/>
      <c r="GHH130" s="27"/>
      <c r="GHI130" s="27"/>
      <c r="GHJ130" s="27"/>
      <c r="GHK130" s="27"/>
      <c r="GHL130" s="27"/>
      <c r="GHM130" s="27"/>
      <c r="GHN130" s="27"/>
      <c r="GHO130" s="27"/>
      <c r="GHP130" s="27"/>
      <c r="GHQ130" s="27"/>
      <c r="GHR130" s="27"/>
      <c r="GHS130" s="27"/>
      <c r="GHT130" s="27"/>
      <c r="GHU130" s="27"/>
      <c r="GHV130" s="27"/>
      <c r="GHW130" s="27"/>
      <c r="GHX130" s="27"/>
      <c r="GHY130" s="27"/>
      <c r="GHZ130" s="27"/>
      <c r="GIA130" s="27"/>
      <c r="GIB130" s="27"/>
      <c r="GIC130" s="27"/>
      <c r="GID130" s="27"/>
      <c r="GIE130" s="27"/>
      <c r="GIF130" s="27"/>
      <c r="GIG130" s="27"/>
      <c r="GIH130" s="27"/>
      <c r="GII130" s="27"/>
      <c r="GIJ130" s="27"/>
      <c r="GIK130" s="27"/>
      <c r="GIL130" s="27"/>
      <c r="GIM130" s="27"/>
      <c r="GIN130" s="27"/>
      <c r="GIO130" s="27"/>
      <c r="GIP130" s="27"/>
      <c r="GIQ130" s="27"/>
      <c r="GIR130" s="27"/>
      <c r="GIS130" s="27"/>
      <c r="GIT130" s="27"/>
      <c r="GIU130" s="27"/>
      <c r="GIV130" s="27"/>
      <c r="GIW130" s="27"/>
      <c r="GIX130" s="27"/>
      <c r="GIY130" s="27"/>
      <c r="GIZ130" s="27"/>
      <c r="GJA130" s="27"/>
      <c r="GJB130" s="27"/>
      <c r="GJC130" s="27"/>
      <c r="GJD130" s="27"/>
      <c r="GJE130" s="27"/>
      <c r="GJF130" s="27"/>
      <c r="GJG130" s="27"/>
      <c r="GJH130" s="27"/>
      <c r="GJI130" s="27"/>
      <c r="GJJ130" s="27"/>
      <c r="GJK130" s="27"/>
      <c r="GJL130" s="27"/>
      <c r="GJM130" s="27"/>
      <c r="GJN130" s="27"/>
      <c r="GJO130" s="27"/>
      <c r="GJP130" s="27"/>
      <c r="GJQ130" s="27"/>
      <c r="GJR130" s="27"/>
      <c r="GJS130" s="27"/>
      <c r="GJT130" s="27"/>
      <c r="GJU130" s="27"/>
      <c r="GJV130" s="27"/>
      <c r="GJW130" s="27"/>
      <c r="GJX130" s="27"/>
      <c r="GJY130" s="27"/>
      <c r="GJZ130" s="27"/>
      <c r="GKA130" s="27"/>
      <c r="GKB130" s="27"/>
      <c r="GKC130" s="27"/>
      <c r="GKD130" s="27"/>
      <c r="GKE130" s="27"/>
      <c r="GKF130" s="27"/>
      <c r="GKG130" s="27"/>
      <c r="GKH130" s="27"/>
      <c r="GKI130" s="27"/>
      <c r="GKJ130" s="27"/>
      <c r="GKK130" s="27"/>
      <c r="GKL130" s="27"/>
      <c r="GKM130" s="27"/>
      <c r="GKN130" s="27"/>
      <c r="GKO130" s="27"/>
      <c r="GKP130" s="27"/>
      <c r="GKQ130" s="27"/>
      <c r="GKR130" s="27"/>
      <c r="GKS130" s="27"/>
      <c r="GKT130" s="27"/>
      <c r="GKU130" s="27"/>
      <c r="GKV130" s="27"/>
      <c r="GKW130" s="27"/>
      <c r="GKX130" s="27"/>
      <c r="GKY130" s="27"/>
      <c r="GKZ130" s="27"/>
      <c r="GLA130" s="27"/>
      <c r="GLB130" s="27"/>
      <c r="GLC130" s="27"/>
      <c r="GLD130" s="27"/>
      <c r="GLE130" s="27"/>
      <c r="GLF130" s="27"/>
      <c r="GLG130" s="27"/>
      <c r="GLH130" s="27"/>
      <c r="GLI130" s="27"/>
      <c r="GLJ130" s="27"/>
      <c r="GLK130" s="27"/>
      <c r="GLL130" s="27"/>
      <c r="GLM130" s="27"/>
      <c r="GLN130" s="27"/>
      <c r="GLO130" s="27"/>
      <c r="GLP130" s="27"/>
      <c r="GLQ130" s="27"/>
      <c r="GLR130" s="27"/>
      <c r="GLS130" s="27"/>
      <c r="GLT130" s="27"/>
      <c r="GLU130" s="27"/>
      <c r="GLV130" s="27"/>
      <c r="GLW130" s="27"/>
      <c r="GLX130" s="27"/>
      <c r="GLY130" s="27"/>
      <c r="GLZ130" s="27"/>
      <c r="GMA130" s="27"/>
      <c r="GMB130" s="27"/>
      <c r="GMC130" s="27"/>
      <c r="GMD130" s="27"/>
      <c r="GMK130" s="27"/>
      <c r="GML130" s="27"/>
      <c r="GMM130" s="27"/>
      <c r="GMN130" s="27"/>
      <c r="GMO130" s="27"/>
      <c r="GMP130" s="27"/>
      <c r="GMQ130" s="27"/>
      <c r="GMR130" s="27"/>
      <c r="GMS130" s="27"/>
      <c r="GMT130" s="27"/>
      <c r="GMU130" s="27"/>
      <c r="GMV130" s="27"/>
      <c r="GMW130" s="27"/>
      <c r="GMX130" s="27"/>
      <c r="GMY130" s="27"/>
      <c r="GMZ130" s="27"/>
      <c r="GNA130" s="27"/>
      <c r="GNB130" s="27"/>
      <c r="GNC130" s="27"/>
      <c r="GND130" s="27"/>
      <c r="GNE130" s="27"/>
      <c r="GNF130" s="27"/>
      <c r="GNG130" s="27"/>
      <c r="GNH130" s="27"/>
      <c r="GNI130" s="27"/>
      <c r="GNJ130" s="27"/>
      <c r="GNK130" s="27"/>
      <c r="GNL130" s="27"/>
      <c r="GNM130" s="27"/>
      <c r="GNN130" s="27"/>
      <c r="GNO130" s="27"/>
      <c r="GNP130" s="27"/>
      <c r="GNQ130" s="27"/>
      <c r="GNR130" s="27"/>
      <c r="GNS130" s="27"/>
      <c r="GNT130" s="27"/>
      <c r="GNU130" s="27"/>
      <c r="GNV130" s="27"/>
      <c r="GNW130" s="27"/>
      <c r="GNX130" s="27"/>
      <c r="GNY130" s="27"/>
      <c r="GNZ130" s="27"/>
      <c r="GOA130" s="27"/>
      <c r="GOB130" s="27"/>
      <c r="GOC130" s="27"/>
      <c r="GOD130" s="27"/>
      <c r="GOE130" s="27"/>
      <c r="GOF130" s="27"/>
      <c r="GOG130" s="27"/>
      <c r="GOH130" s="27"/>
      <c r="GOI130" s="27"/>
      <c r="GOJ130" s="27"/>
      <c r="GOK130" s="27"/>
      <c r="GOL130" s="27"/>
      <c r="GOM130" s="27"/>
      <c r="GON130" s="27"/>
      <c r="GOO130" s="27"/>
      <c r="GOP130" s="27"/>
      <c r="GOQ130" s="27"/>
      <c r="GOR130" s="27"/>
      <c r="GOS130" s="27"/>
      <c r="GOT130" s="27"/>
      <c r="GOU130" s="27"/>
      <c r="GOV130" s="27"/>
      <c r="GOW130" s="27"/>
      <c r="GOX130" s="27"/>
      <c r="GOY130" s="27"/>
      <c r="GOZ130" s="27"/>
      <c r="GPA130" s="27"/>
      <c r="GPB130" s="27"/>
      <c r="GPC130" s="27"/>
      <c r="GPD130" s="27"/>
      <c r="GPE130" s="27"/>
      <c r="GPF130" s="27"/>
      <c r="GPG130" s="27"/>
      <c r="GPH130" s="27"/>
      <c r="GPI130" s="27"/>
      <c r="GPJ130" s="27"/>
      <c r="GPK130" s="27"/>
      <c r="GPL130" s="27"/>
      <c r="GPM130" s="27"/>
      <c r="GPN130" s="27"/>
      <c r="GPO130" s="27"/>
      <c r="GPP130" s="27"/>
      <c r="GPQ130" s="27"/>
      <c r="GPR130" s="27"/>
      <c r="GPS130" s="27"/>
      <c r="GPT130" s="27"/>
      <c r="GPU130" s="27"/>
      <c r="GPV130" s="27"/>
      <c r="GPW130" s="27"/>
      <c r="GPX130" s="27"/>
      <c r="GPY130" s="27"/>
      <c r="GPZ130" s="27"/>
      <c r="GQA130" s="27"/>
      <c r="GQB130" s="27"/>
      <c r="GQC130" s="27"/>
      <c r="GQD130" s="27"/>
      <c r="GQE130" s="27"/>
      <c r="GQF130" s="27"/>
      <c r="GQG130" s="27"/>
      <c r="GQH130" s="27"/>
      <c r="GQI130" s="27"/>
      <c r="GQJ130" s="27"/>
      <c r="GQK130" s="27"/>
      <c r="GQL130" s="27"/>
      <c r="GQM130" s="27"/>
      <c r="GQN130" s="27"/>
      <c r="GQO130" s="27"/>
      <c r="GQP130" s="27"/>
      <c r="GQQ130" s="27"/>
      <c r="GQR130" s="27"/>
      <c r="GQS130" s="27"/>
      <c r="GQT130" s="27"/>
      <c r="GQU130" s="27"/>
      <c r="GQV130" s="27"/>
      <c r="GQW130" s="27"/>
      <c r="GQX130" s="27"/>
      <c r="GQY130" s="27"/>
      <c r="GQZ130" s="27"/>
      <c r="GRA130" s="27"/>
      <c r="GRB130" s="27"/>
      <c r="GRC130" s="27"/>
      <c r="GRD130" s="27"/>
      <c r="GRE130" s="27"/>
      <c r="GRF130" s="27"/>
      <c r="GRG130" s="27"/>
      <c r="GRH130" s="27"/>
      <c r="GRI130" s="27"/>
      <c r="GRJ130" s="27"/>
      <c r="GRK130" s="27"/>
      <c r="GRL130" s="27"/>
      <c r="GRM130" s="27"/>
      <c r="GRN130" s="27"/>
      <c r="GRO130" s="27"/>
      <c r="GRP130" s="27"/>
      <c r="GRQ130" s="27"/>
      <c r="GRR130" s="27"/>
      <c r="GRS130" s="27"/>
      <c r="GRT130" s="27"/>
      <c r="GRU130" s="27"/>
      <c r="GRV130" s="27"/>
      <c r="GRW130" s="27"/>
      <c r="GRX130" s="27"/>
      <c r="GRY130" s="27"/>
      <c r="GRZ130" s="27"/>
      <c r="GSA130" s="27"/>
      <c r="GSB130" s="27"/>
      <c r="GSC130" s="27"/>
      <c r="GSD130" s="27"/>
      <c r="GSE130" s="27"/>
      <c r="GSF130" s="27"/>
      <c r="GSG130" s="27"/>
      <c r="GSH130" s="27"/>
      <c r="GSI130" s="27"/>
      <c r="GSJ130" s="27"/>
      <c r="GSK130" s="27"/>
      <c r="GSL130" s="27"/>
      <c r="GSM130" s="27"/>
      <c r="GSN130" s="27"/>
      <c r="GSO130" s="27"/>
      <c r="GSP130" s="27"/>
      <c r="GSQ130" s="27"/>
      <c r="GSR130" s="27"/>
      <c r="GSS130" s="27"/>
      <c r="GST130" s="27"/>
      <c r="GSU130" s="27"/>
      <c r="GSV130" s="27"/>
      <c r="GSW130" s="27"/>
      <c r="GSX130" s="27"/>
      <c r="GSY130" s="27"/>
      <c r="GSZ130" s="27"/>
      <c r="GTA130" s="27"/>
      <c r="GTB130" s="27"/>
      <c r="GTC130" s="27"/>
      <c r="GTD130" s="27"/>
      <c r="GTE130" s="27"/>
      <c r="GTF130" s="27"/>
      <c r="GTG130" s="27"/>
      <c r="GTH130" s="27"/>
      <c r="GTI130" s="27"/>
      <c r="GTJ130" s="27"/>
      <c r="GTK130" s="27"/>
      <c r="GTL130" s="27"/>
      <c r="GTM130" s="27"/>
      <c r="GTN130" s="27"/>
      <c r="GTO130" s="27"/>
      <c r="GTP130" s="27"/>
      <c r="GTQ130" s="27"/>
      <c r="GTR130" s="27"/>
      <c r="GTS130" s="27"/>
      <c r="GTT130" s="27"/>
      <c r="GTU130" s="27"/>
      <c r="GTV130" s="27"/>
      <c r="GTW130" s="27"/>
      <c r="GTX130" s="27"/>
      <c r="GTY130" s="27"/>
      <c r="GTZ130" s="27"/>
      <c r="GUA130" s="27"/>
      <c r="GUB130" s="27"/>
      <c r="GUC130" s="27"/>
      <c r="GUD130" s="27"/>
      <c r="GUE130" s="27"/>
      <c r="GUF130" s="27"/>
      <c r="GUG130" s="27"/>
      <c r="GUH130" s="27"/>
      <c r="GUI130" s="27"/>
      <c r="GUJ130" s="27"/>
      <c r="GUK130" s="27"/>
      <c r="GUL130" s="27"/>
      <c r="GUM130" s="27"/>
      <c r="GUN130" s="27"/>
      <c r="GUO130" s="27"/>
      <c r="GUP130" s="27"/>
      <c r="GUQ130" s="27"/>
      <c r="GUR130" s="27"/>
      <c r="GUS130" s="27"/>
      <c r="GUT130" s="27"/>
      <c r="GUU130" s="27"/>
      <c r="GUV130" s="27"/>
      <c r="GUW130" s="27"/>
      <c r="GUX130" s="27"/>
      <c r="GUY130" s="27"/>
      <c r="GUZ130" s="27"/>
      <c r="GVA130" s="27"/>
      <c r="GVB130" s="27"/>
      <c r="GVC130" s="27"/>
      <c r="GVD130" s="27"/>
      <c r="GVE130" s="27"/>
      <c r="GVF130" s="27"/>
      <c r="GVG130" s="27"/>
      <c r="GVH130" s="27"/>
      <c r="GVI130" s="27"/>
      <c r="GVJ130" s="27"/>
      <c r="GVK130" s="27"/>
      <c r="GVL130" s="27"/>
      <c r="GVM130" s="27"/>
      <c r="GVN130" s="27"/>
      <c r="GVO130" s="27"/>
      <c r="GVP130" s="27"/>
      <c r="GVQ130" s="27"/>
      <c r="GVR130" s="27"/>
      <c r="GVS130" s="27"/>
      <c r="GVT130" s="27"/>
      <c r="GVU130" s="27"/>
      <c r="GVV130" s="27"/>
      <c r="GVW130" s="27"/>
      <c r="GVX130" s="27"/>
      <c r="GVY130" s="27"/>
      <c r="GVZ130" s="27"/>
      <c r="GWG130" s="27"/>
      <c r="GWH130" s="27"/>
      <c r="GWI130" s="27"/>
      <c r="GWJ130" s="27"/>
      <c r="GWK130" s="27"/>
      <c r="GWL130" s="27"/>
      <c r="GWM130" s="27"/>
      <c r="GWN130" s="27"/>
      <c r="GWO130" s="27"/>
      <c r="GWP130" s="27"/>
      <c r="GWQ130" s="27"/>
      <c r="GWR130" s="27"/>
      <c r="GWS130" s="27"/>
      <c r="GWT130" s="27"/>
      <c r="GWU130" s="27"/>
      <c r="GWV130" s="27"/>
      <c r="GWW130" s="27"/>
      <c r="GWX130" s="27"/>
      <c r="GWY130" s="27"/>
      <c r="GWZ130" s="27"/>
      <c r="GXA130" s="27"/>
      <c r="GXB130" s="27"/>
      <c r="GXC130" s="27"/>
      <c r="GXD130" s="27"/>
      <c r="GXE130" s="27"/>
      <c r="GXF130" s="27"/>
      <c r="GXG130" s="27"/>
      <c r="GXH130" s="27"/>
      <c r="GXI130" s="27"/>
      <c r="GXJ130" s="27"/>
      <c r="GXK130" s="27"/>
      <c r="GXL130" s="27"/>
      <c r="GXM130" s="27"/>
      <c r="GXN130" s="27"/>
      <c r="GXO130" s="27"/>
      <c r="GXP130" s="27"/>
      <c r="GXQ130" s="27"/>
      <c r="GXR130" s="27"/>
      <c r="GXS130" s="27"/>
      <c r="GXT130" s="27"/>
      <c r="GXU130" s="27"/>
      <c r="GXV130" s="27"/>
      <c r="GXW130" s="27"/>
      <c r="GXX130" s="27"/>
      <c r="GXY130" s="27"/>
      <c r="GXZ130" s="27"/>
      <c r="GYA130" s="27"/>
      <c r="GYB130" s="27"/>
      <c r="GYC130" s="27"/>
      <c r="GYD130" s="27"/>
      <c r="GYE130" s="27"/>
      <c r="GYF130" s="27"/>
      <c r="GYG130" s="27"/>
      <c r="GYH130" s="27"/>
      <c r="GYI130" s="27"/>
      <c r="GYJ130" s="27"/>
      <c r="GYK130" s="27"/>
      <c r="GYL130" s="27"/>
      <c r="GYM130" s="27"/>
      <c r="GYN130" s="27"/>
      <c r="GYO130" s="27"/>
      <c r="GYP130" s="27"/>
      <c r="GYQ130" s="27"/>
      <c r="GYR130" s="27"/>
      <c r="GYS130" s="27"/>
      <c r="GYT130" s="27"/>
      <c r="GYU130" s="27"/>
      <c r="GYV130" s="27"/>
      <c r="GYW130" s="27"/>
      <c r="GYX130" s="27"/>
      <c r="GYY130" s="27"/>
      <c r="GYZ130" s="27"/>
      <c r="GZA130" s="27"/>
      <c r="GZB130" s="27"/>
      <c r="GZC130" s="27"/>
      <c r="GZD130" s="27"/>
      <c r="GZE130" s="27"/>
      <c r="GZF130" s="27"/>
      <c r="GZG130" s="27"/>
      <c r="GZH130" s="27"/>
      <c r="GZI130" s="27"/>
      <c r="GZJ130" s="27"/>
      <c r="GZK130" s="27"/>
      <c r="GZL130" s="27"/>
      <c r="GZM130" s="27"/>
      <c r="GZN130" s="27"/>
      <c r="GZO130" s="27"/>
      <c r="GZP130" s="27"/>
      <c r="GZQ130" s="27"/>
      <c r="GZR130" s="27"/>
      <c r="GZS130" s="27"/>
      <c r="GZT130" s="27"/>
      <c r="GZU130" s="27"/>
      <c r="GZV130" s="27"/>
      <c r="GZW130" s="27"/>
      <c r="GZX130" s="27"/>
      <c r="GZY130" s="27"/>
      <c r="GZZ130" s="27"/>
      <c r="HAA130" s="27"/>
      <c r="HAB130" s="27"/>
      <c r="HAC130" s="27"/>
      <c r="HAD130" s="27"/>
      <c r="HAE130" s="27"/>
      <c r="HAF130" s="27"/>
      <c r="HAG130" s="27"/>
      <c r="HAH130" s="27"/>
      <c r="HAI130" s="27"/>
      <c r="HAJ130" s="27"/>
      <c r="HAK130" s="27"/>
      <c r="HAL130" s="27"/>
      <c r="HAM130" s="27"/>
      <c r="HAN130" s="27"/>
      <c r="HAO130" s="27"/>
      <c r="HAP130" s="27"/>
      <c r="HAQ130" s="27"/>
      <c r="HAR130" s="27"/>
      <c r="HAS130" s="27"/>
      <c r="HAT130" s="27"/>
      <c r="HAU130" s="27"/>
      <c r="HAV130" s="27"/>
      <c r="HAW130" s="27"/>
      <c r="HAX130" s="27"/>
      <c r="HAY130" s="27"/>
      <c r="HAZ130" s="27"/>
      <c r="HBA130" s="27"/>
      <c r="HBB130" s="27"/>
      <c r="HBC130" s="27"/>
      <c r="HBD130" s="27"/>
      <c r="HBE130" s="27"/>
      <c r="HBF130" s="27"/>
      <c r="HBG130" s="27"/>
      <c r="HBH130" s="27"/>
      <c r="HBI130" s="27"/>
      <c r="HBJ130" s="27"/>
      <c r="HBK130" s="27"/>
      <c r="HBL130" s="27"/>
      <c r="HBM130" s="27"/>
      <c r="HBN130" s="27"/>
      <c r="HBO130" s="27"/>
      <c r="HBP130" s="27"/>
      <c r="HBQ130" s="27"/>
      <c r="HBR130" s="27"/>
      <c r="HBS130" s="27"/>
      <c r="HBT130" s="27"/>
      <c r="HBU130" s="27"/>
      <c r="HBV130" s="27"/>
      <c r="HBW130" s="27"/>
      <c r="HBX130" s="27"/>
      <c r="HBY130" s="27"/>
      <c r="HBZ130" s="27"/>
      <c r="HCA130" s="27"/>
      <c r="HCB130" s="27"/>
      <c r="HCC130" s="27"/>
      <c r="HCD130" s="27"/>
      <c r="HCE130" s="27"/>
      <c r="HCF130" s="27"/>
      <c r="HCG130" s="27"/>
      <c r="HCH130" s="27"/>
      <c r="HCI130" s="27"/>
      <c r="HCJ130" s="27"/>
      <c r="HCK130" s="27"/>
      <c r="HCL130" s="27"/>
      <c r="HCM130" s="27"/>
      <c r="HCN130" s="27"/>
      <c r="HCO130" s="27"/>
      <c r="HCP130" s="27"/>
      <c r="HCQ130" s="27"/>
      <c r="HCR130" s="27"/>
      <c r="HCS130" s="27"/>
      <c r="HCT130" s="27"/>
      <c r="HCU130" s="27"/>
      <c r="HCV130" s="27"/>
      <c r="HCW130" s="27"/>
      <c r="HCX130" s="27"/>
      <c r="HCY130" s="27"/>
      <c r="HCZ130" s="27"/>
      <c r="HDA130" s="27"/>
      <c r="HDB130" s="27"/>
      <c r="HDC130" s="27"/>
      <c r="HDD130" s="27"/>
      <c r="HDE130" s="27"/>
      <c r="HDF130" s="27"/>
      <c r="HDG130" s="27"/>
      <c r="HDH130" s="27"/>
      <c r="HDI130" s="27"/>
      <c r="HDJ130" s="27"/>
      <c r="HDK130" s="27"/>
      <c r="HDL130" s="27"/>
      <c r="HDM130" s="27"/>
      <c r="HDN130" s="27"/>
      <c r="HDO130" s="27"/>
      <c r="HDP130" s="27"/>
      <c r="HDQ130" s="27"/>
      <c r="HDR130" s="27"/>
      <c r="HDS130" s="27"/>
      <c r="HDT130" s="27"/>
      <c r="HDU130" s="27"/>
      <c r="HDV130" s="27"/>
      <c r="HDW130" s="27"/>
      <c r="HDX130" s="27"/>
      <c r="HDY130" s="27"/>
      <c r="HDZ130" s="27"/>
      <c r="HEA130" s="27"/>
      <c r="HEB130" s="27"/>
      <c r="HEC130" s="27"/>
      <c r="HED130" s="27"/>
      <c r="HEE130" s="27"/>
      <c r="HEF130" s="27"/>
      <c r="HEG130" s="27"/>
      <c r="HEH130" s="27"/>
      <c r="HEI130" s="27"/>
      <c r="HEJ130" s="27"/>
      <c r="HEK130" s="27"/>
      <c r="HEL130" s="27"/>
      <c r="HEM130" s="27"/>
      <c r="HEN130" s="27"/>
      <c r="HEO130" s="27"/>
      <c r="HEP130" s="27"/>
      <c r="HEQ130" s="27"/>
      <c r="HER130" s="27"/>
      <c r="HES130" s="27"/>
      <c r="HET130" s="27"/>
      <c r="HEU130" s="27"/>
      <c r="HEV130" s="27"/>
      <c r="HEW130" s="27"/>
      <c r="HEX130" s="27"/>
      <c r="HEY130" s="27"/>
      <c r="HEZ130" s="27"/>
      <c r="HFA130" s="27"/>
      <c r="HFB130" s="27"/>
      <c r="HFC130" s="27"/>
      <c r="HFD130" s="27"/>
      <c r="HFE130" s="27"/>
      <c r="HFF130" s="27"/>
      <c r="HFG130" s="27"/>
      <c r="HFH130" s="27"/>
      <c r="HFI130" s="27"/>
      <c r="HFJ130" s="27"/>
      <c r="HFK130" s="27"/>
      <c r="HFL130" s="27"/>
      <c r="HFM130" s="27"/>
      <c r="HFN130" s="27"/>
      <c r="HFO130" s="27"/>
      <c r="HFP130" s="27"/>
      <c r="HFQ130" s="27"/>
      <c r="HFR130" s="27"/>
      <c r="HFS130" s="27"/>
      <c r="HFT130" s="27"/>
      <c r="HFU130" s="27"/>
      <c r="HFV130" s="27"/>
      <c r="HGC130" s="27"/>
      <c r="HGD130" s="27"/>
      <c r="HGE130" s="27"/>
      <c r="HGF130" s="27"/>
      <c r="HGG130" s="27"/>
      <c r="HGH130" s="27"/>
      <c r="HGI130" s="27"/>
      <c r="HGJ130" s="27"/>
      <c r="HGK130" s="27"/>
      <c r="HGL130" s="27"/>
      <c r="HGM130" s="27"/>
      <c r="HGN130" s="27"/>
      <c r="HGO130" s="27"/>
      <c r="HGP130" s="27"/>
      <c r="HGQ130" s="27"/>
      <c r="HGR130" s="27"/>
      <c r="HGS130" s="27"/>
      <c r="HGT130" s="27"/>
      <c r="HGU130" s="27"/>
      <c r="HGV130" s="27"/>
      <c r="HGW130" s="27"/>
      <c r="HGX130" s="27"/>
      <c r="HGY130" s="27"/>
      <c r="HGZ130" s="27"/>
      <c r="HHA130" s="27"/>
      <c r="HHB130" s="27"/>
      <c r="HHC130" s="27"/>
      <c r="HHD130" s="27"/>
      <c r="HHE130" s="27"/>
      <c r="HHF130" s="27"/>
      <c r="HHG130" s="27"/>
      <c r="HHH130" s="27"/>
      <c r="HHI130" s="27"/>
      <c r="HHJ130" s="27"/>
      <c r="HHK130" s="27"/>
      <c r="HHL130" s="27"/>
      <c r="HHM130" s="27"/>
      <c r="HHN130" s="27"/>
      <c r="HHO130" s="27"/>
      <c r="HHP130" s="27"/>
      <c r="HHQ130" s="27"/>
      <c r="HHR130" s="27"/>
      <c r="HHS130" s="27"/>
      <c r="HHT130" s="27"/>
      <c r="HHU130" s="27"/>
      <c r="HHV130" s="27"/>
      <c r="HHW130" s="27"/>
      <c r="HHX130" s="27"/>
      <c r="HHY130" s="27"/>
      <c r="HHZ130" s="27"/>
      <c r="HIA130" s="27"/>
      <c r="HIB130" s="27"/>
      <c r="HIC130" s="27"/>
      <c r="HID130" s="27"/>
      <c r="HIE130" s="27"/>
      <c r="HIF130" s="27"/>
      <c r="HIG130" s="27"/>
      <c r="HIH130" s="27"/>
      <c r="HII130" s="27"/>
      <c r="HIJ130" s="27"/>
      <c r="HIK130" s="27"/>
      <c r="HIL130" s="27"/>
      <c r="HIM130" s="27"/>
      <c r="HIN130" s="27"/>
      <c r="HIO130" s="27"/>
      <c r="HIP130" s="27"/>
      <c r="HIQ130" s="27"/>
      <c r="HIR130" s="27"/>
      <c r="HIS130" s="27"/>
      <c r="HIT130" s="27"/>
      <c r="HIU130" s="27"/>
      <c r="HIV130" s="27"/>
      <c r="HIW130" s="27"/>
      <c r="HIX130" s="27"/>
      <c r="HIY130" s="27"/>
      <c r="HIZ130" s="27"/>
      <c r="HJA130" s="27"/>
      <c r="HJB130" s="27"/>
      <c r="HJC130" s="27"/>
      <c r="HJD130" s="27"/>
      <c r="HJE130" s="27"/>
      <c r="HJF130" s="27"/>
      <c r="HJG130" s="27"/>
      <c r="HJH130" s="27"/>
      <c r="HJI130" s="27"/>
      <c r="HJJ130" s="27"/>
      <c r="HJK130" s="27"/>
      <c r="HJL130" s="27"/>
      <c r="HJM130" s="27"/>
      <c r="HJN130" s="27"/>
      <c r="HJO130" s="27"/>
      <c r="HJP130" s="27"/>
      <c r="HJQ130" s="27"/>
      <c r="HJR130" s="27"/>
      <c r="HJS130" s="27"/>
      <c r="HJT130" s="27"/>
      <c r="HJU130" s="27"/>
      <c r="HJV130" s="27"/>
      <c r="HJW130" s="27"/>
      <c r="HJX130" s="27"/>
      <c r="HJY130" s="27"/>
      <c r="HJZ130" s="27"/>
      <c r="HKA130" s="27"/>
      <c r="HKB130" s="27"/>
      <c r="HKC130" s="27"/>
      <c r="HKD130" s="27"/>
      <c r="HKE130" s="27"/>
      <c r="HKF130" s="27"/>
      <c r="HKG130" s="27"/>
      <c r="HKH130" s="27"/>
      <c r="HKI130" s="27"/>
      <c r="HKJ130" s="27"/>
      <c r="HKK130" s="27"/>
      <c r="HKL130" s="27"/>
      <c r="HKM130" s="27"/>
      <c r="HKN130" s="27"/>
      <c r="HKO130" s="27"/>
      <c r="HKP130" s="27"/>
      <c r="HKQ130" s="27"/>
      <c r="HKR130" s="27"/>
      <c r="HKS130" s="27"/>
      <c r="HKT130" s="27"/>
      <c r="HKU130" s="27"/>
      <c r="HKV130" s="27"/>
      <c r="HKW130" s="27"/>
      <c r="HKX130" s="27"/>
      <c r="HKY130" s="27"/>
      <c r="HKZ130" s="27"/>
      <c r="HLA130" s="27"/>
      <c r="HLB130" s="27"/>
      <c r="HLC130" s="27"/>
      <c r="HLD130" s="27"/>
      <c r="HLE130" s="27"/>
      <c r="HLF130" s="27"/>
      <c r="HLG130" s="27"/>
      <c r="HLH130" s="27"/>
      <c r="HLI130" s="27"/>
      <c r="HLJ130" s="27"/>
      <c r="HLK130" s="27"/>
      <c r="HLL130" s="27"/>
      <c r="HLM130" s="27"/>
      <c r="HLN130" s="27"/>
      <c r="HLO130" s="27"/>
      <c r="HLP130" s="27"/>
      <c r="HLQ130" s="27"/>
      <c r="HLR130" s="27"/>
      <c r="HLS130" s="27"/>
      <c r="HLT130" s="27"/>
      <c r="HLU130" s="27"/>
      <c r="HLV130" s="27"/>
      <c r="HLW130" s="27"/>
      <c r="HLX130" s="27"/>
      <c r="HLY130" s="27"/>
      <c r="HLZ130" s="27"/>
      <c r="HMA130" s="27"/>
      <c r="HMB130" s="27"/>
      <c r="HMC130" s="27"/>
      <c r="HMD130" s="27"/>
      <c r="HME130" s="27"/>
      <c r="HMF130" s="27"/>
      <c r="HMG130" s="27"/>
      <c r="HMH130" s="27"/>
      <c r="HMI130" s="27"/>
      <c r="HMJ130" s="27"/>
      <c r="HMK130" s="27"/>
      <c r="HML130" s="27"/>
      <c r="HMM130" s="27"/>
      <c r="HMN130" s="27"/>
      <c r="HMO130" s="27"/>
      <c r="HMP130" s="27"/>
      <c r="HMQ130" s="27"/>
      <c r="HMR130" s="27"/>
      <c r="HMS130" s="27"/>
      <c r="HMT130" s="27"/>
      <c r="HMU130" s="27"/>
      <c r="HMV130" s="27"/>
      <c r="HMW130" s="27"/>
      <c r="HMX130" s="27"/>
      <c r="HMY130" s="27"/>
      <c r="HMZ130" s="27"/>
      <c r="HNA130" s="27"/>
      <c r="HNB130" s="27"/>
      <c r="HNC130" s="27"/>
      <c r="HND130" s="27"/>
      <c r="HNE130" s="27"/>
      <c r="HNF130" s="27"/>
      <c r="HNG130" s="27"/>
      <c r="HNH130" s="27"/>
      <c r="HNI130" s="27"/>
      <c r="HNJ130" s="27"/>
      <c r="HNK130" s="27"/>
      <c r="HNL130" s="27"/>
      <c r="HNM130" s="27"/>
      <c r="HNN130" s="27"/>
      <c r="HNO130" s="27"/>
      <c r="HNP130" s="27"/>
      <c r="HNQ130" s="27"/>
      <c r="HNR130" s="27"/>
      <c r="HNS130" s="27"/>
      <c r="HNT130" s="27"/>
      <c r="HNU130" s="27"/>
      <c r="HNV130" s="27"/>
      <c r="HNW130" s="27"/>
      <c r="HNX130" s="27"/>
      <c r="HNY130" s="27"/>
      <c r="HNZ130" s="27"/>
      <c r="HOA130" s="27"/>
      <c r="HOB130" s="27"/>
      <c r="HOC130" s="27"/>
      <c r="HOD130" s="27"/>
      <c r="HOE130" s="27"/>
      <c r="HOF130" s="27"/>
      <c r="HOG130" s="27"/>
      <c r="HOH130" s="27"/>
      <c r="HOI130" s="27"/>
      <c r="HOJ130" s="27"/>
      <c r="HOK130" s="27"/>
      <c r="HOL130" s="27"/>
      <c r="HOM130" s="27"/>
      <c r="HON130" s="27"/>
      <c r="HOO130" s="27"/>
      <c r="HOP130" s="27"/>
      <c r="HOQ130" s="27"/>
      <c r="HOR130" s="27"/>
      <c r="HOS130" s="27"/>
      <c r="HOT130" s="27"/>
      <c r="HOU130" s="27"/>
      <c r="HOV130" s="27"/>
      <c r="HOW130" s="27"/>
      <c r="HOX130" s="27"/>
      <c r="HOY130" s="27"/>
      <c r="HOZ130" s="27"/>
      <c r="HPA130" s="27"/>
      <c r="HPB130" s="27"/>
      <c r="HPC130" s="27"/>
      <c r="HPD130" s="27"/>
      <c r="HPE130" s="27"/>
      <c r="HPF130" s="27"/>
      <c r="HPG130" s="27"/>
      <c r="HPH130" s="27"/>
      <c r="HPI130" s="27"/>
      <c r="HPJ130" s="27"/>
      <c r="HPK130" s="27"/>
      <c r="HPL130" s="27"/>
      <c r="HPM130" s="27"/>
      <c r="HPN130" s="27"/>
      <c r="HPO130" s="27"/>
      <c r="HPP130" s="27"/>
      <c r="HPQ130" s="27"/>
      <c r="HPR130" s="27"/>
      <c r="HPY130" s="27"/>
      <c r="HPZ130" s="27"/>
      <c r="HQA130" s="27"/>
      <c r="HQB130" s="27"/>
      <c r="HQC130" s="27"/>
      <c r="HQD130" s="27"/>
      <c r="HQE130" s="27"/>
      <c r="HQF130" s="27"/>
      <c r="HQG130" s="27"/>
      <c r="HQH130" s="27"/>
      <c r="HQI130" s="27"/>
      <c r="HQJ130" s="27"/>
      <c r="HQK130" s="27"/>
      <c r="HQL130" s="27"/>
      <c r="HQM130" s="27"/>
      <c r="HQN130" s="27"/>
      <c r="HQO130" s="27"/>
      <c r="HQP130" s="27"/>
      <c r="HQQ130" s="27"/>
      <c r="HQR130" s="27"/>
      <c r="HQS130" s="27"/>
      <c r="HQT130" s="27"/>
      <c r="HQU130" s="27"/>
      <c r="HQV130" s="27"/>
      <c r="HQW130" s="27"/>
      <c r="HQX130" s="27"/>
      <c r="HQY130" s="27"/>
      <c r="HQZ130" s="27"/>
      <c r="HRA130" s="27"/>
      <c r="HRB130" s="27"/>
      <c r="HRC130" s="27"/>
      <c r="HRD130" s="27"/>
      <c r="HRE130" s="27"/>
      <c r="HRF130" s="27"/>
      <c r="HRG130" s="27"/>
      <c r="HRH130" s="27"/>
      <c r="HRI130" s="27"/>
      <c r="HRJ130" s="27"/>
      <c r="HRK130" s="27"/>
      <c r="HRL130" s="27"/>
      <c r="HRM130" s="27"/>
      <c r="HRN130" s="27"/>
      <c r="HRO130" s="27"/>
      <c r="HRP130" s="27"/>
      <c r="HRQ130" s="27"/>
      <c r="HRR130" s="27"/>
      <c r="HRS130" s="27"/>
      <c r="HRT130" s="27"/>
      <c r="HRU130" s="27"/>
      <c r="HRV130" s="27"/>
      <c r="HRW130" s="27"/>
      <c r="HRX130" s="27"/>
      <c r="HRY130" s="27"/>
      <c r="HRZ130" s="27"/>
      <c r="HSA130" s="27"/>
      <c r="HSB130" s="27"/>
      <c r="HSC130" s="27"/>
      <c r="HSD130" s="27"/>
      <c r="HSE130" s="27"/>
      <c r="HSF130" s="27"/>
      <c r="HSG130" s="27"/>
      <c r="HSH130" s="27"/>
      <c r="HSI130" s="27"/>
      <c r="HSJ130" s="27"/>
      <c r="HSK130" s="27"/>
      <c r="HSL130" s="27"/>
      <c r="HSM130" s="27"/>
      <c r="HSN130" s="27"/>
      <c r="HSO130" s="27"/>
      <c r="HSP130" s="27"/>
      <c r="HSQ130" s="27"/>
      <c r="HSR130" s="27"/>
      <c r="HSS130" s="27"/>
      <c r="HST130" s="27"/>
      <c r="HSU130" s="27"/>
      <c r="HSV130" s="27"/>
      <c r="HSW130" s="27"/>
      <c r="HSX130" s="27"/>
      <c r="HSY130" s="27"/>
      <c r="HSZ130" s="27"/>
      <c r="HTA130" s="27"/>
      <c r="HTB130" s="27"/>
      <c r="HTC130" s="27"/>
      <c r="HTD130" s="27"/>
      <c r="HTE130" s="27"/>
      <c r="HTF130" s="27"/>
      <c r="HTG130" s="27"/>
      <c r="HTH130" s="27"/>
      <c r="HTI130" s="27"/>
      <c r="HTJ130" s="27"/>
      <c r="HTK130" s="27"/>
      <c r="HTL130" s="27"/>
      <c r="HTM130" s="27"/>
      <c r="HTN130" s="27"/>
      <c r="HTO130" s="27"/>
      <c r="HTP130" s="27"/>
      <c r="HTQ130" s="27"/>
      <c r="HTR130" s="27"/>
      <c r="HTS130" s="27"/>
      <c r="HTT130" s="27"/>
      <c r="HTU130" s="27"/>
      <c r="HTV130" s="27"/>
      <c r="HTW130" s="27"/>
      <c r="HTX130" s="27"/>
      <c r="HTY130" s="27"/>
      <c r="HTZ130" s="27"/>
      <c r="HUA130" s="27"/>
      <c r="HUB130" s="27"/>
      <c r="HUC130" s="27"/>
      <c r="HUD130" s="27"/>
      <c r="HUE130" s="27"/>
      <c r="HUF130" s="27"/>
      <c r="HUG130" s="27"/>
      <c r="HUH130" s="27"/>
      <c r="HUI130" s="27"/>
      <c r="HUJ130" s="27"/>
      <c r="HUK130" s="27"/>
      <c r="HUL130" s="27"/>
      <c r="HUM130" s="27"/>
      <c r="HUN130" s="27"/>
      <c r="HUO130" s="27"/>
      <c r="HUP130" s="27"/>
      <c r="HUQ130" s="27"/>
      <c r="HUR130" s="27"/>
      <c r="HUS130" s="27"/>
      <c r="HUT130" s="27"/>
      <c r="HUU130" s="27"/>
      <c r="HUV130" s="27"/>
      <c r="HUW130" s="27"/>
      <c r="HUX130" s="27"/>
      <c r="HUY130" s="27"/>
      <c r="HUZ130" s="27"/>
      <c r="HVA130" s="27"/>
      <c r="HVB130" s="27"/>
      <c r="HVC130" s="27"/>
      <c r="HVD130" s="27"/>
      <c r="HVE130" s="27"/>
      <c r="HVF130" s="27"/>
      <c r="HVG130" s="27"/>
      <c r="HVH130" s="27"/>
      <c r="HVI130" s="27"/>
      <c r="HVJ130" s="27"/>
      <c r="HVK130" s="27"/>
      <c r="HVL130" s="27"/>
      <c r="HVM130" s="27"/>
      <c r="HVN130" s="27"/>
      <c r="HVO130" s="27"/>
      <c r="HVP130" s="27"/>
      <c r="HVQ130" s="27"/>
      <c r="HVR130" s="27"/>
      <c r="HVS130" s="27"/>
      <c r="HVT130" s="27"/>
      <c r="HVU130" s="27"/>
      <c r="HVV130" s="27"/>
      <c r="HVW130" s="27"/>
      <c r="HVX130" s="27"/>
      <c r="HVY130" s="27"/>
      <c r="HVZ130" s="27"/>
      <c r="HWA130" s="27"/>
      <c r="HWB130" s="27"/>
      <c r="HWC130" s="27"/>
      <c r="HWD130" s="27"/>
      <c r="HWE130" s="27"/>
      <c r="HWF130" s="27"/>
      <c r="HWG130" s="27"/>
      <c r="HWH130" s="27"/>
      <c r="HWI130" s="27"/>
      <c r="HWJ130" s="27"/>
      <c r="HWK130" s="27"/>
      <c r="HWL130" s="27"/>
      <c r="HWM130" s="27"/>
      <c r="HWN130" s="27"/>
      <c r="HWO130" s="27"/>
      <c r="HWP130" s="27"/>
      <c r="HWQ130" s="27"/>
      <c r="HWR130" s="27"/>
      <c r="HWS130" s="27"/>
      <c r="HWT130" s="27"/>
      <c r="HWU130" s="27"/>
      <c r="HWV130" s="27"/>
      <c r="HWW130" s="27"/>
      <c r="HWX130" s="27"/>
      <c r="HWY130" s="27"/>
      <c r="HWZ130" s="27"/>
      <c r="HXA130" s="27"/>
      <c r="HXB130" s="27"/>
      <c r="HXC130" s="27"/>
      <c r="HXD130" s="27"/>
      <c r="HXE130" s="27"/>
      <c r="HXF130" s="27"/>
      <c r="HXG130" s="27"/>
      <c r="HXH130" s="27"/>
      <c r="HXI130" s="27"/>
      <c r="HXJ130" s="27"/>
      <c r="HXK130" s="27"/>
      <c r="HXL130" s="27"/>
      <c r="HXM130" s="27"/>
      <c r="HXN130" s="27"/>
      <c r="HXO130" s="27"/>
      <c r="HXP130" s="27"/>
      <c r="HXQ130" s="27"/>
      <c r="HXR130" s="27"/>
      <c r="HXS130" s="27"/>
      <c r="HXT130" s="27"/>
      <c r="HXU130" s="27"/>
      <c r="HXV130" s="27"/>
      <c r="HXW130" s="27"/>
      <c r="HXX130" s="27"/>
      <c r="HXY130" s="27"/>
      <c r="HXZ130" s="27"/>
      <c r="HYA130" s="27"/>
      <c r="HYB130" s="27"/>
      <c r="HYC130" s="27"/>
      <c r="HYD130" s="27"/>
      <c r="HYE130" s="27"/>
      <c r="HYF130" s="27"/>
      <c r="HYG130" s="27"/>
      <c r="HYH130" s="27"/>
      <c r="HYI130" s="27"/>
      <c r="HYJ130" s="27"/>
      <c r="HYK130" s="27"/>
      <c r="HYL130" s="27"/>
      <c r="HYM130" s="27"/>
      <c r="HYN130" s="27"/>
      <c r="HYO130" s="27"/>
      <c r="HYP130" s="27"/>
      <c r="HYQ130" s="27"/>
      <c r="HYR130" s="27"/>
      <c r="HYS130" s="27"/>
      <c r="HYT130" s="27"/>
      <c r="HYU130" s="27"/>
      <c r="HYV130" s="27"/>
      <c r="HYW130" s="27"/>
      <c r="HYX130" s="27"/>
      <c r="HYY130" s="27"/>
      <c r="HYZ130" s="27"/>
      <c r="HZA130" s="27"/>
      <c r="HZB130" s="27"/>
      <c r="HZC130" s="27"/>
      <c r="HZD130" s="27"/>
      <c r="HZE130" s="27"/>
      <c r="HZF130" s="27"/>
      <c r="HZG130" s="27"/>
      <c r="HZH130" s="27"/>
      <c r="HZI130" s="27"/>
      <c r="HZJ130" s="27"/>
      <c r="HZK130" s="27"/>
      <c r="HZL130" s="27"/>
      <c r="HZM130" s="27"/>
      <c r="HZN130" s="27"/>
      <c r="HZU130" s="27"/>
      <c r="HZV130" s="27"/>
      <c r="HZW130" s="27"/>
      <c r="HZX130" s="27"/>
      <c r="HZY130" s="27"/>
      <c r="HZZ130" s="27"/>
      <c r="IAA130" s="27"/>
      <c r="IAB130" s="27"/>
      <c r="IAC130" s="27"/>
      <c r="IAD130" s="27"/>
      <c r="IAE130" s="27"/>
      <c r="IAF130" s="27"/>
      <c r="IAG130" s="27"/>
      <c r="IAH130" s="27"/>
      <c r="IAI130" s="27"/>
      <c r="IAJ130" s="27"/>
      <c r="IAK130" s="27"/>
      <c r="IAL130" s="27"/>
      <c r="IAM130" s="27"/>
      <c r="IAN130" s="27"/>
      <c r="IAO130" s="27"/>
      <c r="IAP130" s="27"/>
      <c r="IAQ130" s="27"/>
      <c r="IAR130" s="27"/>
      <c r="IAS130" s="27"/>
      <c r="IAT130" s="27"/>
      <c r="IAU130" s="27"/>
      <c r="IAV130" s="27"/>
      <c r="IAW130" s="27"/>
      <c r="IAX130" s="27"/>
      <c r="IAY130" s="27"/>
      <c r="IAZ130" s="27"/>
      <c r="IBA130" s="27"/>
      <c r="IBB130" s="27"/>
      <c r="IBC130" s="27"/>
      <c r="IBD130" s="27"/>
      <c r="IBE130" s="27"/>
      <c r="IBF130" s="27"/>
      <c r="IBG130" s="27"/>
      <c r="IBH130" s="27"/>
      <c r="IBI130" s="27"/>
      <c r="IBJ130" s="27"/>
      <c r="IBK130" s="27"/>
      <c r="IBL130" s="27"/>
      <c r="IBM130" s="27"/>
      <c r="IBN130" s="27"/>
      <c r="IBO130" s="27"/>
      <c r="IBP130" s="27"/>
      <c r="IBQ130" s="27"/>
      <c r="IBR130" s="27"/>
      <c r="IBS130" s="27"/>
      <c r="IBT130" s="27"/>
      <c r="IBU130" s="27"/>
      <c r="IBV130" s="27"/>
      <c r="IBW130" s="27"/>
      <c r="IBX130" s="27"/>
      <c r="IBY130" s="27"/>
      <c r="IBZ130" s="27"/>
      <c r="ICA130" s="27"/>
      <c r="ICB130" s="27"/>
      <c r="ICC130" s="27"/>
      <c r="ICD130" s="27"/>
      <c r="ICE130" s="27"/>
      <c r="ICF130" s="27"/>
      <c r="ICG130" s="27"/>
      <c r="ICH130" s="27"/>
      <c r="ICI130" s="27"/>
      <c r="ICJ130" s="27"/>
      <c r="ICK130" s="27"/>
      <c r="ICL130" s="27"/>
      <c r="ICM130" s="27"/>
      <c r="ICN130" s="27"/>
      <c r="ICO130" s="27"/>
      <c r="ICP130" s="27"/>
      <c r="ICQ130" s="27"/>
      <c r="ICR130" s="27"/>
      <c r="ICS130" s="27"/>
      <c r="ICT130" s="27"/>
      <c r="ICU130" s="27"/>
      <c r="ICV130" s="27"/>
      <c r="ICW130" s="27"/>
      <c r="ICX130" s="27"/>
      <c r="ICY130" s="27"/>
      <c r="ICZ130" s="27"/>
      <c r="IDA130" s="27"/>
      <c r="IDB130" s="27"/>
      <c r="IDC130" s="27"/>
      <c r="IDD130" s="27"/>
      <c r="IDE130" s="27"/>
      <c r="IDF130" s="27"/>
      <c r="IDG130" s="27"/>
      <c r="IDH130" s="27"/>
      <c r="IDI130" s="27"/>
      <c r="IDJ130" s="27"/>
      <c r="IDK130" s="27"/>
      <c r="IDL130" s="27"/>
      <c r="IDM130" s="27"/>
      <c r="IDN130" s="27"/>
      <c r="IDO130" s="27"/>
      <c r="IDP130" s="27"/>
      <c r="IDQ130" s="27"/>
      <c r="IDR130" s="27"/>
      <c r="IDS130" s="27"/>
      <c r="IDT130" s="27"/>
      <c r="IDU130" s="27"/>
      <c r="IDV130" s="27"/>
      <c r="IDW130" s="27"/>
      <c r="IDX130" s="27"/>
      <c r="IDY130" s="27"/>
      <c r="IDZ130" s="27"/>
      <c r="IEA130" s="27"/>
      <c r="IEB130" s="27"/>
      <c r="IEC130" s="27"/>
      <c r="IED130" s="27"/>
      <c r="IEE130" s="27"/>
      <c r="IEF130" s="27"/>
      <c r="IEG130" s="27"/>
      <c r="IEH130" s="27"/>
      <c r="IEI130" s="27"/>
      <c r="IEJ130" s="27"/>
      <c r="IEK130" s="27"/>
      <c r="IEL130" s="27"/>
      <c r="IEM130" s="27"/>
      <c r="IEN130" s="27"/>
      <c r="IEO130" s="27"/>
      <c r="IEP130" s="27"/>
      <c r="IEQ130" s="27"/>
      <c r="IER130" s="27"/>
      <c r="IES130" s="27"/>
      <c r="IET130" s="27"/>
      <c r="IEU130" s="27"/>
      <c r="IEV130" s="27"/>
      <c r="IEW130" s="27"/>
      <c r="IEX130" s="27"/>
      <c r="IEY130" s="27"/>
      <c r="IEZ130" s="27"/>
      <c r="IFA130" s="27"/>
      <c r="IFB130" s="27"/>
      <c r="IFC130" s="27"/>
      <c r="IFD130" s="27"/>
      <c r="IFE130" s="27"/>
      <c r="IFF130" s="27"/>
      <c r="IFG130" s="27"/>
      <c r="IFH130" s="27"/>
      <c r="IFI130" s="27"/>
      <c r="IFJ130" s="27"/>
      <c r="IFK130" s="27"/>
      <c r="IFL130" s="27"/>
      <c r="IFM130" s="27"/>
      <c r="IFN130" s="27"/>
      <c r="IFO130" s="27"/>
      <c r="IFP130" s="27"/>
      <c r="IFQ130" s="27"/>
      <c r="IFR130" s="27"/>
      <c r="IFS130" s="27"/>
      <c r="IFT130" s="27"/>
      <c r="IFU130" s="27"/>
      <c r="IFV130" s="27"/>
      <c r="IFW130" s="27"/>
      <c r="IFX130" s="27"/>
      <c r="IFY130" s="27"/>
      <c r="IFZ130" s="27"/>
      <c r="IGA130" s="27"/>
      <c r="IGB130" s="27"/>
      <c r="IGC130" s="27"/>
      <c r="IGD130" s="27"/>
      <c r="IGE130" s="27"/>
      <c r="IGF130" s="27"/>
      <c r="IGG130" s="27"/>
      <c r="IGH130" s="27"/>
      <c r="IGI130" s="27"/>
      <c r="IGJ130" s="27"/>
      <c r="IGK130" s="27"/>
      <c r="IGL130" s="27"/>
      <c r="IGM130" s="27"/>
      <c r="IGN130" s="27"/>
      <c r="IGO130" s="27"/>
      <c r="IGP130" s="27"/>
      <c r="IGQ130" s="27"/>
      <c r="IGR130" s="27"/>
      <c r="IGS130" s="27"/>
      <c r="IGT130" s="27"/>
      <c r="IGU130" s="27"/>
      <c r="IGV130" s="27"/>
      <c r="IGW130" s="27"/>
      <c r="IGX130" s="27"/>
      <c r="IGY130" s="27"/>
      <c r="IGZ130" s="27"/>
      <c r="IHA130" s="27"/>
      <c r="IHB130" s="27"/>
      <c r="IHC130" s="27"/>
      <c r="IHD130" s="27"/>
      <c r="IHE130" s="27"/>
      <c r="IHF130" s="27"/>
      <c r="IHG130" s="27"/>
      <c r="IHH130" s="27"/>
      <c r="IHI130" s="27"/>
      <c r="IHJ130" s="27"/>
      <c r="IHK130" s="27"/>
      <c r="IHL130" s="27"/>
      <c r="IHM130" s="27"/>
      <c r="IHN130" s="27"/>
      <c r="IHO130" s="27"/>
      <c r="IHP130" s="27"/>
      <c r="IHQ130" s="27"/>
      <c r="IHR130" s="27"/>
      <c r="IHS130" s="27"/>
      <c r="IHT130" s="27"/>
      <c r="IHU130" s="27"/>
      <c r="IHV130" s="27"/>
      <c r="IHW130" s="27"/>
      <c r="IHX130" s="27"/>
      <c r="IHY130" s="27"/>
      <c r="IHZ130" s="27"/>
      <c r="IIA130" s="27"/>
      <c r="IIB130" s="27"/>
      <c r="IIC130" s="27"/>
      <c r="IID130" s="27"/>
      <c r="IIE130" s="27"/>
      <c r="IIF130" s="27"/>
      <c r="IIG130" s="27"/>
      <c r="IIH130" s="27"/>
      <c r="III130" s="27"/>
      <c r="IIJ130" s="27"/>
      <c r="IIK130" s="27"/>
      <c r="IIL130" s="27"/>
      <c r="IIM130" s="27"/>
      <c r="IIN130" s="27"/>
      <c r="IIO130" s="27"/>
      <c r="IIP130" s="27"/>
      <c r="IIQ130" s="27"/>
      <c r="IIR130" s="27"/>
      <c r="IIS130" s="27"/>
      <c r="IIT130" s="27"/>
      <c r="IIU130" s="27"/>
      <c r="IIV130" s="27"/>
      <c r="IIW130" s="27"/>
      <c r="IIX130" s="27"/>
      <c r="IIY130" s="27"/>
      <c r="IIZ130" s="27"/>
      <c r="IJA130" s="27"/>
      <c r="IJB130" s="27"/>
      <c r="IJC130" s="27"/>
      <c r="IJD130" s="27"/>
      <c r="IJE130" s="27"/>
      <c r="IJF130" s="27"/>
      <c r="IJG130" s="27"/>
      <c r="IJH130" s="27"/>
      <c r="IJI130" s="27"/>
      <c r="IJJ130" s="27"/>
      <c r="IJQ130" s="27"/>
      <c r="IJR130" s="27"/>
      <c r="IJS130" s="27"/>
      <c r="IJT130" s="27"/>
      <c r="IJU130" s="27"/>
      <c r="IJV130" s="27"/>
      <c r="IJW130" s="27"/>
      <c r="IJX130" s="27"/>
      <c r="IJY130" s="27"/>
      <c r="IJZ130" s="27"/>
      <c r="IKA130" s="27"/>
      <c r="IKB130" s="27"/>
      <c r="IKC130" s="27"/>
      <c r="IKD130" s="27"/>
      <c r="IKE130" s="27"/>
      <c r="IKF130" s="27"/>
      <c r="IKG130" s="27"/>
      <c r="IKH130" s="27"/>
      <c r="IKI130" s="27"/>
      <c r="IKJ130" s="27"/>
      <c r="IKK130" s="27"/>
      <c r="IKL130" s="27"/>
      <c r="IKM130" s="27"/>
      <c r="IKN130" s="27"/>
      <c r="IKO130" s="27"/>
      <c r="IKP130" s="27"/>
      <c r="IKQ130" s="27"/>
      <c r="IKR130" s="27"/>
      <c r="IKS130" s="27"/>
      <c r="IKT130" s="27"/>
      <c r="IKU130" s="27"/>
      <c r="IKV130" s="27"/>
      <c r="IKW130" s="27"/>
      <c r="IKX130" s="27"/>
      <c r="IKY130" s="27"/>
      <c r="IKZ130" s="27"/>
      <c r="ILA130" s="27"/>
      <c r="ILB130" s="27"/>
      <c r="ILC130" s="27"/>
      <c r="ILD130" s="27"/>
      <c r="ILE130" s="27"/>
      <c r="ILF130" s="27"/>
      <c r="ILG130" s="27"/>
      <c r="ILH130" s="27"/>
      <c r="ILI130" s="27"/>
      <c r="ILJ130" s="27"/>
      <c r="ILK130" s="27"/>
      <c r="ILL130" s="27"/>
      <c r="ILM130" s="27"/>
      <c r="ILN130" s="27"/>
      <c r="ILO130" s="27"/>
      <c r="ILP130" s="27"/>
      <c r="ILQ130" s="27"/>
      <c r="ILR130" s="27"/>
      <c r="ILS130" s="27"/>
      <c r="ILT130" s="27"/>
      <c r="ILU130" s="27"/>
      <c r="ILV130" s="27"/>
      <c r="ILW130" s="27"/>
      <c r="ILX130" s="27"/>
      <c r="ILY130" s="27"/>
      <c r="ILZ130" s="27"/>
      <c r="IMA130" s="27"/>
      <c r="IMB130" s="27"/>
      <c r="IMC130" s="27"/>
      <c r="IMD130" s="27"/>
      <c r="IME130" s="27"/>
      <c r="IMF130" s="27"/>
      <c r="IMG130" s="27"/>
      <c r="IMH130" s="27"/>
      <c r="IMI130" s="27"/>
      <c r="IMJ130" s="27"/>
      <c r="IMK130" s="27"/>
      <c r="IML130" s="27"/>
      <c r="IMM130" s="27"/>
      <c r="IMN130" s="27"/>
      <c r="IMO130" s="27"/>
      <c r="IMP130" s="27"/>
      <c r="IMQ130" s="27"/>
      <c r="IMR130" s="27"/>
      <c r="IMS130" s="27"/>
      <c r="IMT130" s="27"/>
      <c r="IMU130" s="27"/>
      <c r="IMV130" s="27"/>
      <c r="IMW130" s="27"/>
      <c r="IMX130" s="27"/>
      <c r="IMY130" s="27"/>
      <c r="IMZ130" s="27"/>
      <c r="INA130" s="27"/>
      <c r="INB130" s="27"/>
      <c r="INC130" s="27"/>
      <c r="IND130" s="27"/>
      <c r="INE130" s="27"/>
      <c r="INF130" s="27"/>
      <c r="ING130" s="27"/>
      <c r="INH130" s="27"/>
      <c r="INI130" s="27"/>
      <c r="INJ130" s="27"/>
      <c r="INK130" s="27"/>
      <c r="INL130" s="27"/>
      <c r="INM130" s="27"/>
      <c r="INN130" s="27"/>
      <c r="INO130" s="27"/>
      <c r="INP130" s="27"/>
      <c r="INQ130" s="27"/>
      <c r="INR130" s="27"/>
      <c r="INS130" s="27"/>
      <c r="INT130" s="27"/>
      <c r="INU130" s="27"/>
      <c r="INV130" s="27"/>
      <c r="INW130" s="27"/>
      <c r="INX130" s="27"/>
      <c r="INY130" s="27"/>
      <c r="INZ130" s="27"/>
      <c r="IOA130" s="27"/>
      <c r="IOB130" s="27"/>
      <c r="IOC130" s="27"/>
      <c r="IOD130" s="27"/>
      <c r="IOE130" s="27"/>
      <c r="IOF130" s="27"/>
      <c r="IOG130" s="27"/>
      <c r="IOH130" s="27"/>
      <c r="IOI130" s="27"/>
      <c r="IOJ130" s="27"/>
      <c r="IOK130" s="27"/>
      <c r="IOL130" s="27"/>
      <c r="IOM130" s="27"/>
      <c r="ION130" s="27"/>
      <c r="IOO130" s="27"/>
      <c r="IOP130" s="27"/>
      <c r="IOQ130" s="27"/>
      <c r="IOR130" s="27"/>
      <c r="IOS130" s="27"/>
      <c r="IOT130" s="27"/>
      <c r="IOU130" s="27"/>
      <c r="IOV130" s="27"/>
      <c r="IOW130" s="27"/>
      <c r="IOX130" s="27"/>
      <c r="IOY130" s="27"/>
      <c r="IOZ130" s="27"/>
      <c r="IPA130" s="27"/>
      <c r="IPB130" s="27"/>
      <c r="IPC130" s="27"/>
      <c r="IPD130" s="27"/>
      <c r="IPE130" s="27"/>
      <c r="IPF130" s="27"/>
      <c r="IPG130" s="27"/>
      <c r="IPH130" s="27"/>
      <c r="IPI130" s="27"/>
      <c r="IPJ130" s="27"/>
      <c r="IPK130" s="27"/>
      <c r="IPL130" s="27"/>
      <c r="IPM130" s="27"/>
      <c r="IPN130" s="27"/>
      <c r="IPO130" s="27"/>
      <c r="IPP130" s="27"/>
      <c r="IPQ130" s="27"/>
      <c r="IPR130" s="27"/>
      <c r="IPS130" s="27"/>
      <c r="IPT130" s="27"/>
      <c r="IPU130" s="27"/>
      <c r="IPV130" s="27"/>
      <c r="IPW130" s="27"/>
      <c r="IPX130" s="27"/>
      <c r="IPY130" s="27"/>
      <c r="IPZ130" s="27"/>
      <c r="IQA130" s="27"/>
      <c r="IQB130" s="27"/>
      <c r="IQC130" s="27"/>
      <c r="IQD130" s="27"/>
      <c r="IQE130" s="27"/>
      <c r="IQF130" s="27"/>
      <c r="IQG130" s="27"/>
      <c r="IQH130" s="27"/>
      <c r="IQI130" s="27"/>
      <c r="IQJ130" s="27"/>
      <c r="IQK130" s="27"/>
      <c r="IQL130" s="27"/>
      <c r="IQM130" s="27"/>
      <c r="IQN130" s="27"/>
      <c r="IQO130" s="27"/>
      <c r="IQP130" s="27"/>
      <c r="IQQ130" s="27"/>
      <c r="IQR130" s="27"/>
      <c r="IQS130" s="27"/>
      <c r="IQT130" s="27"/>
      <c r="IQU130" s="27"/>
      <c r="IQV130" s="27"/>
      <c r="IQW130" s="27"/>
      <c r="IQX130" s="27"/>
      <c r="IQY130" s="27"/>
      <c r="IQZ130" s="27"/>
      <c r="IRA130" s="27"/>
      <c r="IRB130" s="27"/>
      <c r="IRC130" s="27"/>
      <c r="IRD130" s="27"/>
      <c r="IRE130" s="27"/>
      <c r="IRF130" s="27"/>
      <c r="IRG130" s="27"/>
      <c r="IRH130" s="27"/>
      <c r="IRI130" s="27"/>
      <c r="IRJ130" s="27"/>
      <c r="IRK130" s="27"/>
      <c r="IRL130" s="27"/>
      <c r="IRM130" s="27"/>
      <c r="IRN130" s="27"/>
      <c r="IRO130" s="27"/>
      <c r="IRP130" s="27"/>
      <c r="IRQ130" s="27"/>
      <c r="IRR130" s="27"/>
      <c r="IRS130" s="27"/>
      <c r="IRT130" s="27"/>
      <c r="IRU130" s="27"/>
      <c r="IRV130" s="27"/>
      <c r="IRW130" s="27"/>
      <c r="IRX130" s="27"/>
      <c r="IRY130" s="27"/>
      <c r="IRZ130" s="27"/>
      <c r="ISA130" s="27"/>
      <c r="ISB130" s="27"/>
      <c r="ISC130" s="27"/>
      <c r="ISD130" s="27"/>
      <c r="ISE130" s="27"/>
      <c r="ISF130" s="27"/>
      <c r="ISG130" s="27"/>
      <c r="ISH130" s="27"/>
      <c r="ISI130" s="27"/>
      <c r="ISJ130" s="27"/>
      <c r="ISK130" s="27"/>
      <c r="ISL130" s="27"/>
      <c r="ISM130" s="27"/>
      <c r="ISN130" s="27"/>
      <c r="ISO130" s="27"/>
      <c r="ISP130" s="27"/>
      <c r="ISQ130" s="27"/>
      <c r="ISR130" s="27"/>
      <c r="ISS130" s="27"/>
      <c r="IST130" s="27"/>
      <c r="ISU130" s="27"/>
      <c r="ISV130" s="27"/>
      <c r="ISW130" s="27"/>
      <c r="ISX130" s="27"/>
      <c r="ISY130" s="27"/>
      <c r="ISZ130" s="27"/>
      <c r="ITA130" s="27"/>
      <c r="ITB130" s="27"/>
      <c r="ITC130" s="27"/>
      <c r="ITD130" s="27"/>
      <c r="ITE130" s="27"/>
      <c r="ITF130" s="27"/>
      <c r="ITM130" s="27"/>
      <c r="ITN130" s="27"/>
      <c r="ITO130" s="27"/>
      <c r="ITP130" s="27"/>
      <c r="ITQ130" s="27"/>
      <c r="ITR130" s="27"/>
      <c r="ITS130" s="27"/>
      <c r="ITT130" s="27"/>
      <c r="ITU130" s="27"/>
      <c r="ITV130" s="27"/>
      <c r="ITW130" s="27"/>
      <c r="ITX130" s="27"/>
      <c r="ITY130" s="27"/>
      <c r="ITZ130" s="27"/>
      <c r="IUA130" s="27"/>
      <c r="IUB130" s="27"/>
      <c r="IUC130" s="27"/>
      <c r="IUD130" s="27"/>
      <c r="IUE130" s="27"/>
      <c r="IUF130" s="27"/>
      <c r="IUG130" s="27"/>
      <c r="IUH130" s="27"/>
      <c r="IUI130" s="27"/>
      <c r="IUJ130" s="27"/>
      <c r="IUK130" s="27"/>
      <c r="IUL130" s="27"/>
      <c r="IUM130" s="27"/>
      <c r="IUN130" s="27"/>
      <c r="IUO130" s="27"/>
      <c r="IUP130" s="27"/>
      <c r="IUQ130" s="27"/>
      <c r="IUR130" s="27"/>
      <c r="IUS130" s="27"/>
      <c r="IUT130" s="27"/>
      <c r="IUU130" s="27"/>
      <c r="IUV130" s="27"/>
      <c r="IUW130" s="27"/>
      <c r="IUX130" s="27"/>
      <c r="IUY130" s="27"/>
      <c r="IUZ130" s="27"/>
      <c r="IVA130" s="27"/>
      <c r="IVB130" s="27"/>
      <c r="IVC130" s="27"/>
      <c r="IVD130" s="27"/>
      <c r="IVE130" s="27"/>
      <c r="IVF130" s="27"/>
      <c r="IVG130" s="27"/>
      <c r="IVH130" s="27"/>
      <c r="IVI130" s="27"/>
      <c r="IVJ130" s="27"/>
      <c r="IVK130" s="27"/>
      <c r="IVL130" s="27"/>
      <c r="IVM130" s="27"/>
      <c r="IVN130" s="27"/>
      <c r="IVO130" s="27"/>
      <c r="IVP130" s="27"/>
      <c r="IVQ130" s="27"/>
      <c r="IVR130" s="27"/>
      <c r="IVS130" s="27"/>
      <c r="IVT130" s="27"/>
      <c r="IVU130" s="27"/>
      <c r="IVV130" s="27"/>
      <c r="IVW130" s="27"/>
      <c r="IVX130" s="27"/>
      <c r="IVY130" s="27"/>
      <c r="IVZ130" s="27"/>
      <c r="IWA130" s="27"/>
      <c r="IWB130" s="27"/>
      <c r="IWC130" s="27"/>
      <c r="IWD130" s="27"/>
      <c r="IWE130" s="27"/>
      <c r="IWF130" s="27"/>
      <c r="IWG130" s="27"/>
      <c r="IWH130" s="27"/>
      <c r="IWI130" s="27"/>
      <c r="IWJ130" s="27"/>
      <c r="IWK130" s="27"/>
      <c r="IWL130" s="27"/>
      <c r="IWM130" s="27"/>
      <c r="IWN130" s="27"/>
      <c r="IWO130" s="27"/>
      <c r="IWP130" s="27"/>
      <c r="IWQ130" s="27"/>
      <c r="IWR130" s="27"/>
      <c r="IWS130" s="27"/>
      <c r="IWT130" s="27"/>
      <c r="IWU130" s="27"/>
      <c r="IWV130" s="27"/>
      <c r="IWW130" s="27"/>
      <c r="IWX130" s="27"/>
      <c r="IWY130" s="27"/>
      <c r="IWZ130" s="27"/>
      <c r="IXA130" s="27"/>
      <c r="IXB130" s="27"/>
      <c r="IXC130" s="27"/>
      <c r="IXD130" s="27"/>
      <c r="IXE130" s="27"/>
      <c r="IXF130" s="27"/>
      <c r="IXG130" s="27"/>
      <c r="IXH130" s="27"/>
      <c r="IXI130" s="27"/>
      <c r="IXJ130" s="27"/>
      <c r="IXK130" s="27"/>
      <c r="IXL130" s="27"/>
      <c r="IXM130" s="27"/>
      <c r="IXN130" s="27"/>
      <c r="IXO130" s="27"/>
      <c r="IXP130" s="27"/>
      <c r="IXQ130" s="27"/>
      <c r="IXR130" s="27"/>
      <c r="IXS130" s="27"/>
      <c r="IXT130" s="27"/>
      <c r="IXU130" s="27"/>
      <c r="IXV130" s="27"/>
      <c r="IXW130" s="27"/>
      <c r="IXX130" s="27"/>
      <c r="IXY130" s="27"/>
      <c r="IXZ130" s="27"/>
      <c r="IYA130" s="27"/>
      <c r="IYB130" s="27"/>
      <c r="IYC130" s="27"/>
      <c r="IYD130" s="27"/>
      <c r="IYE130" s="27"/>
      <c r="IYF130" s="27"/>
      <c r="IYG130" s="27"/>
      <c r="IYH130" s="27"/>
      <c r="IYI130" s="27"/>
      <c r="IYJ130" s="27"/>
      <c r="IYK130" s="27"/>
      <c r="IYL130" s="27"/>
      <c r="IYM130" s="27"/>
      <c r="IYN130" s="27"/>
      <c r="IYO130" s="27"/>
      <c r="IYP130" s="27"/>
      <c r="IYQ130" s="27"/>
      <c r="IYR130" s="27"/>
      <c r="IYS130" s="27"/>
      <c r="IYT130" s="27"/>
      <c r="IYU130" s="27"/>
      <c r="IYV130" s="27"/>
      <c r="IYW130" s="27"/>
      <c r="IYX130" s="27"/>
      <c r="IYY130" s="27"/>
      <c r="IYZ130" s="27"/>
      <c r="IZA130" s="27"/>
      <c r="IZB130" s="27"/>
      <c r="IZC130" s="27"/>
      <c r="IZD130" s="27"/>
      <c r="IZE130" s="27"/>
      <c r="IZF130" s="27"/>
      <c r="IZG130" s="27"/>
      <c r="IZH130" s="27"/>
      <c r="IZI130" s="27"/>
      <c r="IZJ130" s="27"/>
      <c r="IZK130" s="27"/>
      <c r="IZL130" s="27"/>
      <c r="IZM130" s="27"/>
      <c r="IZN130" s="27"/>
      <c r="IZO130" s="27"/>
      <c r="IZP130" s="27"/>
      <c r="IZQ130" s="27"/>
      <c r="IZR130" s="27"/>
      <c r="IZS130" s="27"/>
      <c r="IZT130" s="27"/>
      <c r="IZU130" s="27"/>
      <c r="IZV130" s="27"/>
      <c r="IZW130" s="27"/>
      <c r="IZX130" s="27"/>
      <c r="IZY130" s="27"/>
      <c r="IZZ130" s="27"/>
      <c r="JAA130" s="27"/>
      <c r="JAB130" s="27"/>
      <c r="JAC130" s="27"/>
      <c r="JAD130" s="27"/>
      <c r="JAE130" s="27"/>
      <c r="JAF130" s="27"/>
      <c r="JAG130" s="27"/>
      <c r="JAH130" s="27"/>
      <c r="JAI130" s="27"/>
      <c r="JAJ130" s="27"/>
      <c r="JAK130" s="27"/>
      <c r="JAL130" s="27"/>
      <c r="JAM130" s="27"/>
      <c r="JAN130" s="27"/>
      <c r="JAO130" s="27"/>
      <c r="JAP130" s="27"/>
      <c r="JAQ130" s="27"/>
      <c r="JAR130" s="27"/>
      <c r="JAS130" s="27"/>
      <c r="JAT130" s="27"/>
      <c r="JAU130" s="27"/>
      <c r="JAV130" s="27"/>
      <c r="JAW130" s="27"/>
      <c r="JAX130" s="27"/>
      <c r="JAY130" s="27"/>
      <c r="JAZ130" s="27"/>
      <c r="JBA130" s="27"/>
      <c r="JBB130" s="27"/>
      <c r="JBC130" s="27"/>
      <c r="JBD130" s="27"/>
      <c r="JBE130" s="27"/>
      <c r="JBF130" s="27"/>
      <c r="JBG130" s="27"/>
      <c r="JBH130" s="27"/>
      <c r="JBI130" s="27"/>
      <c r="JBJ130" s="27"/>
      <c r="JBK130" s="27"/>
      <c r="JBL130" s="27"/>
      <c r="JBM130" s="27"/>
      <c r="JBN130" s="27"/>
      <c r="JBO130" s="27"/>
      <c r="JBP130" s="27"/>
      <c r="JBQ130" s="27"/>
      <c r="JBR130" s="27"/>
      <c r="JBS130" s="27"/>
      <c r="JBT130" s="27"/>
      <c r="JBU130" s="27"/>
      <c r="JBV130" s="27"/>
      <c r="JBW130" s="27"/>
      <c r="JBX130" s="27"/>
      <c r="JBY130" s="27"/>
      <c r="JBZ130" s="27"/>
      <c r="JCA130" s="27"/>
      <c r="JCB130" s="27"/>
      <c r="JCC130" s="27"/>
      <c r="JCD130" s="27"/>
      <c r="JCE130" s="27"/>
      <c r="JCF130" s="27"/>
      <c r="JCG130" s="27"/>
      <c r="JCH130" s="27"/>
      <c r="JCI130" s="27"/>
      <c r="JCJ130" s="27"/>
      <c r="JCK130" s="27"/>
      <c r="JCL130" s="27"/>
      <c r="JCM130" s="27"/>
      <c r="JCN130" s="27"/>
      <c r="JCO130" s="27"/>
      <c r="JCP130" s="27"/>
      <c r="JCQ130" s="27"/>
      <c r="JCR130" s="27"/>
      <c r="JCS130" s="27"/>
      <c r="JCT130" s="27"/>
      <c r="JCU130" s="27"/>
      <c r="JCV130" s="27"/>
      <c r="JCW130" s="27"/>
      <c r="JCX130" s="27"/>
      <c r="JCY130" s="27"/>
      <c r="JCZ130" s="27"/>
      <c r="JDA130" s="27"/>
      <c r="JDB130" s="27"/>
      <c r="JDI130" s="27"/>
      <c r="JDJ130" s="27"/>
      <c r="JDK130" s="27"/>
      <c r="JDL130" s="27"/>
      <c r="JDM130" s="27"/>
      <c r="JDN130" s="27"/>
      <c r="JDO130" s="27"/>
      <c r="JDP130" s="27"/>
      <c r="JDQ130" s="27"/>
      <c r="JDR130" s="27"/>
      <c r="JDS130" s="27"/>
      <c r="JDT130" s="27"/>
      <c r="JDU130" s="27"/>
      <c r="JDV130" s="27"/>
      <c r="JDW130" s="27"/>
      <c r="JDX130" s="27"/>
      <c r="JDY130" s="27"/>
      <c r="JDZ130" s="27"/>
      <c r="JEA130" s="27"/>
      <c r="JEB130" s="27"/>
      <c r="JEC130" s="27"/>
      <c r="JED130" s="27"/>
      <c r="JEE130" s="27"/>
      <c r="JEF130" s="27"/>
      <c r="JEG130" s="27"/>
      <c r="JEH130" s="27"/>
      <c r="JEI130" s="27"/>
      <c r="JEJ130" s="27"/>
      <c r="JEK130" s="27"/>
      <c r="JEL130" s="27"/>
      <c r="JEM130" s="27"/>
      <c r="JEN130" s="27"/>
      <c r="JEO130" s="27"/>
      <c r="JEP130" s="27"/>
      <c r="JEQ130" s="27"/>
      <c r="JER130" s="27"/>
      <c r="JES130" s="27"/>
      <c r="JET130" s="27"/>
      <c r="JEU130" s="27"/>
      <c r="JEV130" s="27"/>
      <c r="JEW130" s="27"/>
      <c r="JEX130" s="27"/>
      <c r="JEY130" s="27"/>
      <c r="JEZ130" s="27"/>
      <c r="JFA130" s="27"/>
      <c r="JFB130" s="27"/>
      <c r="JFC130" s="27"/>
      <c r="JFD130" s="27"/>
      <c r="JFE130" s="27"/>
      <c r="JFF130" s="27"/>
      <c r="JFG130" s="27"/>
      <c r="JFH130" s="27"/>
      <c r="JFI130" s="27"/>
      <c r="JFJ130" s="27"/>
      <c r="JFK130" s="27"/>
      <c r="JFL130" s="27"/>
      <c r="JFM130" s="27"/>
      <c r="JFN130" s="27"/>
      <c r="JFO130" s="27"/>
      <c r="JFP130" s="27"/>
      <c r="JFQ130" s="27"/>
      <c r="JFR130" s="27"/>
      <c r="JFS130" s="27"/>
      <c r="JFT130" s="27"/>
      <c r="JFU130" s="27"/>
      <c r="JFV130" s="27"/>
      <c r="JFW130" s="27"/>
      <c r="JFX130" s="27"/>
      <c r="JFY130" s="27"/>
      <c r="JFZ130" s="27"/>
      <c r="JGA130" s="27"/>
      <c r="JGB130" s="27"/>
      <c r="JGC130" s="27"/>
      <c r="JGD130" s="27"/>
      <c r="JGE130" s="27"/>
      <c r="JGF130" s="27"/>
      <c r="JGG130" s="27"/>
      <c r="JGH130" s="27"/>
      <c r="JGI130" s="27"/>
      <c r="JGJ130" s="27"/>
      <c r="JGK130" s="27"/>
      <c r="JGL130" s="27"/>
      <c r="JGM130" s="27"/>
      <c r="JGN130" s="27"/>
      <c r="JGO130" s="27"/>
      <c r="JGP130" s="27"/>
      <c r="JGQ130" s="27"/>
      <c r="JGR130" s="27"/>
      <c r="JGS130" s="27"/>
      <c r="JGT130" s="27"/>
      <c r="JGU130" s="27"/>
      <c r="JGV130" s="27"/>
      <c r="JGW130" s="27"/>
      <c r="JGX130" s="27"/>
      <c r="JGY130" s="27"/>
      <c r="JGZ130" s="27"/>
      <c r="JHA130" s="27"/>
      <c r="JHB130" s="27"/>
      <c r="JHC130" s="27"/>
      <c r="JHD130" s="27"/>
      <c r="JHE130" s="27"/>
      <c r="JHF130" s="27"/>
      <c r="JHG130" s="27"/>
      <c r="JHH130" s="27"/>
      <c r="JHI130" s="27"/>
      <c r="JHJ130" s="27"/>
      <c r="JHK130" s="27"/>
      <c r="JHL130" s="27"/>
      <c r="JHM130" s="27"/>
      <c r="JHN130" s="27"/>
      <c r="JHO130" s="27"/>
      <c r="JHP130" s="27"/>
      <c r="JHQ130" s="27"/>
      <c r="JHR130" s="27"/>
      <c r="JHS130" s="27"/>
      <c r="JHT130" s="27"/>
      <c r="JHU130" s="27"/>
      <c r="JHV130" s="27"/>
      <c r="JHW130" s="27"/>
      <c r="JHX130" s="27"/>
      <c r="JHY130" s="27"/>
      <c r="JHZ130" s="27"/>
      <c r="JIA130" s="27"/>
      <c r="JIB130" s="27"/>
      <c r="JIC130" s="27"/>
      <c r="JID130" s="27"/>
      <c r="JIE130" s="27"/>
      <c r="JIF130" s="27"/>
      <c r="JIG130" s="27"/>
      <c r="JIH130" s="27"/>
      <c r="JII130" s="27"/>
      <c r="JIJ130" s="27"/>
      <c r="JIK130" s="27"/>
      <c r="JIL130" s="27"/>
      <c r="JIM130" s="27"/>
      <c r="JIN130" s="27"/>
      <c r="JIO130" s="27"/>
      <c r="JIP130" s="27"/>
      <c r="JIQ130" s="27"/>
      <c r="JIR130" s="27"/>
      <c r="JIS130" s="27"/>
      <c r="JIT130" s="27"/>
      <c r="JIU130" s="27"/>
      <c r="JIV130" s="27"/>
      <c r="JIW130" s="27"/>
      <c r="JIX130" s="27"/>
      <c r="JIY130" s="27"/>
      <c r="JIZ130" s="27"/>
      <c r="JJA130" s="27"/>
      <c r="JJB130" s="27"/>
      <c r="JJC130" s="27"/>
      <c r="JJD130" s="27"/>
      <c r="JJE130" s="27"/>
      <c r="JJF130" s="27"/>
      <c r="JJG130" s="27"/>
      <c r="JJH130" s="27"/>
      <c r="JJI130" s="27"/>
      <c r="JJJ130" s="27"/>
      <c r="JJK130" s="27"/>
      <c r="JJL130" s="27"/>
      <c r="JJM130" s="27"/>
      <c r="JJN130" s="27"/>
      <c r="JJO130" s="27"/>
      <c r="JJP130" s="27"/>
      <c r="JJQ130" s="27"/>
      <c r="JJR130" s="27"/>
      <c r="JJS130" s="27"/>
      <c r="JJT130" s="27"/>
      <c r="JJU130" s="27"/>
      <c r="JJV130" s="27"/>
      <c r="JJW130" s="27"/>
      <c r="JJX130" s="27"/>
      <c r="JJY130" s="27"/>
      <c r="JJZ130" s="27"/>
      <c r="JKA130" s="27"/>
      <c r="JKB130" s="27"/>
      <c r="JKC130" s="27"/>
      <c r="JKD130" s="27"/>
      <c r="JKE130" s="27"/>
      <c r="JKF130" s="27"/>
      <c r="JKG130" s="27"/>
      <c r="JKH130" s="27"/>
      <c r="JKI130" s="27"/>
      <c r="JKJ130" s="27"/>
      <c r="JKK130" s="27"/>
      <c r="JKL130" s="27"/>
      <c r="JKM130" s="27"/>
      <c r="JKN130" s="27"/>
      <c r="JKO130" s="27"/>
      <c r="JKP130" s="27"/>
      <c r="JKQ130" s="27"/>
      <c r="JKR130" s="27"/>
      <c r="JKS130" s="27"/>
      <c r="JKT130" s="27"/>
      <c r="JKU130" s="27"/>
      <c r="JKV130" s="27"/>
      <c r="JKW130" s="27"/>
      <c r="JKX130" s="27"/>
      <c r="JKY130" s="27"/>
      <c r="JKZ130" s="27"/>
      <c r="JLA130" s="27"/>
      <c r="JLB130" s="27"/>
      <c r="JLC130" s="27"/>
      <c r="JLD130" s="27"/>
      <c r="JLE130" s="27"/>
      <c r="JLF130" s="27"/>
      <c r="JLG130" s="27"/>
      <c r="JLH130" s="27"/>
      <c r="JLI130" s="27"/>
      <c r="JLJ130" s="27"/>
      <c r="JLK130" s="27"/>
      <c r="JLL130" s="27"/>
      <c r="JLM130" s="27"/>
      <c r="JLN130" s="27"/>
      <c r="JLO130" s="27"/>
      <c r="JLP130" s="27"/>
      <c r="JLQ130" s="27"/>
      <c r="JLR130" s="27"/>
      <c r="JLS130" s="27"/>
      <c r="JLT130" s="27"/>
      <c r="JLU130" s="27"/>
      <c r="JLV130" s="27"/>
      <c r="JLW130" s="27"/>
      <c r="JLX130" s="27"/>
      <c r="JLY130" s="27"/>
      <c r="JLZ130" s="27"/>
      <c r="JMA130" s="27"/>
      <c r="JMB130" s="27"/>
      <c r="JMC130" s="27"/>
      <c r="JMD130" s="27"/>
      <c r="JME130" s="27"/>
      <c r="JMF130" s="27"/>
      <c r="JMG130" s="27"/>
      <c r="JMH130" s="27"/>
      <c r="JMI130" s="27"/>
      <c r="JMJ130" s="27"/>
      <c r="JMK130" s="27"/>
      <c r="JML130" s="27"/>
      <c r="JMM130" s="27"/>
      <c r="JMN130" s="27"/>
      <c r="JMO130" s="27"/>
      <c r="JMP130" s="27"/>
      <c r="JMQ130" s="27"/>
      <c r="JMR130" s="27"/>
      <c r="JMS130" s="27"/>
      <c r="JMT130" s="27"/>
      <c r="JMU130" s="27"/>
      <c r="JMV130" s="27"/>
      <c r="JMW130" s="27"/>
      <c r="JMX130" s="27"/>
      <c r="JNE130" s="27"/>
      <c r="JNF130" s="27"/>
      <c r="JNG130" s="27"/>
      <c r="JNH130" s="27"/>
      <c r="JNI130" s="27"/>
      <c r="JNJ130" s="27"/>
      <c r="JNK130" s="27"/>
      <c r="JNL130" s="27"/>
      <c r="JNM130" s="27"/>
      <c r="JNN130" s="27"/>
      <c r="JNO130" s="27"/>
      <c r="JNP130" s="27"/>
      <c r="JNQ130" s="27"/>
      <c r="JNR130" s="27"/>
      <c r="JNS130" s="27"/>
      <c r="JNT130" s="27"/>
      <c r="JNU130" s="27"/>
      <c r="JNV130" s="27"/>
      <c r="JNW130" s="27"/>
      <c r="JNX130" s="27"/>
      <c r="JNY130" s="27"/>
      <c r="JNZ130" s="27"/>
      <c r="JOA130" s="27"/>
      <c r="JOB130" s="27"/>
      <c r="JOC130" s="27"/>
      <c r="JOD130" s="27"/>
      <c r="JOE130" s="27"/>
      <c r="JOF130" s="27"/>
      <c r="JOG130" s="27"/>
      <c r="JOH130" s="27"/>
      <c r="JOI130" s="27"/>
      <c r="JOJ130" s="27"/>
      <c r="JOK130" s="27"/>
      <c r="JOL130" s="27"/>
      <c r="JOM130" s="27"/>
      <c r="JON130" s="27"/>
      <c r="JOO130" s="27"/>
      <c r="JOP130" s="27"/>
      <c r="JOQ130" s="27"/>
      <c r="JOR130" s="27"/>
      <c r="JOS130" s="27"/>
      <c r="JOT130" s="27"/>
      <c r="JOU130" s="27"/>
      <c r="JOV130" s="27"/>
      <c r="JOW130" s="27"/>
      <c r="JOX130" s="27"/>
      <c r="JOY130" s="27"/>
      <c r="JOZ130" s="27"/>
      <c r="JPA130" s="27"/>
      <c r="JPB130" s="27"/>
      <c r="JPC130" s="27"/>
      <c r="JPD130" s="27"/>
      <c r="JPE130" s="27"/>
      <c r="JPF130" s="27"/>
      <c r="JPG130" s="27"/>
      <c r="JPH130" s="27"/>
      <c r="JPI130" s="27"/>
      <c r="JPJ130" s="27"/>
      <c r="JPK130" s="27"/>
      <c r="JPL130" s="27"/>
      <c r="JPM130" s="27"/>
      <c r="JPN130" s="27"/>
      <c r="JPO130" s="27"/>
      <c r="JPP130" s="27"/>
      <c r="JPQ130" s="27"/>
      <c r="JPR130" s="27"/>
      <c r="JPS130" s="27"/>
      <c r="JPT130" s="27"/>
      <c r="JPU130" s="27"/>
      <c r="JPV130" s="27"/>
      <c r="JPW130" s="27"/>
      <c r="JPX130" s="27"/>
      <c r="JPY130" s="27"/>
      <c r="JPZ130" s="27"/>
      <c r="JQA130" s="27"/>
      <c r="JQB130" s="27"/>
      <c r="JQC130" s="27"/>
      <c r="JQD130" s="27"/>
      <c r="JQE130" s="27"/>
      <c r="JQF130" s="27"/>
      <c r="JQG130" s="27"/>
      <c r="JQH130" s="27"/>
      <c r="JQI130" s="27"/>
      <c r="JQJ130" s="27"/>
      <c r="JQK130" s="27"/>
      <c r="JQL130" s="27"/>
      <c r="JQM130" s="27"/>
      <c r="JQN130" s="27"/>
      <c r="JQO130" s="27"/>
      <c r="JQP130" s="27"/>
      <c r="JQQ130" s="27"/>
      <c r="JQR130" s="27"/>
      <c r="JQS130" s="27"/>
      <c r="JQT130" s="27"/>
      <c r="JQU130" s="27"/>
      <c r="JQV130" s="27"/>
      <c r="JQW130" s="27"/>
      <c r="JQX130" s="27"/>
      <c r="JQY130" s="27"/>
      <c r="JQZ130" s="27"/>
      <c r="JRA130" s="27"/>
      <c r="JRB130" s="27"/>
      <c r="JRC130" s="27"/>
      <c r="JRD130" s="27"/>
      <c r="JRE130" s="27"/>
      <c r="JRF130" s="27"/>
      <c r="JRG130" s="27"/>
      <c r="JRH130" s="27"/>
      <c r="JRI130" s="27"/>
      <c r="JRJ130" s="27"/>
      <c r="JRK130" s="27"/>
      <c r="JRL130" s="27"/>
      <c r="JRM130" s="27"/>
      <c r="JRN130" s="27"/>
      <c r="JRO130" s="27"/>
      <c r="JRP130" s="27"/>
      <c r="JRQ130" s="27"/>
      <c r="JRR130" s="27"/>
      <c r="JRS130" s="27"/>
      <c r="JRT130" s="27"/>
      <c r="JRU130" s="27"/>
      <c r="JRV130" s="27"/>
      <c r="JRW130" s="27"/>
      <c r="JRX130" s="27"/>
      <c r="JRY130" s="27"/>
      <c r="JRZ130" s="27"/>
      <c r="JSA130" s="27"/>
      <c r="JSB130" s="27"/>
      <c r="JSC130" s="27"/>
      <c r="JSD130" s="27"/>
      <c r="JSE130" s="27"/>
      <c r="JSF130" s="27"/>
      <c r="JSG130" s="27"/>
      <c r="JSH130" s="27"/>
      <c r="JSI130" s="27"/>
      <c r="JSJ130" s="27"/>
      <c r="JSK130" s="27"/>
      <c r="JSL130" s="27"/>
      <c r="JSM130" s="27"/>
      <c r="JSN130" s="27"/>
      <c r="JSO130" s="27"/>
      <c r="JSP130" s="27"/>
      <c r="JSQ130" s="27"/>
      <c r="JSR130" s="27"/>
      <c r="JSS130" s="27"/>
      <c r="JST130" s="27"/>
      <c r="JSU130" s="27"/>
      <c r="JSV130" s="27"/>
      <c r="JSW130" s="27"/>
      <c r="JSX130" s="27"/>
      <c r="JSY130" s="27"/>
      <c r="JSZ130" s="27"/>
      <c r="JTA130" s="27"/>
      <c r="JTB130" s="27"/>
      <c r="JTC130" s="27"/>
      <c r="JTD130" s="27"/>
      <c r="JTE130" s="27"/>
      <c r="JTF130" s="27"/>
      <c r="JTG130" s="27"/>
      <c r="JTH130" s="27"/>
      <c r="JTI130" s="27"/>
      <c r="JTJ130" s="27"/>
      <c r="JTK130" s="27"/>
      <c r="JTL130" s="27"/>
      <c r="JTM130" s="27"/>
      <c r="JTN130" s="27"/>
      <c r="JTO130" s="27"/>
      <c r="JTP130" s="27"/>
      <c r="JTQ130" s="27"/>
      <c r="JTR130" s="27"/>
      <c r="JTS130" s="27"/>
      <c r="JTT130" s="27"/>
      <c r="JTU130" s="27"/>
      <c r="JTV130" s="27"/>
      <c r="JTW130" s="27"/>
      <c r="JTX130" s="27"/>
      <c r="JTY130" s="27"/>
      <c r="JTZ130" s="27"/>
      <c r="JUA130" s="27"/>
      <c r="JUB130" s="27"/>
      <c r="JUC130" s="27"/>
      <c r="JUD130" s="27"/>
      <c r="JUE130" s="27"/>
      <c r="JUF130" s="27"/>
      <c r="JUG130" s="27"/>
      <c r="JUH130" s="27"/>
      <c r="JUI130" s="27"/>
      <c r="JUJ130" s="27"/>
      <c r="JUK130" s="27"/>
      <c r="JUL130" s="27"/>
      <c r="JUM130" s="27"/>
      <c r="JUN130" s="27"/>
      <c r="JUO130" s="27"/>
      <c r="JUP130" s="27"/>
      <c r="JUQ130" s="27"/>
      <c r="JUR130" s="27"/>
      <c r="JUS130" s="27"/>
      <c r="JUT130" s="27"/>
      <c r="JUU130" s="27"/>
      <c r="JUV130" s="27"/>
      <c r="JUW130" s="27"/>
      <c r="JUX130" s="27"/>
      <c r="JUY130" s="27"/>
      <c r="JUZ130" s="27"/>
      <c r="JVA130" s="27"/>
      <c r="JVB130" s="27"/>
      <c r="JVC130" s="27"/>
      <c r="JVD130" s="27"/>
      <c r="JVE130" s="27"/>
      <c r="JVF130" s="27"/>
      <c r="JVG130" s="27"/>
      <c r="JVH130" s="27"/>
      <c r="JVI130" s="27"/>
      <c r="JVJ130" s="27"/>
      <c r="JVK130" s="27"/>
      <c r="JVL130" s="27"/>
      <c r="JVM130" s="27"/>
      <c r="JVN130" s="27"/>
      <c r="JVO130" s="27"/>
      <c r="JVP130" s="27"/>
      <c r="JVQ130" s="27"/>
      <c r="JVR130" s="27"/>
      <c r="JVS130" s="27"/>
      <c r="JVT130" s="27"/>
      <c r="JVU130" s="27"/>
      <c r="JVV130" s="27"/>
      <c r="JVW130" s="27"/>
      <c r="JVX130" s="27"/>
      <c r="JVY130" s="27"/>
      <c r="JVZ130" s="27"/>
      <c r="JWA130" s="27"/>
      <c r="JWB130" s="27"/>
      <c r="JWC130" s="27"/>
      <c r="JWD130" s="27"/>
      <c r="JWE130" s="27"/>
      <c r="JWF130" s="27"/>
      <c r="JWG130" s="27"/>
      <c r="JWH130" s="27"/>
      <c r="JWI130" s="27"/>
      <c r="JWJ130" s="27"/>
      <c r="JWK130" s="27"/>
      <c r="JWL130" s="27"/>
      <c r="JWM130" s="27"/>
      <c r="JWN130" s="27"/>
      <c r="JWO130" s="27"/>
      <c r="JWP130" s="27"/>
      <c r="JWQ130" s="27"/>
      <c r="JWR130" s="27"/>
      <c r="JWS130" s="27"/>
      <c r="JWT130" s="27"/>
      <c r="JXA130" s="27"/>
      <c r="JXB130" s="27"/>
      <c r="JXC130" s="27"/>
      <c r="JXD130" s="27"/>
      <c r="JXE130" s="27"/>
      <c r="JXF130" s="27"/>
      <c r="JXG130" s="27"/>
      <c r="JXH130" s="27"/>
      <c r="JXI130" s="27"/>
      <c r="JXJ130" s="27"/>
      <c r="JXK130" s="27"/>
      <c r="JXL130" s="27"/>
      <c r="JXM130" s="27"/>
      <c r="JXN130" s="27"/>
      <c r="JXO130" s="27"/>
      <c r="JXP130" s="27"/>
      <c r="JXQ130" s="27"/>
      <c r="JXR130" s="27"/>
      <c r="JXS130" s="27"/>
      <c r="JXT130" s="27"/>
      <c r="JXU130" s="27"/>
      <c r="JXV130" s="27"/>
      <c r="JXW130" s="27"/>
      <c r="JXX130" s="27"/>
      <c r="JXY130" s="27"/>
      <c r="JXZ130" s="27"/>
      <c r="JYA130" s="27"/>
      <c r="JYB130" s="27"/>
      <c r="JYC130" s="27"/>
      <c r="JYD130" s="27"/>
      <c r="JYE130" s="27"/>
      <c r="JYF130" s="27"/>
      <c r="JYG130" s="27"/>
      <c r="JYH130" s="27"/>
      <c r="JYI130" s="27"/>
      <c r="JYJ130" s="27"/>
      <c r="JYK130" s="27"/>
      <c r="JYL130" s="27"/>
      <c r="JYM130" s="27"/>
      <c r="JYN130" s="27"/>
      <c r="JYO130" s="27"/>
      <c r="JYP130" s="27"/>
      <c r="JYQ130" s="27"/>
      <c r="JYR130" s="27"/>
      <c r="JYS130" s="27"/>
      <c r="JYT130" s="27"/>
      <c r="JYU130" s="27"/>
      <c r="JYV130" s="27"/>
      <c r="JYW130" s="27"/>
      <c r="JYX130" s="27"/>
      <c r="JYY130" s="27"/>
      <c r="JYZ130" s="27"/>
      <c r="JZA130" s="27"/>
      <c r="JZB130" s="27"/>
      <c r="JZC130" s="27"/>
      <c r="JZD130" s="27"/>
      <c r="JZE130" s="27"/>
      <c r="JZF130" s="27"/>
      <c r="JZG130" s="27"/>
      <c r="JZH130" s="27"/>
      <c r="JZI130" s="27"/>
      <c r="JZJ130" s="27"/>
      <c r="JZK130" s="27"/>
      <c r="JZL130" s="27"/>
      <c r="JZM130" s="27"/>
      <c r="JZN130" s="27"/>
      <c r="JZO130" s="27"/>
      <c r="JZP130" s="27"/>
      <c r="JZQ130" s="27"/>
      <c r="JZR130" s="27"/>
      <c r="JZS130" s="27"/>
      <c r="JZT130" s="27"/>
      <c r="JZU130" s="27"/>
      <c r="JZV130" s="27"/>
      <c r="JZW130" s="27"/>
      <c r="JZX130" s="27"/>
      <c r="JZY130" s="27"/>
      <c r="JZZ130" s="27"/>
      <c r="KAA130" s="27"/>
      <c r="KAB130" s="27"/>
      <c r="KAC130" s="27"/>
      <c r="KAD130" s="27"/>
      <c r="KAE130" s="27"/>
      <c r="KAF130" s="27"/>
      <c r="KAG130" s="27"/>
      <c r="KAH130" s="27"/>
      <c r="KAI130" s="27"/>
      <c r="KAJ130" s="27"/>
      <c r="KAK130" s="27"/>
      <c r="KAL130" s="27"/>
      <c r="KAM130" s="27"/>
      <c r="KAN130" s="27"/>
      <c r="KAO130" s="27"/>
      <c r="KAP130" s="27"/>
      <c r="KAQ130" s="27"/>
      <c r="KAR130" s="27"/>
      <c r="KAS130" s="27"/>
      <c r="KAT130" s="27"/>
      <c r="KAU130" s="27"/>
      <c r="KAV130" s="27"/>
      <c r="KAW130" s="27"/>
      <c r="KAX130" s="27"/>
      <c r="KAY130" s="27"/>
      <c r="KAZ130" s="27"/>
      <c r="KBA130" s="27"/>
      <c r="KBB130" s="27"/>
      <c r="KBC130" s="27"/>
      <c r="KBD130" s="27"/>
      <c r="KBE130" s="27"/>
      <c r="KBF130" s="27"/>
      <c r="KBG130" s="27"/>
      <c r="KBH130" s="27"/>
      <c r="KBI130" s="27"/>
      <c r="KBJ130" s="27"/>
      <c r="KBK130" s="27"/>
      <c r="KBL130" s="27"/>
      <c r="KBM130" s="27"/>
      <c r="KBN130" s="27"/>
      <c r="KBO130" s="27"/>
      <c r="KBP130" s="27"/>
      <c r="KBQ130" s="27"/>
      <c r="KBR130" s="27"/>
      <c r="KBS130" s="27"/>
      <c r="KBT130" s="27"/>
      <c r="KBU130" s="27"/>
      <c r="KBV130" s="27"/>
      <c r="KBW130" s="27"/>
      <c r="KBX130" s="27"/>
      <c r="KBY130" s="27"/>
      <c r="KBZ130" s="27"/>
      <c r="KCA130" s="27"/>
      <c r="KCB130" s="27"/>
      <c r="KCC130" s="27"/>
      <c r="KCD130" s="27"/>
      <c r="KCE130" s="27"/>
      <c r="KCF130" s="27"/>
      <c r="KCG130" s="27"/>
      <c r="KCH130" s="27"/>
      <c r="KCI130" s="27"/>
      <c r="KCJ130" s="27"/>
      <c r="KCK130" s="27"/>
      <c r="KCL130" s="27"/>
      <c r="KCM130" s="27"/>
      <c r="KCN130" s="27"/>
      <c r="KCO130" s="27"/>
      <c r="KCP130" s="27"/>
      <c r="KCQ130" s="27"/>
      <c r="KCR130" s="27"/>
      <c r="KCS130" s="27"/>
      <c r="KCT130" s="27"/>
      <c r="KCU130" s="27"/>
      <c r="KCV130" s="27"/>
      <c r="KCW130" s="27"/>
      <c r="KCX130" s="27"/>
      <c r="KCY130" s="27"/>
      <c r="KCZ130" s="27"/>
      <c r="KDA130" s="27"/>
      <c r="KDB130" s="27"/>
      <c r="KDC130" s="27"/>
      <c r="KDD130" s="27"/>
      <c r="KDE130" s="27"/>
      <c r="KDF130" s="27"/>
      <c r="KDG130" s="27"/>
      <c r="KDH130" s="27"/>
      <c r="KDI130" s="27"/>
      <c r="KDJ130" s="27"/>
      <c r="KDK130" s="27"/>
      <c r="KDL130" s="27"/>
      <c r="KDM130" s="27"/>
      <c r="KDN130" s="27"/>
      <c r="KDO130" s="27"/>
      <c r="KDP130" s="27"/>
      <c r="KDQ130" s="27"/>
      <c r="KDR130" s="27"/>
      <c r="KDS130" s="27"/>
      <c r="KDT130" s="27"/>
      <c r="KDU130" s="27"/>
      <c r="KDV130" s="27"/>
      <c r="KDW130" s="27"/>
      <c r="KDX130" s="27"/>
      <c r="KDY130" s="27"/>
      <c r="KDZ130" s="27"/>
      <c r="KEA130" s="27"/>
      <c r="KEB130" s="27"/>
      <c r="KEC130" s="27"/>
      <c r="KED130" s="27"/>
      <c r="KEE130" s="27"/>
      <c r="KEF130" s="27"/>
      <c r="KEG130" s="27"/>
      <c r="KEH130" s="27"/>
      <c r="KEI130" s="27"/>
      <c r="KEJ130" s="27"/>
      <c r="KEK130" s="27"/>
      <c r="KEL130" s="27"/>
      <c r="KEM130" s="27"/>
      <c r="KEN130" s="27"/>
      <c r="KEO130" s="27"/>
      <c r="KEP130" s="27"/>
      <c r="KEQ130" s="27"/>
      <c r="KER130" s="27"/>
      <c r="KES130" s="27"/>
      <c r="KET130" s="27"/>
      <c r="KEU130" s="27"/>
      <c r="KEV130" s="27"/>
      <c r="KEW130" s="27"/>
      <c r="KEX130" s="27"/>
      <c r="KEY130" s="27"/>
      <c r="KEZ130" s="27"/>
      <c r="KFA130" s="27"/>
      <c r="KFB130" s="27"/>
      <c r="KFC130" s="27"/>
      <c r="KFD130" s="27"/>
      <c r="KFE130" s="27"/>
      <c r="KFF130" s="27"/>
      <c r="KFG130" s="27"/>
      <c r="KFH130" s="27"/>
      <c r="KFI130" s="27"/>
      <c r="KFJ130" s="27"/>
      <c r="KFK130" s="27"/>
      <c r="KFL130" s="27"/>
      <c r="KFM130" s="27"/>
      <c r="KFN130" s="27"/>
      <c r="KFO130" s="27"/>
      <c r="KFP130" s="27"/>
      <c r="KFQ130" s="27"/>
      <c r="KFR130" s="27"/>
      <c r="KFS130" s="27"/>
      <c r="KFT130" s="27"/>
      <c r="KFU130" s="27"/>
      <c r="KFV130" s="27"/>
      <c r="KFW130" s="27"/>
      <c r="KFX130" s="27"/>
      <c r="KFY130" s="27"/>
      <c r="KFZ130" s="27"/>
      <c r="KGA130" s="27"/>
      <c r="KGB130" s="27"/>
      <c r="KGC130" s="27"/>
      <c r="KGD130" s="27"/>
      <c r="KGE130" s="27"/>
      <c r="KGF130" s="27"/>
      <c r="KGG130" s="27"/>
      <c r="KGH130" s="27"/>
      <c r="KGI130" s="27"/>
      <c r="KGJ130" s="27"/>
      <c r="KGK130" s="27"/>
      <c r="KGL130" s="27"/>
      <c r="KGM130" s="27"/>
      <c r="KGN130" s="27"/>
      <c r="KGO130" s="27"/>
      <c r="KGP130" s="27"/>
      <c r="KGW130" s="27"/>
      <c r="KGX130" s="27"/>
      <c r="KGY130" s="27"/>
      <c r="KGZ130" s="27"/>
      <c r="KHA130" s="27"/>
      <c r="KHB130" s="27"/>
      <c r="KHC130" s="27"/>
      <c r="KHD130" s="27"/>
      <c r="KHE130" s="27"/>
      <c r="KHF130" s="27"/>
      <c r="KHG130" s="27"/>
      <c r="KHH130" s="27"/>
      <c r="KHI130" s="27"/>
      <c r="KHJ130" s="27"/>
      <c r="KHK130" s="27"/>
      <c r="KHL130" s="27"/>
      <c r="KHM130" s="27"/>
      <c r="KHN130" s="27"/>
      <c r="KHO130" s="27"/>
      <c r="KHP130" s="27"/>
      <c r="KHQ130" s="27"/>
      <c r="KHR130" s="27"/>
      <c r="KHS130" s="27"/>
      <c r="KHT130" s="27"/>
      <c r="KHU130" s="27"/>
      <c r="KHV130" s="27"/>
      <c r="KHW130" s="27"/>
      <c r="KHX130" s="27"/>
      <c r="KHY130" s="27"/>
      <c r="KHZ130" s="27"/>
      <c r="KIA130" s="27"/>
      <c r="KIB130" s="27"/>
      <c r="KIC130" s="27"/>
      <c r="KID130" s="27"/>
      <c r="KIE130" s="27"/>
      <c r="KIF130" s="27"/>
      <c r="KIG130" s="27"/>
      <c r="KIH130" s="27"/>
      <c r="KII130" s="27"/>
      <c r="KIJ130" s="27"/>
      <c r="KIK130" s="27"/>
      <c r="KIL130" s="27"/>
      <c r="KIM130" s="27"/>
      <c r="KIN130" s="27"/>
      <c r="KIO130" s="27"/>
      <c r="KIP130" s="27"/>
      <c r="KIQ130" s="27"/>
      <c r="KIR130" s="27"/>
      <c r="KIS130" s="27"/>
      <c r="KIT130" s="27"/>
      <c r="KIU130" s="27"/>
      <c r="KIV130" s="27"/>
      <c r="KIW130" s="27"/>
      <c r="KIX130" s="27"/>
      <c r="KIY130" s="27"/>
      <c r="KIZ130" s="27"/>
      <c r="KJA130" s="27"/>
      <c r="KJB130" s="27"/>
      <c r="KJC130" s="27"/>
      <c r="KJD130" s="27"/>
      <c r="KJE130" s="27"/>
      <c r="KJF130" s="27"/>
      <c r="KJG130" s="27"/>
      <c r="KJH130" s="27"/>
      <c r="KJI130" s="27"/>
      <c r="KJJ130" s="27"/>
      <c r="KJK130" s="27"/>
      <c r="KJL130" s="27"/>
      <c r="KJM130" s="27"/>
      <c r="KJN130" s="27"/>
      <c r="KJO130" s="27"/>
      <c r="KJP130" s="27"/>
      <c r="KJQ130" s="27"/>
      <c r="KJR130" s="27"/>
      <c r="KJS130" s="27"/>
      <c r="KJT130" s="27"/>
      <c r="KJU130" s="27"/>
      <c r="KJV130" s="27"/>
      <c r="KJW130" s="27"/>
      <c r="KJX130" s="27"/>
      <c r="KJY130" s="27"/>
      <c r="KJZ130" s="27"/>
      <c r="KKA130" s="27"/>
      <c r="KKB130" s="27"/>
      <c r="KKC130" s="27"/>
      <c r="KKD130" s="27"/>
      <c r="KKE130" s="27"/>
      <c r="KKF130" s="27"/>
      <c r="KKG130" s="27"/>
      <c r="KKH130" s="27"/>
      <c r="KKI130" s="27"/>
      <c r="KKJ130" s="27"/>
      <c r="KKK130" s="27"/>
      <c r="KKL130" s="27"/>
      <c r="KKM130" s="27"/>
      <c r="KKN130" s="27"/>
      <c r="KKO130" s="27"/>
      <c r="KKP130" s="27"/>
      <c r="KKQ130" s="27"/>
      <c r="KKR130" s="27"/>
      <c r="KKS130" s="27"/>
      <c r="KKT130" s="27"/>
      <c r="KKU130" s="27"/>
      <c r="KKV130" s="27"/>
      <c r="KKW130" s="27"/>
      <c r="KKX130" s="27"/>
      <c r="KKY130" s="27"/>
      <c r="KKZ130" s="27"/>
      <c r="KLA130" s="27"/>
      <c r="KLB130" s="27"/>
      <c r="KLC130" s="27"/>
      <c r="KLD130" s="27"/>
      <c r="KLE130" s="27"/>
      <c r="KLF130" s="27"/>
      <c r="KLG130" s="27"/>
      <c r="KLH130" s="27"/>
      <c r="KLI130" s="27"/>
      <c r="KLJ130" s="27"/>
      <c r="KLK130" s="27"/>
      <c r="KLL130" s="27"/>
      <c r="KLM130" s="27"/>
      <c r="KLN130" s="27"/>
      <c r="KLO130" s="27"/>
      <c r="KLP130" s="27"/>
      <c r="KLQ130" s="27"/>
      <c r="KLR130" s="27"/>
      <c r="KLS130" s="27"/>
      <c r="KLT130" s="27"/>
      <c r="KLU130" s="27"/>
      <c r="KLV130" s="27"/>
      <c r="KLW130" s="27"/>
      <c r="KLX130" s="27"/>
      <c r="KLY130" s="27"/>
      <c r="KLZ130" s="27"/>
      <c r="KMA130" s="27"/>
      <c r="KMB130" s="27"/>
      <c r="KMC130" s="27"/>
      <c r="KMD130" s="27"/>
      <c r="KME130" s="27"/>
      <c r="KMF130" s="27"/>
      <c r="KMG130" s="27"/>
      <c r="KMH130" s="27"/>
      <c r="KMI130" s="27"/>
      <c r="KMJ130" s="27"/>
      <c r="KMK130" s="27"/>
      <c r="KML130" s="27"/>
      <c r="KMM130" s="27"/>
      <c r="KMN130" s="27"/>
      <c r="KMO130" s="27"/>
      <c r="KMP130" s="27"/>
      <c r="KMQ130" s="27"/>
      <c r="KMR130" s="27"/>
      <c r="KMS130" s="27"/>
      <c r="KMT130" s="27"/>
      <c r="KMU130" s="27"/>
      <c r="KMV130" s="27"/>
      <c r="KMW130" s="27"/>
      <c r="KMX130" s="27"/>
      <c r="KMY130" s="27"/>
      <c r="KMZ130" s="27"/>
      <c r="KNA130" s="27"/>
      <c r="KNB130" s="27"/>
      <c r="KNC130" s="27"/>
      <c r="KND130" s="27"/>
      <c r="KNE130" s="27"/>
      <c r="KNF130" s="27"/>
      <c r="KNG130" s="27"/>
      <c r="KNH130" s="27"/>
      <c r="KNI130" s="27"/>
      <c r="KNJ130" s="27"/>
      <c r="KNK130" s="27"/>
      <c r="KNL130" s="27"/>
      <c r="KNM130" s="27"/>
      <c r="KNN130" s="27"/>
      <c r="KNO130" s="27"/>
      <c r="KNP130" s="27"/>
      <c r="KNQ130" s="27"/>
      <c r="KNR130" s="27"/>
      <c r="KNS130" s="27"/>
      <c r="KNT130" s="27"/>
      <c r="KNU130" s="27"/>
      <c r="KNV130" s="27"/>
      <c r="KNW130" s="27"/>
      <c r="KNX130" s="27"/>
      <c r="KNY130" s="27"/>
      <c r="KNZ130" s="27"/>
      <c r="KOA130" s="27"/>
      <c r="KOB130" s="27"/>
      <c r="KOC130" s="27"/>
      <c r="KOD130" s="27"/>
      <c r="KOE130" s="27"/>
      <c r="KOF130" s="27"/>
      <c r="KOG130" s="27"/>
      <c r="KOH130" s="27"/>
      <c r="KOI130" s="27"/>
      <c r="KOJ130" s="27"/>
      <c r="KOK130" s="27"/>
      <c r="KOL130" s="27"/>
      <c r="KOM130" s="27"/>
      <c r="KON130" s="27"/>
      <c r="KOO130" s="27"/>
      <c r="KOP130" s="27"/>
      <c r="KOQ130" s="27"/>
      <c r="KOR130" s="27"/>
      <c r="KOS130" s="27"/>
      <c r="KOT130" s="27"/>
      <c r="KOU130" s="27"/>
      <c r="KOV130" s="27"/>
      <c r="KOW130" s="27"/>
      <c r="KOX130" s="27"/>
      <c r="KOY130" s="27"/>
      <c r="KOZ130" s="27"/>
      <c r="KPA130" s="27"/>
      <c r="KPB130" s="27"/>
      <c r="KPC130" s="27"/>
      <c r="KPD130" s="27"/>
      <c r="KPE130" s="27"/>
      <c r="KPF130" s="27"/>
      <c r="KPG130" s="27"/>
      <c r="KPH130" s="27"/>
      <c r="KPI130" s="27"/>
      <c r="KPJ130" s="27"/>
      <c r="KPK130" s="27"/>
      <c r="KPL130" s="27"/>
      <c r="KPM130" s="27"/>
      <c r="KPN130" s="27"/>
      <c r="KPO130" s="27"/>
      <c r="KPP130" s="27"/>
      <c r="KPQ130" s="27"/>
      <c r="KPR130" s="27"/>
      <c r="KPS130" s="27"/>
      <c r="KPT130" s="27"/>
      <c r="KPU130" s="27"/>
      <c r="KPV130" s="27"/>
      <c r="KPW130" s="27"/>
      <c r="KPX130" s="27"/>
      <c r="KPY130" s="27"/>
      <c r="KPZ130" s="27"/>
      <c r="KQA130" s="27"/>
      <c r="KQB130" s="27"/>
      <c r="KQC130" s="27"/>
      <c r="KQD130" s="27"/>
      <c r="KQE130" s="27"/>
      <c r="KQF130" s="27"/>
      <c r="KQG130" s="27"/>
      <c r="KQH130" s="27"/>
      <c r="KQI130" s="27"/>
      <c r="KQJ130" s="27"/>
      <c r="KQK130" s="27"/>
      <c r="KQL130" s="27"/>
      <c r="KQS130" s="27"/>
      <c r="KQT130" s="27"/>
      <c r="KQU130" s="27"/>
      <c r="KQV130" s="27"/>
      <c r="KQW130" s="27"/>
      <c r="KQX130" s="27"/>
      <c r="KQY130" s="27"/>
      <c r="KQZ130" s="27"/>
      <c r="KRA130" s="27"/>
      <c r="KRB130" s="27"/>
      <c r="KRC130" s="27"/>
      <c r="KRD130" s="27"/>
      <c r="KRE130" s="27"/>
      <c r="KRF130" s="27"/>
      <c r="KRG130" s="27"/>
      <c r="KRH130" s="27"/>
      <c r="KRI130" s="27"/>
      <c r="KRJ130" s="27"/>
      <c r="KRK130" s="27"/>
      <c r="KRL130" s="27"/>
      <c r="KRM130" s="27"/>
      <c r="KRN130" s="27"/>
      <c r="KRO130" s="27"/>
      <c r="KRP130" s="27"/>
      <c r="KRQ130" s="27"/>
      <c r="KRR130" s="27"/>
      <c r="KRS130" s="27"/>
      <c r="KRT130" s="27"/>
      <c r="KRU130" s="27"/>
      <c r="KRV130" s="27"/>
      <c r="KRW130" s="27"/>
      <c r="KRX130" s="27"/>
      <c r="KRY130" s="27"/>
      <c r="KRZ130" s="27"/>
      <c r="KSA130" s="27"/>
      <c r="KSB130" s="27"/>
      <c r="KSC130" s="27"/>
      <c r="KSD130" s="27"/>
      <c r="KSE130" s="27"/>
      <c r="KSF130" s="27"/>
      <c r="KSG130" s="27"/>
      <c r="KSH130" s="27"/>
      <c r="KSI130" s="27"/>
      <c r="KSJ130" s="27"/>
      <c r="KSK130" s="27"/>
      <c r="KSL130" s="27"/>
      <c r="KSM130" s="27"/>
      <c r="KSN130" s="27"/>
      <c r="KSO130" s="27"/>
      <c r="KSP130" s="27"/>
      <c r="KSQ130" s="27"/>
      <c r="KSR130" s="27"/>
      <c r="KSS130" s="27"/>
      <c r="KST130" s="27"/>
      <c r="KSU130" s="27"/>
      <c r="KSV130" s="27"/>
      <c r="KSW130" s="27"/>
      <c r="KSX130" s="27"/>
      <c r="KSY130" s="27"/>
      <c r="KSZ130" s="27"/>
      <c r="KTA130" s="27"/>
      <c r="KTB130" s="27"/>
      <c r="KTC130" s="27"/>
      <c r="KTD130" s="27"/>
      <c r="KTE130" s="27"/>
      <c r="KTF130" s="27"/>
      <c r="KTG130" s="27"/>
      <c r="KTH130" s="27"/>
      <c r="KTI130" s="27"/>
      <c r="KTJ130" s="27"/>
      <c r="KTK130" s="27"/>
      <c r="KTL130" s="27"/>
      <c r="KTM130" s="27"/>
      <c r="KTN130" s="27"/>
      <c r="KTO130" s="27"/>
      <c r="KTP130" s="27"/>
      <c r="KTQ130" s="27"/>
      <c r="KTR130" s="27"/>
      <c r="KTS130" s="27"/>
      <c r="KTT130" s="27"/>
      <c r="KTU130" s="27"/>
      <c r="KTV130" s="27"/>
      <c r="KTW130" s="27"/>
      <c r="KTX130" s="27"/>
      <c r="KTY130" s="27"/>
      <c r="KTZ130" s="27"/>
      <c r="KUA130" s="27"/>
      <c r="KUB130" s="27"/>
      <c r="KUC130" s="27"/>
      <c r="KUD130" s="27"/>
      <c r="KUE130" s="27"/>
      <c r="KUF130" s="27"/>
      <c r="KUG130" s="27"/>
      <c r="KUH130" s="27"/>
      <c r="KUI130" s="27"/>
      <c r="KUJ130" s="27"/>
      <c r="KUK130" s="27"/>
      <c r="KUL130" s="27"/>
      <c r="KUM130" s="27"/>
      <c r="KUN130" s="27"/>
      <c r="KUO130" s="27"/>
      <c r="KUP130" s="27"/>
      <c r="KUQ130" s="27"/>
      <c r="KUR130" s="27"/>
      <c r="KUS130" s="27"/>
      <c r="KUT130" s="27"/>
      <c r="KUU130" s="27"/>
      <c r="KUV130" s="27"/>
      <c r="KUW130" s="27"/>
      <c r="KUX130" s="27"/>
      <c r="KUY130" s="27"/>
      <c r="KUZ130" s="27"/>
      <c r="KVA130" s="27"/>
      <c r="KVB130" s="27"/>
      <c r="KVC130" s="27"/>
      <c r="KVD130" s="27"/>
      <c r="KVE130" s="27"/>
      <c r="KVF130" s="27"/>
      <c r="KVG130" s="27"/>
      <c r="KVH130" s="27"/>
      <c r="KVI130" s="27"/>
      <c r="KVJ130" s="27"/>
      <c r="KVK130" s="27"/>
      <c r="KVL130" s="27"/>
      <c r="KVM130" s="27"/>
      <c r="KVN130" s="27"/>
      <c r="KVO130" s="27"/>
      <c r="KVP130" s="27"/>
      <c r="KVQ130" s="27"/>
      <c r="KVR130" s="27"/>
      <c r="KVS130" s="27"/>
      <c r="KVT130" s="27"/>
      <c r="KVU130" s="27"/>
      <c r="KVV130" s="27"/>
      <c r="KVW130" s="27"/>
      <c r="KVX130" s="27"/>
      <c r="KVY130" s="27"/>
      <c r="KVZ130" s="27"/>
      <c r="KWA130" s="27"/>
      <c r="KWB130" s="27"/>
      <c r="KWC130" s="27"/>
      <c r="KWD130" s="27"/>
      <c r="KWE130" s="27"/>
      <c r="KWF130" s="27"/>
      <c r="KWG130" s="27"/>
      <c r="KWH130" s="27"/>
      <c r="KWI130" s="27"/>
      <c r="KWJ130" s="27"/>
      <c r="KWK130" s="27"/>
      <c r="KWL130" s="27"/>
      <c r="KWM130" s="27"/>
      <c r="KWN130" s="27"/>
      <c r="KWO130" s="27"/>
      <c r="KWP130" s="27"/>
      <c r="KWQ130" s="27"/>
      <c r="KWR130" s="27"/>
      <c r="KWS130" s="27"/>
      <c r="KWT130" s="27"/>
      <c r="KWU130" s="27"/>
      <c r="KWV130" s="27"/>
      <c r="KWW130" s="27"/>
      <c r="KWX130" s="27"/>
      <c r="KWY130" s="27"/>
      <c r="KWZ130" s="27"/>
      <c r="KXA130" s="27"/>
      <c r="KXB130" s="27"/>
      <c r="KXC130" s="27"/>
      <c r="KXD130" s="27"/>
      <c r="KXE130" s="27"/>
      <c r="KXF130" s="27"/>
      <c r="KXG130" s="27"/>
      <c r="KXH130" s="27"/>
      <c r="KXI130" s="27"/>
      <c r="KXJ130" s="27"/>
      <c r="KXK130" s="27"/>
      <c r="KXL130" s="27"/>
      <c r="KXM130" s="27"/>
      <c r="KXN130" s="27"/>
      <c r="KXO130" s="27"/>
      <c r="KXP130" s="27"/>
      <c r="KXQ130" s="27"/>
      <c r="KXR130" s="27"/>
      <c r="KXS130" s="27"/>
      <c r="KXT130" s="27"/>
      <c r="KXU130" s="27"/>
      <c r="KXV130" s="27"/>
      <c r="KXW130" s="27"/>
      <c r="KXX130" s="27"/>
      <c r="KXY130" s="27"/>
      <c r="KXZ130" s="27"/>
      <c r="KYA130" s="27"/>
      <c r="KYB130" s="27"/>
      <c r="KYC130" s="27"/>
      <c r="KYD130" s="27"/>
      <c r="KYE130" s="27"/>
      <c r="KYF130" s="27"/>
      <c r="KYG130" s="27"/>
      <c r="KYH130" s="27"/>
      <c r="KYI130" s="27"/>
      <c r="KYJ130" s="27"/>
      <c r="KYK130" s="27"/>
      <c r="KYL130" s="27"/>
      <c r="KYM130" s="27"/>
      <c r="KYN130" s="27"/>
      <c r="KYO130" s="27"/>
      <c r="KYP130" s="27"/>
      <c r="KYQ130" s="27"/>
      <c r="KYR130" s="27"/>
      <c r="KYS130" s="27"/>
      <c r="KYT130" s="27"/>
      <c r="KYU130" s="27"/>
      <c r="KYV130" s="27"/>
      <c r="KYW130" s="27"/>
      <c r="KYX130" s="27"/>
      <c r="KYY130" s="27"/>
      <c r="KYZ130" s="27"/>
      <c r="KZA130" s="27"/>
      <c r="KZB130" s="27"/>
      <c r="KZC130" s="27"/>
      <c r="KZD130" s="27"/>
      <c r="KZE130" s="27"/>
      <c r="KZF130" s="27"/>
      <c r="KZG130" s="27"/>
      <c r="KZH130" s="27"/>
      <c r="KZI130" s="27"/>
      <c r="KZJ130" s="27"/>
      <c r="KZK130" s="27"/>
      <c r="KZL130" s="27"/>
      <c r="KZM130" s="27"/>
      <c r="KZN130" s="27"/>
      <c r="KZO130" s="27"/>
      <c r="KZP130" s="27"/>
      <c r="KZQ130" s="27"/>
      <c r="KZR130" s="27"/>
      <c r="KZS130" s="27"/>
      <c r="KZT130" s="27"/>
      <c r="KZU130" s="27"/>
      <c r="KZV130" s="27"/>
      <c r="KZW130" s="27"/>
      <c r="KZX130" s="27"/>
      <c r="KZY130" s="27"/>
      <c r="KZZ130" s="27"/>
      <c r="LAA130" s="27"/>
      <c r="LAB130" s="27"/>
      <c r="LAC130" s="27"/>
      <c r="LAD130" s="27"/>
      <c r="LAE130" s="27"/>
      <c r="LAF130" s="27"/>
      <c r="LAG130" s="27"/>
      <c r="LAH130" s="27"/>
      <c r="LAO130" s="27"/>
      <c r="LAP130" s="27"/>
      <c r="LAQ130" s="27"/>
      <c r="LAR130" s="27"/>
      <c r="LAS130" s="27"/>
      <c r="LAT130" s="27"/>
      <c r="LAU130" s="27"/>
      <c r="LAV130" s="27"/>
      <c r="LAW130" s="27"/>
      <c r="LAX130" s="27"/>
      <c r="LAY130" s="27"/>
      <c r="LAZ130" s="27"/>
      <c r="LBA130" s="27"/>
      <c r="LBB130" s="27"/>
      <c r="LBC130" s="27"/>
      <c r="LBD130" s="27"/>
      <c r="LBE130" s="27"/>
      <c r="LBF130" s="27"/>
      <c r="LBG130" s="27"/>
      <c r="LBH130" s="27"/>
      <c r="LBI130" s="27"/>
      <c r="LBJ130" s="27"/>
      <c r="LBK130" s="27"/>
      <c r="LBL130" s="27"/>
      <c r="LBM130" s="27"/>
      <c r="LBN130" s="27"/>
      <c r="LBO130" s="27"/>
      <c r="LBP130" s="27"/>
      <c r="LBQ130" s="27"/>
      <c r="LBR130" s="27"/>
      <c r="LBS130" s="27"/>
      <c r="LBT130" s="27"/>
      <c r="LBU130" s="27"/>
      <c r="LBV130" s="27"/>
      <c r="LBW130" s="27"/>
      <c r="LBX130" s="27"/>
      <c r="LBY130" s="27"/>
      <c r="LBZ130" s="27"/>
      <c r="LCA130" s="27"/>
      <c r="LCB130" s="27"/>
      <c r="LCC130" s="27"/>
      <c r="LCD130" s="27"/>
      <c r="LCE130" s="27"/>
      <c r="LCF130" s="27"/>
      <c r="LCG130" s="27"/>
      <c r="LCH130" s="27"/>
      <c r="LCI130" s="27"/>
      <c r="LCJ130" s="27"/>
      <c r="LCK130" s="27"/>
      <c r="LCL130" s="27"/>
      <c r="LCM130" s="27"/>
      <c r="LCN130" s="27"/>
      <c r="LCO130" s="27"/>
      <c r="LCP130" s="27"/>
      <c r="LCQ130" s="27"/>
      <c r="LCR130" s="27"/>
      <c r="LCS130" s="27"/>
      <c r="LCT130" s="27"/>
      <c r="LCU130" s="27"/>
      <c r="LCV130" s="27"/>
      <c r="LCW130" s="27"/>
      <c r="LCX130" s="27"/>
      <c r="LCY130" s="27"/>
      <c r="LCZ130" s="27"/>
      <c r="LDA130" s="27"/>
      <c r="LDB130" s="27"/>
      <c r="LDC130" s="27"/>
      <c r="LDD130" s="27"/>
      <c r="LDE130" s="27"/>
      <c r="LDF130" s="27"/>
      <c r="LDG130" s="27"/>
      <c r="LDH130" s="27"/>
      <c r="LDI130" s="27"/>
      <c r="LDJ130" s="27"/>
      <c r="LDK130" s="27"/>
      <c r="LDL130" s="27"/>
      <c r="LDM130" s="27"/>
      <c r="LDN130" s="27"/>
      <c r="LDO130" s="27"/>
      <c r="LDP130" s="27"/>
      <c r="LDQ130" s="27"/>
      <c r="LDR130" s="27"/>
      <c r="LDS130" s="27"/>
      <c r="LDT130" s="27"/>
      <c r="LDU130" s="27"/>
      <c r="LDV130" s="27"/>
      <c r="LDW130" s="27"/>
      <c r="LDX130" s="27"/>
      <c r="LDY130" s="27"/>
      <c r="LDZ130" s="27"/>
      <c r="LEA130" s="27"/>
      <c r="LEB130" s="27"/>
      <c r="LEC130" s="27"/>
      <c r="LED130" s="27"/>
      <c r="LEE130" s="27"/>
      <c r="LEF130" s="27"/>
      <c r="LEG130" s="27"/>
      <c r="LEH130" s="27"/>
      <c r="LEI130" s="27"/>
      <c r="LEJ130" s="27"/>
      <c r="LEK130" s="27"/>
      <c r="LEL130" s="27"/>
      <c r="LEM130" s="27"/>
      <c r="LEN130" s="27"/>
      <c r="LEO130" s="27"/>
      <c r="LEP130" s="27"/>
      <c r="LEQ130" s="27"/>
      <c r="LER130" s="27"/>
      <c r="LES130" s="27"/>
      <c r="LET130" s="27"/>
      <c r="LEU130" s="27"/>
      <c r="LEV130" s="27"/>
      <c r="LEW130" s="27"/>
      <c r="LEX130" s="27"/>
      <c r="LEY130" s="27"/>
      <c r="LEZ130" s="27"/>
      <c r="LFA130" s="27"/>
      <c r="LFB130" s="27"/>
      <c r="LFC130" s="27"/>
      <c r="LFD130" s="27"/>
      <c r="LFE130" s="27"/>
      <c r="LFF130" s="27"/>
      <c r="LFG130" s="27"/>
      <c r="LFH130" s="27"/>
      <c r="LFI130" s="27"/>
      <c r="LFJ130" s="27"/>
      <c r="LFK130" s="27"/>
      <c r="LFL130" s="27"/>
      <c r="LFM130" s="27"/>
      <c r="LFN130" s="27"/>
      <c r="LFO130" s="27"/>
      <c r="LFP130" s="27"/>
      <c r="LFQ130" s="27"/>
      <c r="LFR130" s="27"/>
      <c r="LFS130" s="27"/>
      <c r="LFT130" s="27"/>
      <c r="LFU130" s="27"/>
      <c r="LFV130" s="27"/>
      <c r="LFW130" s="27"/>
      <c r="LFX130" s="27"/>
      <c r="LFY130" s="27"/>
      <c r="LFZ130" s="27"/>
      <c r="LGA130" s="27"/>
      <c r="LGB130" s="27"/>
      <c r="LGC130" s="27"/>
      <c r="LGD130" s="27"/>
      <c r="LGE130" s="27"/>
      <c r="LGF130" s="27"/>
      <c r="LGG130" s="27"/>
      <c r="LGH130" s="27"/>
      <c r="LGI130" s="27"/>
      <c r="LGJ130" s="27"/>
      <c r="LGK130" s="27"/>
      <c r="LGL130" s="27"/>
      <c r="LGM130" s="27"/>
      <c r="LGN130" s="27"/>
      <c r="LGO130" s="27"/>
      <c r="LGP130" s="27"/>
      <c r="LGQ130" s="27"/>
      <c r="LGR130" s="27"/>
      <c r="LGS130" s="27"/>
      <c r="LGT130" s="27"/>
      <c r="LGU130" s="27"/>
      <c r="LGV130" s="27"/>
      <c r="LGW130" s="27"/>
      <c r="LGX130" s="27"/>
      <c r="LGY130" s="27"/>
      <c r="LGZ130" s="27"/>
      <c r="LHA130" s="27"/>
      <c r="LHB130" s="27"/>
      <c r="LHC130" s="27"/>
      <c r="LHD130" s="27"/>
      <c r="LHE130" s="27"/>
      <c r="LHF130" s="27"/>
      <c r="LHG130" s="27"/>
      <c r="LHH130" s="27"/>
      <c r="LHI130" s="27"/>
      <c r="LHJ130" s="27"/>
      <c r="LHK130" s="27"/>
      <c r="LHL130" s="27"/>
      <c r="LHM130" s="27"/>
      <c r="LHN130" s="27"/>
      <c r="LHO130" s="27"/>
      <c r="LHP130" s="27"/>
      <c r="LHQ130" s="27"/>
      <c r="LHR130" s="27"/>
      <c r="LHS130" s="27"/>
      <c r="LHT130" s="27"/>
      <c r="LHU130" s="27"/>
      <c r="LHV130" s="27"/>
      <c r="LHW130" s="27"/>
      <c r="LHX130" s="27"/>
      <c r="LHY130" s="27"/>
      <c r="LHZ130" s="27"/>
      <c r="LIA130" s="27"/>
      <c r="LIB130" s="27"/>
      <c r="LIC130" s="27"/>
      <c r="LID130" s="27"/>
      <c r="LIE130" s="27"/>
      <c r="LIF130" s="27"/>
      <c r="LIG130" s="27"/>
      <c r="LIH130" s="27"/>
      <c r="LII130" s="27"/>
      <c r="LIJ130" s="27"/>
      <c r="LIK130" s="27"/>
      <c r="LIL130" s="27"/>
      <c r="LIM130" s="27"/>
      <c r="LIN130" s="27"/>
      <c r="LIO130" s="27"/>
      <c r="LIP130" s="27"/>
      <c r="LIQ130" s="27"/>
      <c r="LIR130" s="27"/>
      <c r="LIS130" s="27"/>
      <c r="LIT130" s="27"/>
      <c r="LIU130" s="27"/>
      <c r="LIV130" s="27"/>
      <c r="LIW130" s="27"/>
      <c r="LIX130" s="27"/>
      <c r="LIY130" s="27"/>
      <c r="LIZ130" s="27"/>
      <c r="LJA130" s="27"/>
      <c r="LJB130" s="27"/>
      <c r="LJC130" s="27"/>
      <c r="LJD130" s="27"/>
      <c r="LJE130" s="27"/>
      <c r="LJF130" s="27"/>
      <c r="LJG130" s="27"/>
      <c r="LJH130" s="27"/>
      <c r="LJI130" s="27"/>
      <c r="LJJ130" s="27"/>
      <c r="LJK130" s="27"/>
      <c r="LJL130" s="27"/>
      <c r="LJM130" s="27"/>
      <c r="LJN130" s="27"/>
      <c r="LJO130" s="27"/>
      <c r="LJP130" s="27"/>
      <c r="LJQ130" s="27"/>
      <c r="LJR130" s="27"/>
      <c r="LJS130" s="27"/>
      <c r="LJT130" s="27"/>
      <c r="LJU130" s="27"/>
      <c r="LJV130" s="27"/>
      <c r="LJW130" s="27"/>
      <c r="LJX130" s="27"/>
      <c r="LJY130" s="27"/>
      <c r="LJZ130" s="27"/>
      <c r="LKA130" s="27"/>
      <c r="LKB130" s="27"/>
      <c r="LKC130" s="27"/>
      <c r="LKD130" s="27"/>
      <c r="LKK130" s="27"/>
      <c r="LKL130" s="27"/>
      <c r="LKM130" s="27"/>
      <c r="LKN130" s="27"/>
      <c r="LKO130" s="27"/>
      <c r="LKP130" s="27"/>
      <c r="LKQ130" s="27"/>
      <c r="LKR130" s="27"/>
      <c r="LKS130" s="27"/>
      <c r="LKT130" s="27"/>
      <c r="LKU130" s="27"/>
      <c r="LKV130" s="27"/>
      <c r="LKW130" s="27"/>
      <c r="LKX130" s="27"/>
      <c r="LKY130" s="27"/>
      <c r="LKZ130" s="27"/>
      <c r="LLA130" s="27"/>
      <c r="LLB130" s="27"/>
      <c r="LLC130" s="27"/>
      <c r="LLD130" s="27"/>
      <c r="LLE130" s="27"/>
      <c r="LLF130" s="27"/>
      <c r="LLG130" s="27"/>
      <c r="LLH130" s="27"/>
      <c r="LLI130" s="27"/>
      <c r="LLJ130" s="27"/>
      <c r="LLK130" s="27"/>
      <c r="LLL130" s="27"/>
      <c r="LLM130" s="27"/>
      <c r="LLN130" s="27"/>
      <c r="LLO130" s="27"/>
      <c r="LLP130" s="27"/>
      <c r="LLQ130" s="27"/>
      <c r="LLR130" s="27"/>
      <c r="LLS130" s="27"/>
      <c r="LLT130" s="27"/>
      <c r="LLU130" s="27"/>
      <c r="LLV130" s="27"/>
      <c r="LLW130" s="27"/>
      <c r="LLX130" s="27"/>
      <c r="LLY130" s="27"/>
      <c r="LLZ130" s="27"/>
      <c r="LMA130" s="27"/>
      <c r="LMB130" s="27"/>
      <c r="LMC130" s="27"/>
      <c r="LMD130" s="27"/>
      <c r="LME130" s="27"/>
      <c r="LMF130" s="27"/>
      <c r="LMG130" s="27"/>
      <c r="LMH130" s="27"/>
      <c r="LMI130" s="27"/>
      <c r="LMJ130" s="27"/>
      <c r="LMK130" s="27"/>
      <c r="LML130" s="27"/>
      <c r="LMM130" s="27"/>
      <c r="LMN130" s="27"/>
      <c r="LMO130" s="27"/>
      <c r="LMP130" s="27"/>
      <c r="LMQ130" s="27"/>
      <c r="LMR130" s="27"/>
      <c r="LMS130" s="27"/>
      <c r="LMT130" s="27"/>
      <c r="LMU130" s="27"/>
      <c r="LMV130" s="27"/>
      <c r="LMW130" s="27"/>
      <c r="LMX130" s="27"/>
      <c r="LMY130" s="27"/>
      <c r="LMZ130" s="27"/>
      <c r="LNA130" s="27"/>
      <c r="LNB130" s="27"/>
      <c r="LNC130" s="27"/>
      <c r="LND130" s="27"/>
      <c r="LNE130" s="27"/>
      <c r="LNF130" s="27"/>
      <c r="LNG130" s="27"/>
      <c r="LNH130" s="27"/>
      <c r="LNI130" s="27"/>
      <c r="LNJ130" s="27"/>
      <c r="LNK130" s="27"/>
      <c r="LNL130" s="27"/>
      <c r="LNM130" s="27"/>
      <c r="LNN130" s="27"/>
      <c r="LNO130" s="27"/>
      <c r="LNP130" s="27"/>
      <c r="LNQ130" s="27"/>
      <c r="LNR130" s="27"/>
      <c r="LNS130" s="27"/>
      <c r="LNT130" s="27"/>
      <c r="LNU130" s="27"/>
      <c r="LNV130" s="27"/>
      <c r="LNW130" s="27"/>
      <c r="LNX130" s="27"/>
      <c r="LNY130" s="27"/>
      <c r="LNZ130" s="27"/>
      <c r="LOA130" s="27"/>
      <c r="LOB130" s="27"/>
      <c r="LOC130" s="27"/>
      <c r="LOD130" s="27"/>
      <c r="LOE130" s="27"/>
      <c r="LOF130" s="27"/>
      <c r="LOG130" s="27"/>
      <c r="LOH130" s="27"/>
      <c r="LOI130" s="27"/>
      <c r="LOJ130" s="27"/>
      <c r="LOK130" s="27"/>
      <c r="LOL130" s="27"/>
      <c r="LOM130" s="27"/>
      <c r="LON130" s="27"/>
      <c r="LOO130" s="27"/>
      <c r="LOP130" s="27"/>
      <c r="LOQ130" s="27"/>
      <c r="LOR130" s="27"/>
      <c r="LOS130" s="27"/>
      <c r="LOT130" s="27"/>
      <c r="LOU130" s="27"/>
      <c r="LOV130" s="27"/>
      <c r="LOW130" s="27"/>
      <c r="LOX130" s="27"/>
      <c r="LOY130" s="27"/>
      <c r="LOZ130" s="27"/>
      <c r="LPA130" s="27"/>
      <c r="LPB130" s="27"/>
      <c r="LPC130" s="27"/>
      <c r="LPD130" s="27"/>
      <c r="LPE130" s="27"/>
      <c r="LPF130" s="27"/>
      <c r="LPG130" s="27"/>
      <c r="LPH130" s="27"/>
      <c r="LPI130" s="27"/>
      <c r="LPJ130" s="27"/>
      <c r="LPK130" s="27"/>
      <c r="LPL130" s="27"/>
      <c r="LPM130" s="27"/>
      <c r="LPN130" s="27"/>
      <c r="LPO130" s="27"/>
      <c r="LPP130" s="27"/>
      <c r="LPQ130" s="27"/>
      <c r="LPR130" s="27"/>
      <c r="LPS130" s="27"/>
      <c r="LPT130" s="27"/>
      <c r="LPU130" s="27"/>
      <c r="LPV130" s="27"/>
      <c r="LPW130" s="27"/>
      <c r="LPX130" s="27"/>
      <c r="LPY130" s="27"/>
      <c r="LPZ130" s="27"/>
      <c r="LQA130" s="27"/>
      <c r="LQB130" s="27"/>
      <c r="LQC130" s="27"/>
      <c r="LQD130" s="27"/>
      <c r="LQE130" s="27"/>
      <c r="LQF130" s="27"/>
      <c r="LQG130" s="27"/>
      <c r="LQH130" s="27"/>
      <c r="LQI130" s="27"/>
      <c r="LQJ130" s="27"/>
      <c r="LQK130" s="27"/>
      <c r="LQL130" s="27"/>
      <c r="LQM130" s="27"/>
      <c r="LQN130" s="27"/>
      <c r="LQO130" s="27"/>
      <c r="LQP130" s="27"/>
      <c r="LQQ130" s="27"/>
      <c r="LQR130" s="27"/>
      <c r="LQS130" s="27"/>
      <c r="LQT130" s="27"/>
      <c r="LQU130" s="27"/>
      <c r="LQV130" s="27"/>
      <c r="LQW130" s="27"/>
      <c r="LQX130" s="27"/>
      <c r="LQY130" s="27"/>
      <c r="LQZ130" s="27"/>
      <c r="LRA130" s="27"/>
      <c r="LRB130" s="27"/>
      <c r="LRC130" s="27"/>
      <c r="LRD130" s="27"/>
      <c r="LRE130" s="27"/>
      <c r="LRF130" s="27"/>
      <c r="LRG130" s="27"/>
      <c r="LRH130" s="27"/>
      <c r="LRI130" s="27"/>
      <c r="LRJ130" s="27"/>
      <c r="LRK130" s="27"/>
      <c r="LRL130" s="27"/>
      <c r="LRM130" s="27"/>
      <c r="LRN130" s="27"/>
      <c r="LRO130" s="27"/>
      <c r="LRP130" s="27"/>
      <c r="LRQ130" s="27"/>
      <c r="LRR130" s="27"/>
      <c r="LRS130" s="27"/>
      <c r="LRT130" s="27"/>
      <c r="LRU130" s="27"/>
      <c r="LRV130" s="27"/>
      <c r="LRW130" s="27"/>
      <c r="LRX130" s="27"/>
      <c r="LRY130" s="27"/>
      <c r="LRZ130" s="27"/>
      <c r="LSA130" s="27"/>
      <c r="LSB130" s="27"/>
      <c r="LSC130" s="27"/>
      <c r="LSD130" s="27"/>
      <c r="LSE130" s="27"/>
      <c r="LSF130" s="27"/>
      <c r="LSG130" s="27"/>
      <c r="LSH130" s="27"/>
      <c r="LSI130" s="27"/>
      <c r="LSJ130" s="27"/>
      <c r="LSK130" s="27"/>
      <c r="LSL130" s="27"/>
      <c r="LSM130" s="27"/>
      <c r="LSN130" s="27"/>
      <c r="LSO130" s="27"/>
      <c r="LSP130" s="27"/>
      <c r="LSQ130" s="27"/>
      <c r="LSR130" s="27"/>
      <c r="LSS130" s="27"/>
      <c r="LST130" s="27"/>
      <c r="LSU130" s="27"/>
      <c r="LSV130" s="27"/>
      <c r="LSW130" s="27"/>
      <c r="LSX130" s="27"/>
      <c r="LSY130" s="27"/>
      <c r="LSZ130" s="27"/>
      <c r="LTA130" s="27"/>
      <c r="LTB130" s="27"/>
      <c r="LTC130" s="27"/>
      <c r="LTD130" s="27"/>
      <c r="LTE130" s="27"/>
      <c r="LTF130" s="27"/>
      <c r="LTG130" s="27"/>
      <c r="LTH130" s="27"/>
      <c r="LTI130" s="27"/>
      <c r="LTJ130" s="27"/>
      <c r="LTK130" s="27"/>
      <c r="LTL130" s="27"/>
      <c r="LTM130" s="27"/>
      <c r="LTN130" s="27"/>
      <c r="LTO130" s="27"/>
      <c r="LTP130" s="27"/>
      <c r="LTQ130" s="27"/>
      <c r="LTR130" s="27"/>
      <c r="LTS130" s="27"/>
      <c r="LTT130" s="27"/>
      <c r="LTU130" s="27"/>
      <c r="LTV130" s="27"/>
      <c r="LTW130" s="27"/>
      <c r="LTX130" s="27"/>
      <c r="LTY130" s="27"/>
      <c r="LTZ130" s="27"/>
      <c r="LUG130" s="27"/>
      <c r="LUH130" s="27"/>
      <c r="LUI130" s="27"/>
      <c r="LUJ130" s="27"/>
      <c r="LUK130" s="27"/>
      <c r="LUL130" s="27"/>
      <c r="LUM130" s="27"/>
      <c r="LUN130" s="27"/>
      <c r="LUO130" s="27"/>
      <c r="LUP130" s="27"/>
      <c r="LUQ130" s="27"/>
      <c r="LUR130" s="27"/>
      <c r="LUS130" s="27"/>
      <c r="LUT130" s="27"/>
      <c r="LUU130" s="27"/>
      <c r="LUV130" s="27"/>
      <c r="LUW130" s="27"/>
      <c r="LUX130" s="27"/>
      <c r="LUY130" s="27"/>
      <c r="LUZ130" s="27"/>
      <c r="LVA130" s="27"/>
      <c r="LVB130" s="27"/>
      <c r="LVC130" s="27"/>
      <c r="LVD130" s="27"/>
      <c r="LVE130" s="27"/>
      <c r="LVF130" s="27"/>
      <c r="LVG130" s="27"/>
      <c r="LVH130" s="27"/>
      <c r="LVI130" s="27"/>
      <c r="LVJ130" s="27"/>
      <c r="LVK130" s="27"/>
      <c r="LVL130" s="27"/>
      <c r="LVM130" s="27"/>
      <c r="LVN130" s="27"/>
      <c r="LVO130" s="27"/>
      <c r="LVP130" s="27"/>
      <c r="LVQ130" s="27"/>
      <c r="LVR130" s="27"/>
      <c r="LVS130" s="27"/>
      <c r="LVT130" s="27"/>
      <c r="LVU130" s="27"/>
      <c r="LVV130" s="27"/>
      <c r="LVW130" s="27"/>
      <c r="LVX130" s="27"/>
      <c r="LVY130" s="27"/>
      <c r="LVZ130" s="27"/>
      <c r="LWA130" s="27"/>
      <c r="LWB130" s="27"/>
      <c r="LWC130" s="27"/>
      <c r="LWD130" s="27"/>
      <c r="LWE130" s="27"/>
      <c r="LWF130" s="27"/>
      <c r="LWG130" s="27"/>
      <c r="LWH130" s="27"/>
      <c r="LWI130" s="27"/>
      <c r="LWJ130" s="27"/>
      <c r="LWK130" s="27"/>
      <c r="LWL130" s="27"/>
      <c r="LWM130" s="27"/>
      <c r="LWN130" s="27"/>
      <c r="LWO130" s="27"/>
      <c r="LWP130" s="27"/>
      <c r="LWQ130" s="27"/>
      <c r="LWR130" s="27"/>
      <c r="LWS130" s="27"/>
      <c r="LWT130" s="27"/>
      <c r="LWU130" s="27"/>
      <c r="LWV130" s="27"/>
      <c r="LWW130" s="27"/>
      <c r="LWX130" s="27"/>
      <c r="LWY130" s="27"/>
      <c r="LWZ130" s="27"/>
      <c r="LXA130" s="27"/>
      <c r="LXB130" s="27"/>
      <c r="LXC130" s="27"/>
      <c r="LXD130" s="27"/>
      <c r="LXE130" s="27"/>
      <c r="LXF130" s="27"/>
      <c r="LXG130" s="27"/>
      <c r="LXH130" s="27"/>
      <c r="LXI130" s="27"/>
      <c r="LXJ130" s="27"/>
      <c r="LXK130" s="27"/>
      <c r="LXL130" s="27"/>
      <c r="LXM130" s="27"/>
      <c r="LXN130" s="27"/>
      <c r="LXO130" s="27"/>
      <c r="LXP130" s="27"/>
      <c r="LXQ130" s="27"/>
      <c r="LXR130" s="27"/>
      <c r="LXS130" s="27"/>
      <c r="LXT130" s="27"/>
      <c r="LXU130" s="27"/>
      <c r="LXV130" s="27"/>
      <c r="LXW130" s="27"/>
      <c r="LXX130" s="27"/>
      <c r="LXY130" s="27"/>
      <c r="LXZ130" s="27"/>
      <c r="LYA130" s="27"/>
      <c r="LYB130" s="27"/>
      <c r="LYC130" s="27"/>
      <c r="LYD130" s="27"/>
      <c r="LYE130" s="27"/>
      <c r="LYF130" s="27"/>
      <c r="LYG130" s="27"/>
      <c r="LYH130" s="27"/>
      <c r="LYI130" s="27"/>
      <c r="LYJ130" s="27"/>
      <c r="LYK130" s="27"/>
      <c r="LYL130" s="27"/>
      <c r="LYM130" s="27"/>
      <c r="LYN130" s="27"/>
      <c r="LYO130" s="27"/>
      <c r="LYP130" s="27"/>
      <c r="LYQ130" s="27"/>
      <c r="LYR130" s="27"/>
      <c r="LYS130" s="27"/>
      <c r="LYT130" s="27"/>
      <c r="LYU130" s="27"/>
      <c r="LYV130" s="27"/>
      <c r="LYW130" s="27"/>
      <c r="LYX130" s="27"/>
      <c r="LYY130" s="27"/>
      <c r="LYZ130" s="27"/>
      <c r="LZA130" s="27"/>
      <c r="LZB130" s="27"/>
      <c r="LZC130" s="27"/>
      <c r="LZD130" s="27"/>
      <c r="LZE130" s="27"/>
      <c r="LZF130" s="27"/>
      <c r="LZG130" s="27"/>
      <c r="LZH130" s="27"/>
      <c r="LZI130" s="27"/>
      <c r="LZJ130" s="27"/>
      <c r="LZK130" s="27"/>
      <c r="LZL130" s="27"/>
      <c r="LZM130" s="27"/>
      <c r="LZN130" s="27"/>
      <c r="LZO130" s="27"/>
      <c r="LZP130" s="27"/>
      <c r="LZQ130" s="27"/>
      <c r="LZR130" s="27"/>
      <c r="LZS130" s="27"/>
      <c r="LZT130" s="27"/>
      <c r="LZU130" s="27"/>
      <c r="LZV130" s="27"/>
      <c r="LZW130" s="27"/>
      <c r="LZX130" s="27"/>
      <c r="LZY130" s="27"/>
      <c r="LZZ130" s="27"/>
      <c r="MAA130" s="27"/>
      <c r="MAB130" s="27"/>
      <c r="MAC130" s="27"/>
      <c r="MAD130" s="27"/>
      <c r="MAE130" s="27"/>
      <c r="MAF130" s="27"/>
      <c r="MAG130" s="27"/>
      <c r="MAH130" s="27"/>
      <c r="MAI130" s="27"/>
      <c r="MAJ130" s="27"/>
      <c r="MAK130" s="27"/>
      <c r="MAL130" s="27"/>
      <c r="MAM130" s="27"/>
      <c r="MAN130" s="27"/>
      <c r="MAO130" s="27"/>
      <c r="MAP130" s="27"/>
      <c r="MAQ130" s="27"/>
      <c r="MAR130" s="27"/>
      <c r="MAS130" s="27"/>
      <c r="MAT130" s="27"/>
      <c r="MAU130" s="27"/>
      <c r="MAV130" s="27"/>
      <c r="MAW130" s="27"/>
      <c r="MAX130" s="27"/>
      <c r="MAY130" s="27"/>
      <c r="MAZ130" s="27"/>
      <c r="MBA130" s="27"/>
      <c r="MBB130" s="27"/>
      <c r="MBC130" s="27"/>
      <c r="MBD130" s="27"/>
      <c r="MBE130" s="27"/>
      <c r="MBF130" s="27"/>
      <c r="MBG130" s="27"/>
      <c r="MBH130" s="27"/>
      <c r="MBI130" s="27"/>
      <c r="MBJ130" s="27"/>
      <c r="MBK130" s="27"/>
      <c r="MBL130" s="27"/>
      <c r="MBM130" s="27"/>
      <c r="MBN130" s="27"/>
      <c r="MBO130" s="27"/>
      <c r="MBP130" s="27"/>
      <c r="MBQ130" s="27"/>
      <c r="MBR130" s="27"/>
      <c r="MBS130" s="27"/>
      <c r="MBT130" s="27"/>
      <c r="MBU130" s="27"/>
      <c r="MBV130" s="27"/>
      <c r="MBW130" s="27"/>
      <c r="MBX130" s="27"/>
      <c r="MBY130" s="27"/>
      <c r="MBZ130" s="27"/>
      <c r="MCA130" s="27"/>
      <c r="MCB130" s="27"/>
      <c r="MCC130" s="27"/>
      <c r="MCD130" s="27"/>
      <c r="MCE130" s="27"/>
      <c r="MCF130" s="27"/>
      <c r="MCG130" s="27"/>
      <c r="MCH130" s="27"/>
      <c r="MCI130" s="27"/>
      <c r="MCJ130" s="27"/>
      <c r="MCK130" s="27"/>
      <c r="MCL130" s="27"/>
      <c r="MCM130" s="27"/>
      <c r="MCN130" s="27"/>
      <c r="MCO130" s="27"/>
      <c r="MCP130" s="27"/>
      <c r="MCQ130" s="27"/>
      <c r="MCR130" s="27"/>
      <c r="MCS130" s="27"/>
      <c r="MCT130" s="27"/>
      <c r="MCU130" s="27"/>
      <c r="MCV130" s="27"/>
      <c r="MCW130" s="27"/>
      <c r="MCX130" s="27"/>
      <c r="MCY130" s="27"/>
      <c r="MCZ130" s="27"/>
      <c r="MDA130" s="27"/>
      <c r="MDB130" s="27"/>
      <c r="MDC130" s="27"/>
      <c r="MDD130" s="27"/>
      <c r="MDE130" s="27"/>
      <c r="MDF130" s="27"/>
      <c r="MDG130" s="27"/>
      <c r="MDH130" s="27"/>
      <c r="MDI130" s="27"/>
      <c r="MDJ130" s="27"/>
      <c r="MDK130" s="27"/>
      <c r="MDL130" s="27"/>
      <c r="MDM130" s="27"/>
      <c r="MDN130" s="27"/>
      <c r="MDO130" s="27"/>
      <c r="MDP130" s="27"/>
      <c r="MDQ130" s="27"/>
      <c r="MDR130" s="27"/>
      <c r="MDS130" s="27"/>
      <c r="MDT130" s="27"/>
      <c r="MDU130" s="27"/>
      <c r="MDV130" s="27"/>
      <c r="MEC130" s="27"/>
      <c r="MED130" s="27"/>
      <c r="MEE130" s="27"/>
      <c r="MEF130" s="27"/>
      <c r="MEG130" s="27"/>
      <c r="MEH130" s="27"/>
      <c r="MEI130" s="27"/>
      <c r="MEJ130" s="27"/>
      <c r="MEK130" s="27"/>
      <c r="MEL130" s="27"/>
      <c r="MEM130" s="27"/>
      <c r="MEN130" s="27"/>
      <c r="MEO130" s="27"/>
      <c r="MEP130" s="27"/>
      <c r="MEQ130" s="27"/>
      <c r="MER130" s="27"/>
      <c r="MES130" s="27"/>
      <c r="MET130" s="27"/>
      <c r="MEU130" s="27"/>
      <c r="MEV130" s="27"/>
      <c r="MEW130" s="27"/>
      <c r="MEX130" s="27"/>
      <c r="MEY130" s="27"/>
      <c r="MEZ130" s="27"/>
      <c r="MFA130" s="27"/>
      <c r="MFB130" s="27"/>
      <c r="MFC130" s="27"/>
      <c r="MFD130" s="27"/>
      <c r="MFE130" s="27"/>
      <c r="MFF130" s="27"/>
      <c r="MFG130" s="27"/>
      <c r="MFH130" s="27"/>
      <c r="MFI130" s="27"/>
      <c r="MFJ130" s="27"/>
      <c r="MFK130" s="27"/>
      <c r="MFL130" s="27"/>
      <c r="MFM130" s="27"/>
      <c r="MFN130" s="27"/>
      <c r="MFO130" s="27"/>
      <c r="MFP130" s="27"/>
      <c r="MFQ130" s="27"/>
      <c r="MFR130" s="27"/>
      <c r="MFS130" s="27"/>
      <c r="MFT130" s="27"/>
      <c r="MFU130" s="27"/>
      <c r="MFV130" s="27"/>
      <c r="MFW130" s="27"/>
      <c r="MFX130" s="27"/>
      <c r="MFY130" s="27"/>
      <c r="MFZ130" s="27"/>
      <c r="MGA130" s="27"/>
      <c r="MGB130" s="27"/>
      <c r="MGC130" s="27"/>
      <c r="MGD130" s="27"/>
      <c r="MGE130" s="27"/>
      <c r="MGF130" s="27"/>
      <c r="MGG130" s="27"/>
      <c r="MGH130" s="27"/>
      <c r="MGI130" s="27"/>
      <c r="MGJ130" s="27"/>
      <c r="MGK130" s="27"/>
      <c r="MGL130" s="27"/>
      <c r="MGM130" s="27"/>
      <c r="MGN130" s="27"/>
      <c r="MGO130" s="27"/>
      <c r="MGP130" s="27"/>
      <c r="MGQ130" s="27"/>
      <c r="MGR130" s="27"/>
      <c r="MGS130" s="27"/>
      <c r="MGT130" s="27"/>
      <c r="MGU130" s="27"/>
      <c r="MGV130" s="27"/>
      <c r="MGW130" s="27"/>
      <c r="MGX130" s="27"/>
      <c r="MGY130" s="27"/>
      <c r="MGZ130" s="27"/>
      <c r="MHA130" s="27"/>
      <c r="MHB130" s="27"/>
      <c r="MHC130" s="27"/>
      <c r="MHD130" s="27"/>
      <c r="MHE130" s="27"/>
      <c r="MHF130" s="27"/>
      <c r="MHG130" s="27"/>
      <c r="MHH130" s="27"/>
      <c r="MHI130" s="27"/>
      <c r="MHJ130" s="27"/>
      <c r="MHK130" s="27"/>
      <c r="MHL130" s="27"/>
      <c r="MHM130" s="27"/>
      <c r="MHN130" s="27"/>
      <c r="MHO130" s="27"/>
      <c r="MHP130" s="27"/>
      <c r="MHQ130" s="27"/>
      <c r="MHR130" s="27"/>
      <c r="MHS130" s="27"/>
      <c r="MHT130" s="27"/>
      <c r="MHU130" s="27"/>
      <c r="MHV130" s="27"/>
      <c r="MHW130" s="27"/>
      <c r="MHX130" s="27"/>
      <c r="MHY130" s="27"/>
      <c r="MHZ130" s="27"/>
      <c r="MIA130" s="27"/>
      <c r="MIB130" s="27"/>
      <c r="MIC130" s="27"/>
      <c r="MID130" s="27"/>
      <c r="MIE130" s="27"/>
      <c r="MIF130" s="27"/>
      <c r="MIG130" s="27"/>
      <c r="MIH130" s="27"/>
      <c r="MII130" s="27"/>
      <c r="MIJ130" s="27"/>
      <c r="MIK130" s="27"/>
      <c r="MIL130" s="27"/>
      <c r="MIM130" s="27"/>
      <c r="MIN130" s="27"/>
      <c r="MIO130" s="27"/>
      <c r="MIP130" s="27"/>
      <c r="MIQ130" s="27"/>
      <c r="MIR130" s="27"/>
      <c r="MIS130" s="27"/>
      <c r="MIT130" s="27"/>
      <c r="MIU130" s="27"/>
      <c r="MIV130" s="27"/>
      <c r="MIW130" s="27"/>
      <c r="MIX130" s="27"/>
      <c r="MIY130" s="27"/>
      <c r="MIZ130" s="27"/>
      <c r="MJA130" s="27"/>
      <c r="MJB130" s="27"/>
      <c r="MJC130" s="27"/>
      <c r="MJD130" s="27"/>
      <c r="MJE130" s="27"/>
      <c r="MJF130" s="27"/>
      <c r="MJG130" s="27"/>
      <c r="MJH130" s="27"/>
      <c r="MJI130" s="27"/>
      <c r="MJJ130" s="27"/>
      <c r="MJK130" s="27"/>
      <c r="MJL130" s="27"/>
      <c r="MJM130" s="27"/>
      <c r="MJN130" s="27"/>
      <c r="MJO130" s="27"/>
      <c r="MJP130" s="27"/>
      <c r="MJQ130" s="27"/>
      <c r="MJR130" s="27"/>
      <c r="MJS130" s="27"/>
      <c r="MJT130" s="27"/>
      <c r="MJU130" s="27"/>
      <c r="MJV130" s="27"/>
      <c r="MJW130" s="27"/>
      <c r="MJX130" s="27"/>
      <c r="MJY130" s="27"/>
      <c r="MJZ130" s="27"/>
      <c r="MKA130" s="27"/>
      <c r="MKB130" s="27"/>
      <c r="MKC130" s="27"/>
      <c r="MKD130" s="27"/>
      <c r="MKE130" s="27"/>
      <c r="MKF130" s="27"/>
      <c r="MKG130" s="27"/>
      <c r="MKH130" s="27"/>
      <c r="MKI130" s="27"/>
      <c r="MKJ130" s="27"/>
      <c r="MKK130" s="27"/>
      <c r="MKL130" s="27"/>
      <c r="MKM130" s="27"/>
      <c r="MKN130" s="27"/>
      <c r="MKO130" s="27"/>
      <c r="MKP130" s="27"/>
      <c r="MKQ130" s="27"/>
      <c r="MKR130" s="27"/>
      <c r="MKS130" s="27"/>
      <c r="MKT130" s="27"/>
      <c r="MKU130" s="27"/>
      <c r="MKV130" s="27"/>
      <c r="MKW130" s="27"/>
      <c r="MKX130" s="27"/>
      <c r="MKY130" s="27"/>
      <c r="MKZ130" s="27"/>
      <c r="MLA130" s="27"/>
      <c r="MLB130" s="27"/>
      <c r="MLC130" s="27"/>
      <c r="MLD130" s="27"/>
      <c r="MLE130" s="27"/>
      <c r="MLF130" s="27"/>
      <c r="MLG130" s="27"/>
      <c r="MLH130" s="27"/>
      <c r="MLI130" s="27"/>
      <c r="MLJ130" s="27"/>
      <c r="MLK130" s="27"/>
      <c r="MLL130" s="27"/>
      <c r="MLM130" s="27"/>
      <c r="MLN130" s="27"/>
      <c r="MLO130" s="27"/>
      <c r="MLP130" s="27"/>
      <c r="MLQ130" s="27"/>
      <c r="MLR130" s="27"/>
      <c r="MLS130" s="27"/>
      <c r="MLT130" s="27"/>
      <c r="MLU130" s="27"/>
      <c r="MLV130" s="27"/>
      <c r="MLW130" s="27"/>
      <c r="MLX130" s="27"/>
      <c r="MLY130" s="27"/>
      <c r="MLZ130" s="27"/>
      <c r="MMA130" s="27"/>
      <c r="MMB130" s="27"/>
      <c r="MMC130" s="27"/>
      <c r="MMD130" s="27"/>
      <c r="MME130" s="27"/>
      <c r="MMF130" s="27"/>
      <c r="MMG130" s="27"/>
      <c r="MMH130" s="27"/>
      <c r="MMI130" s="27"/>
      <c r="MMJ130" s="27"/>
      <c r="MMK130" s="27"/>
      <c r="MML130" s="27"/>
      <c r="MMM130" s="27"/>
      <c r="MMN130" s="27"/>
      <c r="MMO130" s="27"/>
      <c r="MMP130" s="27"/>
      <c r="MMQ130" s="27"/>
      <c r="MMR130" s="27"/>
      <c r="MMS130" s="27"/>
      <c r="MMT130" s="27"/>
      <c r="MMU130" s="27"/>
      <c r="MMV130" s="27"/>
      <c r="MMW130" s="27"/>
      <c r="MMX130" s="27"/>
      <c r="MMY130" s="27"/>
      <c r="MMZ130" s="27"/>
      <c r="MNA130" s="27"/>
      <c r="MNB130" s="27"/>
      <c r="MNC130" s="27"/>
      <c r="MND130" s="27"/>
      <c r="MNE130" s="27"/>
      <c r="MNF130" s="27"/>
      <c r="MNG130" s="27"/>
      <c r="MNH130" s="27"/>
      <c r="MNI130" s="27"/>
      <c r="MNJ130" s="27"/>
      <c r="MNK130" s="27"/>
      <c r="MNL130" s="27"/>
      <c r="MNM130" s="27"/>
      <c r="MNN130" s="27"/>
      <c r="MNO130" s="27"/>
      <c r="MNP130" s="27"/>
      <c r="MNQ130" s="27"/>
      <c r="MNR130" s="27"/>
      <c r="MNY130" s="27"/>
      <c r="MNZ130" s="27"/>
      <c r="MOA130" s="27"/>
      <c r="MOB130" s="27"/>
      <c r="MOC130" s="27"/>
      <c r="MOD130" s="27"/>
      <c r="MOE130" s="27"/>
      <c r="MOF130" s="27"/>
      <c r="MOG130" s="27"/>
      <c r="MOH130" s="27"/>
      <c r="MOI130" s="27"/>
      <c r="MOJ130" s="27"/>
      <c r="MOK130" s="27"/>
      <c r="MOL130" s="27"/>
      <c r="MOM130" s="27"/>
      <c r="MON130" s="27"/>
      <c r="MOO130" s="27"/>
      <c r="MOP130" s="27"/>
      <c r="MOQ130" s="27"/>
      <c r="MOR130" s="27"/>
      <c r="MOS130" s="27"/>
      <c r="MOT130" s="27"/>
      <c r="MOU130" s="27"/>
      <c r="MOV130" s="27"/>
      <c r="MOW130" s="27"/>
      <c r="MOX130" s="27"/>
      <c r="MOY130" s="27"/>
      <c r="MOZ130" s="27"/>
      <c r="MPA130" s="27"/>
      <c r="MPB130" s="27"/>
      <c r="MPC130" s="27"/>
      <c r="MPD130" s="27"/>
      <c r="MPE130" s="27"/>
      <c r="MPF130" s="27"/>
      <c r="MPG130" s="27"/>
      <c r="MPH130" s="27"/>
      <c r="MPI130" s="27"/>
      <c r="MPJ130" s="27"/>
      <c r="MPK130" s="27"/>
      <c r="MPL130" s="27"/>
      <c r="MPM130" s="27"/>
      <c r="MPN130" s="27"/>
      <c r="MPO130" s="27"/>
      <c r="MPP130" s="27"/>
      <c r="MPQ130" s="27"/>
      <c r="MPR130" s="27"/>
      <c r="MPS130" s="27"/>
      <c r="MPT130" s="27"/>
      <c r="MPU130" s="27"/>
      <c r="MPV130" s="27"/>
      <c r="MPW130" s="27"/>
      <c r="MPX130" s="27"/>
      <c r="MPY130" s="27"/>
      <c r="MPZ130" s="27"/>
      <c r="MQA130" s="27"/>
      <c r="MQB130" s="27"/>
      <c r="MQC130" s="27"/>
      <c r="MQD130" s="27"/>
      <c r="MQE130" s="27"/>
      <c r="MQF130" s="27"/>
      <c r="MQG130" s="27"/>
      <c r="MQH130" s="27"/>
      <c r="MQI130" s="27"/>
      <c r="MQJ130" s="27"/>
      <c r="MQK130" s="27"/>
      <c r="MQL130" s="27"/>
      <c r="MQM130" s="27"/>
      <c r="MQN130" s="27"/>
      <c r="MQO130" s="27"/>
      <c r="MQP130" s="27"/>
      <c r="MQQ130" s="27"/>
      <c r="MQR130" s="27"/>
      <c r="MQS130" s="27"/>
      <c r="MQT130" s="27"/>
      <c r="MQU130" s="27"/>
      <c r="MQV130" s="27"/>
      <c r="MQW130" s="27"/>
      <c r="MQX130" s="27"/>
      <c r="MQY130" s="27"/>
      <c r="MQZ130" s="27"/>
      <c r="MRA130" s="27"/>
      <c r="MRB130" s="27"/>
      <c r="MRC130" s="27"/>
      <c r="MRD130" s="27"/>
      <c r="MRE130" s="27"/>
      <c r="MRF130" s="27"/>
      <c r="MRG130" s="27"/>
      <c r="MRH130" s="27"/>
      <c r="MRI130" s="27"/>
      <c r="MRJ130" s="27"/>
      <c r="MRK130" s="27"/>
      <c r="MRL130" s="27"/>
      <c r="MRM130" s="27"/>
      <c r="MRN130" s="27"/>
      <c r="MRO130" s="27"/>
      <c r="MRP130" s="27"/>
      <c r="MRQ130" s="27"/>
      <c r="MRR130" s="27"/>
      <c r="MRS130" s="27"/>
      <c r="MRT130" s="27"/>
      <c r="MRU130" s="27"/>
      <c r="MRV130" s="27"/>
      <c r="MRW130" s="27"/>
      <c r="MRX130" s="27"/>
      <c r="MRY130" s="27"/>
      <c r="MRZ130" s="27"/>
      <c r="MSA130" s="27"/>
      <c r="MSB130" s="27"/>
      <c r="MSC130" s="27"/>
      <c r="MSD130" s="27"/>
      <c r="MSE130" s="27"/>
      <c r="MSF130" s="27"/>
      <c r="MSG130" s="27"/>
      <c r="MSH130" s="27"/>
      <c r="MSI130" s="27"/>
      <c r="MSJ130" s="27"/>
      <c r="MSK130" s="27"/>
      <c r="MSL130" s="27"/>
      <c r="MSM130" s="27"/>
      <c r="MSN130" s="27"/>
      <c r="MSO130" s="27"/>
      <c r="MSP130" s="27"/>
      <c r="MSQ130" s="27"/>
      <c r="MSR130" s="27"/>
      <c r="MSS130" s="27"/>
      <c r="MST130" s="27"/>
      <c r="MSU130" s="27"/>
      <c r="MSV130" s="27"/>
      <c r="MSW130" s="27"/>
      <c r="MSX130" s="27"/>
      <c r="MSY130" s="27"/>
      <c r="MSZ130" s="27"/>
      <c r="MTA130" s="27"/>
      <c r="MTB130" s="27"/>
      <c r="MTC130" s="27"/>
      <c r="MTD130" s="27"/>
      <c r="MTE130" s="27"/>
      <c r="MTF130" s="27"/>
      <c r="MTG130" s="27"/>
      <c r="MTH130" s="27"/>
      <c r="MTI130" s="27"/>
      <c r="MTJ130" s="27"/>
      <c r="MTK130" s="27"/>
      <c r="MTL130" s="27"/>
      <c r="MTM130" s="27"/>
      <c r="MTN130" s="27"/>
      <c r="MTO130" s="27"/>
      <c r="MTP130" s="27"/>
      <c r="MTQ130" s="27"/>
      <c r="MTR130" s="27"/>
      <c r="MTS130" s="27"/>
      <c r="MTT130" s="27"/>
      <c r="MTU130" s="27"/>
      <c r="MTV130" s="27"/>
      <c r="MTW130" s="27"/>
      <c r="MTX130" s="27"/>
      <c r="MTY130" s="27"/>
      <c r="MTZ130" s="27"/>
      <c r="MUA130" s="27"/>
      <c r="MUB130" s="27"/>
      <c r="MUC130" s="27"/>
      <c r="MUD130" s="27"/>
      <c r="MUE130" s="27"/>
      <c r="MUF130" s="27"/>
      <c r="MUG130" s="27"/>
      <c r="MUH130" s="27"/>
      <c r="MUI130" s="27"/>
      <c r="MUJ130" s="27"/>
      <c r="MUK130" s="27"/>
      <c r="MUL130" s="27"/>
      <c r="MUM130" s="27"/>
      <c r="MUN130" s="27"/>
      <c r="MUO130" s="27"/>
      <c r="MUP130" s="27"/>
      <c r="MUQ130" s="27"/>
      <c r="MUR130" s="27"/>
      <c r="MUS130" s="27"/>
      <c r="MUT130" s="27"/>
      <c r="MUU130" s="27"/>
      <c r="MUV130" s="27"/>
      <c r="MUW130" s="27"/>
      <c r="MUX130" s="27"/>
      <c r="MUY130" s="27"/>
      <c r="MUZ130" s="27"/>
      <c r="MVA130" s="27"/>
      <c r="MVB130" s="27"/>
      <c r="MVC130" s="27"/>
      <c r="MVD130" s="27"/>
      <c r="MVE130" s="27"/>
      <c r="MVF130" s="27"/>
      <c r="MVG130" s="27"/>
      <c r="MVH130" s="27"/>
      <c r="MVI130" s="27"/>
      <c r="MVJ130" s="27"/>
      <c r="MVK130" s="27"/>
      <c r="MVL130" s="27"/>
      <c r="MVM130" s="27"/>
      <c r="MVN130" s="27"/>
      <c r="MVO130" s="27"/>
      <c r="MVP130" s="27"/>
      <c r="MVQ130" s="27"/>
      <c r="MVR130" s="27"/>
      <c r="MVS130" s="27"/>
      <c r="MVT130" s="27"/>
      <c r="MVU130" s="27"/>
      <c r="MVV130" s="27"/>
      <c r="MVW130" s="27"/>
      <c r="MVX130" s="27"/>
      <c r="MVY130" s="27"/>
      <c r="MVZ130" s="27"/>
      <c r="MWA130" s="27"/>
      <c r="MWB130" s="27"/>
      <c r="MWC130" s="27"/>
      <c r="MWD130" s="27"/>
      <c r="MWE130" s="27"/>
      <c r="MWF130" s="27"/>
      <c r="MWG130" s="27"/>
      <c r="MWH130" s="27"/>
      <c r="MWI130" s="27"/>
      <c r="MWJ130" s="27"/>
      <c r="MWK130" s="27"/>
      <c r="MWL130" s="27"/>
      <c r="MWM130" s="27"/>
      <c r="MWN130" s="27"/>
      <c r="MWO130" s="27"/>
      <c r="MWP130" s="27"/>
      <c r="MWQ130" s="27"/>
      <c r="MWR130" s="27"/>
      <c r="MWS130" s="27"/>
      <c r="MWT130" s="27"/>
      <c r="MWU130" s="27"/>
      <c r="MWV130" s="27"/>
      <c r="MWW130" s="27"/>
      <c r="MWX130" s="27"/>
      <c r="MWY130" s="27"/>
      <c r="MWZ130" s="27"/>
      <c r="MXA130" s="27"/>
      <c r="MXB130" s="27"/>
      <c r="MXC130" s="27"/>
      <c r="MXD130" s="27"/>
      <c r="MXE130" s="27"/>
      <c r="MXF130" s="27"/>
      <c r="MXG130" s="27"/>
      <c r="MXH130" s="27"/>
      <c r="MXI130" s="27"/>
      <c r="MXJ130" s="27"/>
      <c r="MXK130" s="27"/>
      <c r="MXL130" s="27"/>
      <c r="MXM130" s="27"/>
      <c r="MXN130" s="27"/>
      <c r="MXU130" s="27"/>
      <c r="MXV130" s="27"/>
      <c r="MXW130" s="27"/>
      <c r="MXX130" s="27"/>
      <c r="MXY130" s="27"/>
      <c r="MXZ130" s="27"/>
      <c r="MYA130" s="27"/>
      <c r="MYB130" s="27"/>
      <c r="MYC130" s="27"/>
      <c r="MYD130" s="27"/>
      <c r="MYE130" s="27"/>
      <c r="MYF130" s="27"/>
      <c r="MYG130" s="27"/>
      <c r="MYH130" s="27"/>
      <c r="MYI130" s="27"/>
      <c r="MYJ130" s="27"/>
      <c r="MYK130" s="27"/>
      <c r="MYL130" s="27"/>
      <c r="MYM130" s="27"/>
      <c r="MYN130" s="27"/>
      <c r="MYO130" s="27"/>
      <c r="MYP130" s="27"/>
      <c r="MYQ130" s="27"/>
      <c r="MYR130" s="27"/>
      <c r="MYS130" s="27"/>
      <c r="MYT130" s="27"/>
      <c r="MYU130" s="27"/>
      <c r="MYV130" s="27"/>
      <c r="MYW130" s="27"/>
      <c r="MYX130" s="27"/>
      <c r="MYY130" s="27"/>
      <c r="MYZ130" s="27"/>
      <c r="MZA130" s="27"/>
      <c r="MZB130" s="27"/>
      <c r="MZC130" s="27"/>
      <c r="MZD130" s="27"/>
      <c r="MZE130" s="27"/>
      <c r="MZF130" s="27"/>
      <c r="MZG130" s="27"/>
      <c r="MZH130" s="27"/>
      <c r="MZI130" s="27"/>
      <c r="MZJ130" s="27"/>
      <c r="MZK130" s="27"/>
      <c r="MZL130" s="27"/>
      <c r="MZM130" s="27"/>
      <c r="MZN130" s="27"/>
      <c r="MZO130" s="27"/>
      <c r="MZP130" s="27"/>
      <c r="MZQ130" s="27"/>
      <c r="MZR130" s="27"/>
      <c r="MZS130" s="27"/>
      <c r="MZT130" s="27"/>
      <c r="MZU130" s="27"/>
      <c r="MZV130" s="27"/>
      <c r="MZW130" s="27"/>
      <c r="MZX130" s="27"/>
      <c r="MZY130" s="27"/>
      <c r="MZZ130" s="27"/>
      <c r="NAA130" s="27"/>
      <c r="NAB130" s="27"/>
      <c r="NAC130" s="27"/>
      <c r="NAD130" s="27"/>
      <c r="NAE130" s="27"/>
      <c r="NAF130" s="27"/>
      <c r="NAG130" s="27"/>
      <c r="NAH130" s="27"/>
      <c r="NAI130" s="27"/>
      <c r="NAJ130" s="27"/>
      <c r="NAK130" s="27"/>
      <c r="NAL130" s="27"/>
      <c r="NAM130" s="27"/>
      <c r="NAN130" s="27"/>
      <c r="NAO130" s="27"/>
      <c r="NAP130" s="27"/>
      <c r="NAQ130" s="27"/>
      <c r="NAR130" s="27"/>
      <c r="NAS130" s="27"/>
      <c r="NAT130" s="27"/>
      <c r="NAU130" s="27"/>
      <c r="NAV130" s="27"/>
      <c r="NAW130" s="27"/>
      <c r="NAX130" s="27"/>
      <c r="NAY130" s="27"/>
      <c r="NAZ130" s="27"/>
      <c r="NBA130" s="27"/>
      <c r="NBB130" s="27"/>
      <c r="NBC130" s="27"/>
      <c r="NBD130" s="27"/>
      <c r="NBE130" s="27"/>
      <c r="NBF130" s="27"/>
      <c r="NBG130" s="27"/>
      <c r="NBH130" s="27"/>
      <c r="NBI130" s="27"/>
      <c r="NBJ130" s="27"/>
      <c r="NBK130" s="27"/>
      <c r="NBL130" s="27"/>
      <c r="NBM130" s="27"/>
      <c r="NBN130" s="27"/>
      <c r="NBO130" s="27"/>
      <c r="NBP130" s="27"/>
      <c r="NBQ130" s="27"/>
      <c r="NBR130" s="27"/>
      <c r="NBS130" s="27"/>
      <c r="NBT130" s="27"/>
      <c r="NBU130" s="27"/>
      <c r="NBV130" s="27"/>
      <c r="NBW130" s="27"/>
      <c r="NBX130" s="27"/>
      <c r="NBY130" s="27"/>
      <c r="NBZ130" s="27"/>
      <c r="NCA130" s="27"/>
      <c r="NCB130" s="27"/>
      <c r="NCC130" s="27"/>
      <c r="NCD130" s="27"/>
      <c r="NCE130" s="27"/>
      <c r="NCF130" s="27"/>
      <c r="NCG130" s="27"/>
      <c r="NCH130" s="27"/>
      <c r="NCI130" s="27"/>
      <c r="NCJ130" s="27"/>
      <c r="NCK130" s="27"/>
      <c r="NCL130" s="27"/>
      <c r="NCM130" s="27"/>
      <c r="NCN130" s="27"/>
      <c r="NCO130" s="27"/>
      <c r="NCP130" s="27"/>
      <c r="NCQ130" s="27"/>
      <c r="NCR130" s="27"/>
      <c r="NCS130" s="27"/>
      <c r="NCT130" s="27"/>
      <c r="NCU130" s="27"/>
      <c r="NCV130" s="27"/>
      <c r="NCW130" s="27"/>
      <c r="NCX130" s="27"/>
      <c r="NCY130" s="27"/>
      <c r="NCZ130" s="27"/>
      <c r="NDA130" s="27"/>
      <c r="NDB130" s="27"/>
      <c r="NDC130" s="27"/>
      <c r="NDD130" s="27"/>
      <c r="NDE130" s="27"/>
      <c r="NDF130" s="27"/>
      <c r="NDG130" s="27"/>
      <c r="NDH130" s="27"/>
      <c r="NDI130" s="27"/>
      <c r="NDJ130" s="27"/>
      <c r="NDK130" s="27"/>
      <c r="NDL130" s="27"/>
      <c r="NDM130" s="27"/>
      <c r="NDN130" s="27"/>
      <c r="NDO130" s="27"/>
      <c r="NDP130" s="27"/>
      <c r="NDQ130" s="27"/>
      <c r="NDR130" s="27"/>
      <c r="NDS130" s="27"/>
      <c r="NDT130" s="27"/>
      <c r="NDU130" s="27"/>
      <c r="NDV130" s="27"/>
      <c r="NDW130" s="27"/>
      <c r="NDX130" s="27"/>
      <c r="NDY130" s="27"/>
      <c r="NDZ130" s="27"/>
      <c r="NEA130" s="27"/>
      <c r="NEB130" s="27"/>
      <c r="NEC130" s="27"/>
      <c r="NED130" s="27"/>
      <c r="NEE130" s="27"/>
      <c r="NEF130" s="27"/>
      <c r="NEG130" s="27"/>
      <c r="NEH130" s="27"/>
      <c r="NEI130" s="27"/>
      <c r="NEJ130" s="27"/>
      <c r="NEK130" s="27"/>
      <c r="NEL130" s="27"/>
      <c r="NEM130" s="27"/>
      <c r="NEN130" s="27"/>
      <c r="NEO130" s="27"/>
      <c r="NEP130" s="27"/>
      <c r="NEQ130" s="27"/>
      <c r="NER130" s="27"/>
      <c r="NES130" s="27"/>
      <c r="NET130" s="27"/>
      <c r="NEU130" s="27"/>
      <c r="NEV130" s="27"/>
      <c r="NEW130" s="27"/>
      <c r="NEX130" s="27"/>
      <c r="NEY130" s="27"/>
      <c r="NEZ130" s="27"/>
      <c r="NFA130" s="27"/>
      <c r="NFB130" s="27"/>
      <c r="NFC130" s="27"/>
      <c r="NFD130" s="27"/>
      <c r="NFE130" s="27"/>
      <c r="NFF130" s="27"/>
      <c r="NFG130" s="27"/>
      <c r="NFH130" s="27"/>
      <c r="NFI130" s="27"/>
      <c r="NFJ130" s="27"/>
      <c r="NFK130" s="27"/>
      <c r="NFL130" s="27"/>
      <c r="NFM130" s="27"/>
      <c r="NFN130" s="27"/>
      <c r="NFO130" s="27"/>
      <c r="NFP130" s="27"/>
      <c r="NFQ130" s="27"/>
      <c r="NFR130" s="27"/>
      <c r="NFS130" s="27"/>
      <c r="NFT130" s="27"/>
      <c r="NFU130" s="27"/>
      <c r="NFV130" s="27"/>
      <c r="NFW130" s="27"/>
      <c r="NFX130" s="27"/>
      <c r="NFY130" s="27"/>
      <c r="NFZ130" s="27"/>
      <c r="NGA130" s="27"/>
      <c r="NGB130" s="27"/>
      <c r="NGC130" s="27"/>
      <c r="NGD130" s="27"/>
      <c r="NGE130" s="27"/>
      <c r="NGF130" s="27"/>
      <c r="NGG130" s="27"/>
      <c r="NGH130" s="27"/>
      <c r="NGI130" s="27"/>
      <c r="NGJ130" s="27"/>
      <c r="NGK130" s="27"/>
      <c r="NGL130" s="27"/>
      <c r="NGM130" s="27"/>
      <c r="NGN130" s="27"/>
      <c r="NGO130" s="27"/>
      <c r="NGP130" s="27"/>
      <c r="NGQ130" s="27"/>
      <c r="NGR130" s="27"/>
      <c r="NGS130" s="27"/>
      <c r="NGT130" s="27"/>
      <c r="NGU130" s="27"/>
      <c r="NGV130" s="27"/>
      <c r="NGW130" s="27"/>
      <c r="NGX130" s="27"/>
      <c r="NGY130" s="27"/>
      <c r="NGZ130" s="27"/>
      <c r="NHA130" s="27"/>
      <c r="NHB130" s="27"/>
      <c r="NHC130" s="27"/>
      <c r="NHD130" s="27"/>
      <c r="NHE130" s="27"/>
      <c r="NHF130" s="27"/>
      <c r="NHG130" s="27"/>
      <c r="NHH130" s="27"/>
      <c r="NHI130" s="27"/>
      <c r="NHJ130" s="27"/>
      <c r="NHQ130" s="27"/>
      <c r="NHR130" s="27"/>
      <c r="NHS130" s="27"/>
      <c r="NHT130" s="27"/>
      <c r="NHU130" s="27"/>
      <c r="NHV130" s="27"/>
      <c r="NHW130" s="27"/>
      <c r="NHX130" s="27"/>
      <c r="NHY130" s="27"/>
      <c r="NHZ130" s="27"/>
      <c r="NIA130" s="27"/>
      <c r="NIB130" s="27"/>
      <c r="NIC130" s="27"/>
      <c r="NID130" s="27"/>
      <c r="NIE130" s="27"/>
      <c r="NIF130" s="27"/>
      <c r="NIG130" s="27"/>
      <c r="NIH130" s="27"/>
      <c r="NII130" s="27"/>
      <c r="NIJ130" s="27"/>
      <c r="NIK130" s="27"/>
      <c r="NIL130" s="27"/>
      <c r="NIM130" s="27"/>
      <c r="NIN130" s="27"/>
      <c r="NIO130" s="27"/>
      <c r="NIP130" s="27"/>
      <c r="NIQ130" s="27"/>
      <c r="NIR130" s="27"/>
      <c r="NIS130" s="27"/>
      <c r="NIT130" s="27"/>
      <c r="NIU130" s="27"/>
      <c r="NIV130" s="27"/>
      <c r="NIW130" s="27"/>
      <c r="NIX130" s="27"/>
      <c r="NIY130" s="27"/>
      <c r="NIZ130" s="27"/>
      <c r="NJA130" s="27"/>
      <c r="NJB130" s="27"/>
      <c r="NJC130" s="27"/>
      <c r="NJD130" s="27"/>
      <c r="NJE130" s="27"/>
      <c r="NJF130" s="27"/>
      <c r="NJG130" s="27"/>
      <c r="NJH130" s="27"/>
      <c r="NJI130" s="27"/>
      <c r="NJJ130" s="27"/>
      <c r="NJK130" s="27"/>
      <c r="NJL130" s="27"/>
      <c r="NJM130" s="27"/>
      <c r="NJN130" s="27"/>
      <c r="NJO130" s="27"/>
      <c r="NJP130" s="27"/>
      <c r="NJQ130" s="27"/>
      <c r="NJR130" s="27"/>
      <c r="NJS130" s="27"/>
      <c r="NJT130" s="27"/>
      <c r="NJU130" s="27"/>
      <c r="NJV130" s="27"/>
      <c r="NJW130" s="27"/>
      <c r="NJX130" s="27"/>
      <c r="NJY130" s="27"/>
      <c r="NJZ130" s="27"/>
      <c r="NKA130" s="27"/>
      <c r="NKB130" s="27"/>
      <c r="NKC130" s="27"/>
      <c r="NKD130" s="27"/>
      <c r="NKE130" s="27"/>
      <c r="NKF130" s="27"/>
      <c r="NKG130" s="27"/>
      <c r="NKH130" s="27"/>
      <c r="NKI130" s="27"/>
      <c r="NKJ130" s="27"/>
      <c r="NKK130" s="27"/>
      <c r="NKL130" s="27"/>
      <c r="NKM130" s="27"/>
      <c r="NKN130" s="27"/>
      <c r="NKO130" s="27"/>
      <c r="NKP130" s="27"/>
      <c r="NKQ130" s="27"/>
      <c r="NKR130" s="27"/>
      <c r="NKS130" s="27"/>
      <c r="NKT130" s="27"/>
      <c r="NKU130" s="27"/>
      <c r="NKV130" s="27"/>
      <c r="NKW130" s="27"/>
      <c r="NKX130" s="27"/>
      <c r="NKY130" s="27"/>
      <c r="NKZ130" s="27"/>
      <c r="NLA130" s="27"/>
      <c r="NLB130" s="27"/>
      <c r="NLC130" s="27"/>
      <c r="NLD130" s="27"/>
      <c r="NLE130" s="27"/>
      <c r="NLF130" s="27"/>
      <c r="NLG130" s="27"/>
      <c r="NLH130" s="27"/>
      <c r="NLI130" s="27"/>
      <c r="NLJ130" s="27"/>
      <c r="NLK130" s="27"/>
      <c r="NLL130" s="27"/>
      <c r="NLM130" s="27"/>
      <c r="NLN130" s="27"/>
      <c r="NLO130" s="27"/>
      <c r="NLP130" s="27"/>
      <c r="NLQ130" s="27"/>
      <c r="NLR130" s="27"/>
      <c r="NLS130" s="27"/>
      <c r="NLT130" s="27"/>
      <c r="NLU130" s="27"/>
      <c r="NLV130" s="27"/>
      <c r="NLW130" s="27"/>
      <c r="NLX130" s="27"/>
      <c r="NLY130" s="27"/>
      <c r="NLZ130" s="27"/>
      <c r="NMA130" s="27"/>
      <c r="NMB130" s="27"/>
      <c r="NMC130" s="27"/>
      <c r="NMD130" s="27"/>
      <c r="NME130" s="27"/>
      <c r="NMF130" s="27"/>
      <c r="NMG130" s="27"/>
      <c r="NMH130" s="27"/>
      <c r="NMI130" s="27"/>
      <c r="NMJ130" s="27"/>
      <c r="NMK130" s="27"/>
      <c r="NML130" s="27"/>
      <c r="NMM130" s="27"/>
      <c r="NMN130" s="27"/>
      <c r="NMO130" s="27"/>
      <c r="NMP130" s="27"/>
      <c r="NMQ130" s="27"/>
      <c r="NMR130" s="27"/>
      <c r="NMS130" s="27"/>
      <c r="NMT130" s="27"/>
      <c r="NMU130" s="27"/>
      <c r="NMV130" s="27"/>
      <c r="NMW130" s="27"/>
      <c r="NMX130" s="27"/>
      <c r="NMY130" s="27"/>
      <c r="NMZ130" s="27"/>
      <c r="NNA130" s="27"/>
      <c r="NNB130" s="27"/>
      <c r="NNC130" s="27"/>
      <c r="NND130" s="27"/>
      <c r="NNE130" s="27"/>
      <c r="NNF130" s="27"/>
      <c r="NNG130" s="27"/>
      <c r="NNH130" s="27"/>
      <c r="NNI130" s="27"/>
      <c r="NNJ130" s="27"/>
      <c r="NNK130" s="27"/>
      <c r="NNL130" s="27"/>
      <c r="NNM130" s="27"/>
      <c r="NNN130" s="27"/>
      <c r="NNO130" s="27"/>
      <c r="NNP130" s="27"/>
      <c r="NNQ130" s="27"/>
      <c r="NNR130" s="27"/>
      <c r="NNS130" s="27"/>
      <c r="NNT130" s="27"/>
      <c r="NNU130" s="27"/>
      <c r="NNV130" s="27"/>
      <c r="NNW130" s="27"/>
      <c r="NNX130" s="27"/>
      <c r="NNY130" s="27"/>
      <c r="NNZ130" s="27"/>
      <c r="NOA130" s="27"/>
      <c r="NOB130" s="27"/>
      <c r="NOC130" s="27"/>
      <c r="NOD130" s="27"/>
      <c r="NOE130" s="27"/>
      <c r="NOF130" s="27"/>
      <c r="NOG130" s="27"/>
      <c r="NOH130" s="27"/>
      <c r="NOI130" s="27"/>
      <c r="NOJ130" s="27"/>
      <c r="NOK130" s="27"/>
      <c r="NOL130" s="27"/>
      <c r="NOM130" s="27"/>
      <c r="NON130" s="27"/>
      <c r="NOO130" s="27"/>
      <c r="NOP130" s="27"/>
      <c r="NOQ130" s="27"/>
      <c r="NOR130" s="27"/>
      <c r="NOS130" s="27"/>
      <c r="NOT130" s="27"/>
      <c r="NOU130" s="27"/>
      <c r="NOV130" s="27"/>
      <c r="NOW130" s="27"/>
      <c r="NOX130" s="27"/>
      <c r="NOY130" s="27"/>
      <c r="NOZ130" s="27"/>
      <c r="NPA130" s="27"/>
      <c r="NPB130" s="27"/>
      <c r="NPC130" s="27"/>
      <c r="NPD130" s="27"/>
      <c r="NPE130" s="27"/>
      <c r="NPF130" s="27"/>
      <c r="NPG130" s="27"/>
      <c r="NPH130" s="27"/>
      <c r="NPI130" s="27"/>
      <c r="NPJ130" s="27"/>
      <c r="NPK130" s="27"/>
      <c r="NPL130" s="27"/>
      <c r="NPM130" s="27"/>
      <c r="NPN130" s="27"/>
      <c r="NPO130" s="27"/>
      <c r="NPP130" s="27"/>
      <c r="NPQ130" s="27"/>
      <c r="NPR130" s="27"/>
      <c r="NPS130" s="27"/>
      <c r="NPT130" s="27"/>
      <c r="NPU130" s="27"/>
      <c r="NPV130" s="27"/>
      <c r="NPW130" s="27"/>
      <c r="NPX130" s="27"/>
      <c r="NPY130" s="27"/>
      <c r="NPZ130" s="27"/>
      <c r="NQA130" s="27"/>
      <c r="NQB130" s="27"/>
      <c r="NQC130" s="27"/>
      <c r="NQD130" s="27"/>
      <c r="NQE130" s="27"/>
      <c r="NQF130" s="27"/>
      <c r="NQG130" s="27"/>
      <c r="NQH130" s="27"/>
      <c r="NQI130" s="27"/>
      <c r="NQJ130" s="27"/>
      <c r="NQK130" s="27"/>
      <c r="NQL130" s="27"/>
      <c r="NQM130" s="27"/>
      <c r="NQN130" s="27"/>
      <c r="NQO130" s="27"/>
      <c r="NQP130" s="27"/>
      <c r="NQQ130" s="27"/>
      <c r="NQR130" s="27"/>
      <c r="NQS130" s="27"/>
      <c r="NQT130" s="27"/>
      <c r="NQU130" s="27"/>
      <c r="NQV130" s="27"/>
      <c r="NQW130" s="27"/>
      <c r="NQX130" s="27"/>
      <c r="NQY130" s="27"/>
      <c r="NQZ130" s="27"/>
      <c r="NRA130" s="27"/>
      <c r="NRB130" s="27"/>
      <c r="NRC130" s="27"/>
      <c r="NRD130" s="27"/>
      <c r="NRE130" s="27"/>
      <c r="NRF130" s="27"/>
      <c r="NRM130" s="27"/>
      <c r="NRN130" s="27"/>
      <c r="NRO130" s="27"/>
      <c r="NRP130" s="27"/>
      <c r="NRQ130" s="27"/>
      <c r="NRR130" s="27"/>
      <c r="NRS130" s="27"/>
      <c r="NRT130" s="27"/>
      <c r="NRU130" s="27"/>
      <c r="NRV130" s="27"/>
      <c r="NRW130" s="27"/>
      <c r="NRX130" s="27"/>
      <c r="NRY130" s="27"/>
      <c r="NRZ130" s="27"/>
      <c r="NSA130" s="27"/>
      <c r="NSB130" s="27"/>
      <c r="NSC130" s="27"/>
      <c r="NSD130" s="27"/>
      <c r="NSE130" s="27"/>
      <c r="NSF130" s="27"/>
      <c r="NSG130" s="27"/>
      <c r="NSH130" s="27"/>
      <c r="NSI130" s="27"/>
      <c r="NSJ130" s="27"/>
      <c r="NSK130" s="27"/>
      <c r="NSL130" s="27"/>
      <c r="NSM130" s="27"/>
      <c r="NSN130" s="27"/>
      <c r="NSO130" s="27"/>
      <c r="NSP130" s="27"/>
      <c r="NSQ130" s="27"/>
      <c r="NSR130" s="27"/>
      <c r="NSS130" s="27"/>
      <c r="NST130" s="27"/>
      <c r="NSU130" s="27"/>
      <c r="NSV130" s="27"/>
      <c r="NSW130" s="27"/>
      <c r="NSX130" s="27"/>
      <c r="NSY130" s="27"/>
      <c r="NSZ130" s="27"/>
      <c r="NTA130" s="27"/>
      <c r="NTB130" s="27"/>
      <c r="NTC130" s="27"/>
      <c r="NTD130" s="27"/>
      <c r="NTE130" s="27"/>
      <c r="NTF130" s="27"/>
      <c r="NTG130" s="27"/>
      <c r="NTH130" s="27"/>
      <c r="NTI130" s="27"/>
      <c r="NTJ130" s="27"/>
      <c r="NTK130" s="27"/>
      <c r="NTL130" s="27"/>
      <c r="NTM130" s="27"/>
      <c r="NTN130" s="27"/>
      <c r="NTO130" s="27"/>
      <c r="NTP130" s="27"/>
      <c r="NTQ130" s="27"/>
      <c r="NTR130" s="27"/>
      <c r="NTS130" s="27"/>
      <c r="NTT130" s="27"/>
      <c r="NTU130" s="27"/>
      <c r="NTV130" s="27"/>
      <c r="NTW130" s="27"/>
      <c r="NTX130" s="27"/>
      <c r="NTY130" s="27"/>
      <c r="NTZ130" s="27"/>
      <c r="NUA130" s="27"/>
      <c r="NUB130" s="27"/>
      <c r="NUC130" s="27"/>
      <c r="NUD130" s="27"/>
      <c r="NUE130" s="27"/>
      <c r="NUF130" s="27"/>
      <c r="NUG130" s="27"/>
      <c r="NUH130" s="27"/>
      <c r="NUI130" s="27"/>
      <c r="NUJ130" s="27"/>
      <c r="NUK130" s="27"/>
      <c r="NUL130" s="27"/>
      <c r="NUM130" s="27"/>
      <c r="NUN130" s="27"/>
      <c r="NUO130" s="27"/>
      <c r="NUP130" s="27"/>
      <c r="NUQ130" s="27"/>
      <c r="NUR130" s="27"/>
      <c r="NUS130" s="27"/>
      <c r="NUT130" s="27"/>
      <c r="NUU130" s="27"/>
      <c r="NUV130" s="27"/>
      <c r="NUW130" s="27"/>
      <c r="NUX130" s="27"/>
      <c r="NUY130" s="27"/>
      <c r="NUZ130" s="27"/>
      <c r="NVA130" s="27"/>
      <c r="NVB130" s="27"/>
      <c r="NVC130" s="27"/>
      <c r="NVD130" s="27"/>
      <c r="NVE130" s="27"/>
      <c r="NVF130" s="27"/>
      <c r="NVG130" s="27"/>
      <c r="NVH130" s="27"/>
      <c r="NVI130" s="27"/>
      <c r="NVJ130" s="27"/>
      <c r="NVK130" s="27"/>
      <c r="NVL130" s="27"/>
      <c r="NVM130" s="27"/>
      <c r="NVN130" s="27"/>
      <c r="NVO130" s="27"/>
      <c r="NVP130" s="27"/>
      <c r="NVQ130" s="27"/>
      <c r="NVR130" s="27"/>
      <c r="NVS130" s="27"/>
      <c r="NVT130" s="27"/>
      <c r="NVU130" s="27"/>
      <c r="NVV130" s="27"/>
      <c r="NVW130" s="27"/>
      <c r="NVX130" s="27"/>
      <c r="NVY130" s="27"/>
      <c r="NVZ130" s="27"/>
      <c r="NWA130" s="27"/>
      <c r="NWB130" s="27"/>
      <c r="NWC130" s="27"/>
      <c r="NWD130" s="27"/>
      <c r="NWE130" s="27"/>
      <c r="NWF130" s="27"/>
      <c r="NWG130" s="27"/>
      <c r="NWH130" s="27"/>
      <c r="NWI130" s="27"/>
      <c r="NWJ130" s="27"/>
      <c r="NWK130" s="27"/>
      <c r="NWL130" s="27"/>
      <c r="NWM130" s="27"/>
      <c r="NWN130" s="27"/>
      <c r="NWO130" s="27"/>
      <c r="NWP130" s="27"/>
      <c r="NWQ130" s="27"/>
      <c r="NWR130" s="27"/>
      <c r="NWS130" s="27"/>
      <c r="NWT130" s="27"/>
      <c r="NWU130" s="27"/>
      <c r="NWV130" s="27"/>
      <c r="NWW130" s="27"/>
      <c r="NWX130" s="27"/>
      <c r="NWY130" s="27"/>
      <c r="NWZ130" s="27"/>
      <c r="NXA130" s="27"/>
      <c r="NXB130" s="27"/>
      <c r="NXC130" s="27"/>
      <c r="NXD130" s="27"/>
      <c r="NXE130" s="27"/>
      <c r="NXF130" s="27"/>
      <c r="NXG130" s="27"/>
      <c r="NXH130" s="27"/>
      <c r="NXI130" s="27"/>
      <c r="NXJ130" s="27"/>
      <c r="NXK130" s="27"/>
      <c r="NXL130" s="27"/>
      <c r="NXM130" s="27"/>
      <c r="NXN130" s="27"/>
      <c r="NXO130" s="27"/>
      <c r="NXP130" s="27"/>
      <c r="NXQ130" s="27"/>
      <c r="NXR130" s="27"/>
      <c r="NXS130" s="27"/>
      <c r="NXT130" s="27"/>
      <c r="NXU130" s="27"/>
      <c r="NXV130" s="27"/>
      <c r="NXW130" s="27"/>
      <c r="NXX130" s="27"/>
      <c r="NXY130" s="27"/>
      <c r="NXZ130" s="27"/>
      <c r="NYA130" s="27"/>
      <c r="NYB130" s="27"/>
      <c r="NYC130" s="27"/>
      <c r="NYD130" s="27"/>
      <c r="NYE130" s="27"/>
      <c r="NYF130" s="27"/>
      <c r="NYG130" s="27"/>
      <c r="NYH130" s="27"/>
      <c r="NYI130" s="27"/>
      <c r="NYJ130" s="27"/>
      <c r="NYK130" s="27"/>
      <c r="NYL130" s="27"/>
      <c r="NYM130" s="27"/>
      <c r="NYN130" s="27"/>
      <c r="NYO130" s="27"/>
      <c r="NYP130" s="27"/>
      <c r="NYQ130" s="27"/>
      <c r="NYR130" s="27"/>
      <c r="NYS130" s="27"/>
      <c r="NYT130" s="27"/>
      <c r="NYU130" s="27"/>
      <c r="NYV130" s="27"/>
      <c r="NYW130" s="27"/>
      <c r="NYX130" s="27"/>
      <c r="NYY130" s="27"/>
      <c r="NYZ130" s="27"/>
      <c r="NZA130" s="27"/>
      <c r="NZB130" s="27"/>
      <c r="NZC130" s="27"/>
      <c r="NZD130" s="27"/>
      <c r="NZE130" s="27"/>
      <c r="NZF130" s="27"/>
      <c r="NZG130" s="27"/>
      <c r="NZH130" s="27"/>
      <c r="NZI130" s="27"/>
      <c r="NZJ130" s="27"/>
      <c r="NZK130" s="27"/>
      <c r="NZL130" s="27"/>
      <c r="NZM130" s="27"/>
      <c r="NZN130" s="27"/>
      <c r="NZO130" s="27"/>
      <c r="NZP130" s="27"/>
      <c r="NZQ130" s="27"/>
      <c r="NZR130" s="27"/>
      <c r="NZS130" s="27"/>
      <c r="NZT130" s="27"/>
      <c r="NZU130" s="27"/>
      <c r="NZV130" s="27"/>
      <c r="NZW130" s="27"/>
      <c r="NZX130" s="27"/>
      <c r="NZY130" s="27"/>
      <c r="NZZ130" s="27"/>
      <c r="OAA130" s="27"/>
      <c r="OAB130" s="27"/>
      <c r="OAC130" s="27"/>
      <c r="OAD130" s="27"/>
      <c r="OAE130" s="27"/>
      <c r="OAF130" s="27"/>
      <c r="OAG130" s="27"/>
      <c r="OAH130" s="27"/>
      <c r="OAI130" s="27"/>
      <c r="OAJ130" s="27"/>
      <c r="OAK130" s="27"/>
      <c r="OAL130" s="27"/>
      <c r="OAM130" s="27"/>
      <c r="OAN130" s="27"/>
      <c r="OAO130" s="27"/>
      <c r="OAP130" s="27"/>
      <c r="OAQ130" s="27"/>
      <c r="OAR130" s="27"/>
      <c r="OAS130" s="27"/>
      <c r="OAT130" s="27"/>
      <c r="OAU130" s="27"/>
      <c r="OAV130" s="27"/>
      <c r="OAW130" s="27"/>
      <c r="OAX130" s="27"/>
      <c r="OAY130" s="27"/>
      <c r="OAZ130" s="27"/>
      <c r="OBA130" s="27"/>
      <c r="OBB130" s="27"/>
      <c r="OBI130" s="27"/>
      <c r="OBJ130" s="27"/>
      <c r="OBK130" s="27"/>
      <c r="OBL130" s="27"/>
      <c r="OBM130" s="27"/>
      <c r="OBN130" s="27"/>
      <c r="OBO130" s="27"/>
      <c r="OBP130" s="27"/>
      <c r="OBQ130" s="27"/>
      <c r="OBR130" s="27"/>
      <c r="OBS130" s="27"/>
      <c r="OBT130" s="27"/>
      <c r="OBU130" s="27"/>
      <c r="OBV130" s="27"/>
      <c r="OBW130" s="27"/>
      <c r="OBX130" s="27"/>
      <c r="OBY130" s="27"/>
      <c r="OBZ130" s="27"/>
      <c r="OCA130" s="27"/>
      <c r="OCB130" s="27"/>
      <c r="OCC130" s="27"/>
      <c r="OCD130" s="27"/>
      <c r="OCE130" s="27"/>
      <c r="OCF130" s="27"/>
      <c r="OCG130" s="27"/>
      <c r="OCH130" s="27"/>
      <c r="OCI130" s="27"/>
      <c r="OCJ130" s="27"/>
      <c r="OCK130" s="27"/>
      <c r="OCL130" s="27"/>
      <c r="OCM130" s="27"/>
      <c r="OCN130" s="27"/>
      <c r="OCO130" s="27"/>
      <c r="OCP130" s="27"/>
      <c r="OCQ130" s="27"/>
      <c r="OCR130" s="27"/>
      <c r="OCS130" s="27"/>
      <c r="OCT130" s="27"/>
      <c r="OCU130" s="27"/>
      <c r="OCV130" s="27"/>
      <c r="OCW130" s="27"/>
      <c r="OCX130" s="27"/>
      <c r="OCY130" s="27"/>
      <c r="OCZ130" s="27"/>
      <c r="ODA130" s="27"/>
      <c r="ODB130" s="27"/>
      <c r="ODC130" s="27"/>
      <c r="ODD130" s="27"/>
      <c r="ODE130" s="27"/>
      <c r="ODF130" s="27"/>
      <c r="ODG130" s="27"/>
      <c r="ODH130" s="27"/>
      <c r="ODI130" s="27"/>
      <c r="ODJ130" s="27"/>
      <c r="ODK130" s="27"/>
      <c r="ODL130" s="27"/>
      <c r="ODM130" s="27"/>
      <c r="ODN130" s="27"/>
      <c r="ODO130" s="27"/>
      <c r="ODP130" s="27"/>
      <c r="ODQ130" s="27"/>
      <c r="ODR130" s="27"/>
      <c r="ODS130" s="27"/>
      <c r="ODT130" s="27"/>
      <c r="ODU130" s="27"/>
      <c r="ODV130" s="27"/>
      <c r="ODW130" s="27"/>
      <c r="ODX130" s="27"/>
      <c r="ODY130" s="27"/>
      <c r="ODZ130" s="27"/>
      <c r="OEA130" s="27"/>
      <c r="OEB130" s="27"/>
      <c r="OEC130" s="27"/>
      <c r="OED130" s="27"/>
      <c r="OEE130" s="27"/>
      <c r="OEF130" s="27"/>
      <c r="OEG130" s="27"/>
      <c r="OEH130" s="27"/>
      <c r="OEI130" s="27"/>
      <c r="OEJ130" s="27"/>
      <c r="OEK130" s="27"/>
      <c r="OEL130" s="27"/>
      <c r="OEM130" s="27"/>
      <c r="OEN130" s="27"/>
      <c r="OEO130" s="27"/>
      <c r="OEP130" s="27"/>
      <c r="OEQ130" s="27"/>
      <c r="OER130" s="27"/>
      <c r="OES130" s="27"/>
      <c r="OET130" s="27"/>
      <c r="OEU130" s="27"/>
      <c r="OEV130" s="27"/>
      <c r="OEW130" s="27"/>
      <c r="OEX130" s="27"/>
      <c r="OEY130" s="27"/>
      <c r="OEZ130" s="27"/>
      <c r="OFA130" s="27"/>
      <c r="OFB130" s="27"/>
      <c r="OFC130" s="27"/>
      <c r="OFD130" s="27"/>
      <c r="OFE130" s="27"/>
      <c r="OFF130" s="27"/>
      <c r="OFG130" s="27"/>
      <c r="OFH130" s="27"/>
      <c r="OFI130" s="27"/>
      <c r="OFJ130" s="27"/>
      <c r="OFK130" s="27"/>
      <c r="OFL130" s="27"/>
      <c r="OFM130" s="27"/>
      <c r="OFN130" s="27"/>
      <c r="OFO130" s="27"/>
      <c r="OFP130" s="27"/>
      <c r="OFQ130" s="27"/>
      <c r="OFR130" s="27"/>
      <c r="OFS130" s="27"/>
      <c r="OFT130" s="27"/>
      <c r="OFU130" s="27"/>
      <c r="OFV130" s="27"/>
      <c r="OFW130" s="27"/>
      <c r="OFX130" s="27"/>
      <c r="OFY130" s="27"/>
      <c r="OFZ130" s="27"/>
      <c r="OGA130" s="27"/>
      <c r="OGB130" s="27"/>
      <c r="OGC130" s="27"/>
      <c r="OGD130" s="27"/>
      <c r="OGE130" s="27"/>
      <c r="OGF130" s="27"/>
      <c r="OGG130" s="27"/>
      <c r="OGH130" s="27"/>
      <c r="OGI130" s="27"/>
      <c r="OGJ130" s="27"/>
      <c r="OGK130" s="27"/>
      <c r="OGL130" s="27"/>
      <c r="OGM130" s="27"/>
      <c r="OGN130" s="27"/>
      <c r="OGO130" s="27"/>
      <c r="OGP130" s="27"/>
      <c r="OGQ130" s="27"/>
      <c r="OGR130" s="27"/>
      <c r="OGS130" s="27"/>
      <c r="OGT130" s="27"/>
      <c r="OGU130" s="27"/>
      <c r="OGV130" s="27"/>
      <c r="OGW130" s="27"/>
      <c r="OGX130" s="27"/>
      <c r="OGY130" s="27"/>
      <c r="OGZ130" s="27"/>
      <c r="OHA130" s="27"/>
      <c r="OHB130" s="27"/>
      <c r="OHC130" s="27"/>
      <c r="OHD130" s="27"/>
      <c r="OHE130" s="27"/>
      <c r="OHF130" s="27"/>
      <c r="OHG130" s="27"/>
      <c r="OHH130" s="27"/>
      <c r="OHI130" s="27"/>
      <c r="OHJ130" s="27"/>
      <c r="OHK130" s="27"/>
      <c r="OHL130" s="27"/>
      <c r="OHM130" s="27"/>
      <c r="OHN130" s="27"/>
      <c r="OHO130" s="27"/>
      <c r="OHP130" s="27"/>
      <c r="OHQ130" s="27"/>
      <c r="OHR130" s="27"/>
      <c r="OHS130" s="27"/>
      <c r="OHT130" s="27"/>
      <c r="OHU130" s="27"/>
      <c r="OHV130" s="27"/>
      <c r="OHW130" s="27"/>
      <c r="OHX130" s="27"/>
      <c r="OHY130" s="27"/>
      <c r="OHZ130" s="27"/>
      <c r="OIA130" s="27"/>
      <c r="OIB130" s="27"/>
      <c r="OIC130" s="27"/>
      <c r="OID130" s="27"/>
      <c r="OIE130" s="27"/>
      <c r="OIF130" s="27"/>
      <c r="OIG130" s="27"/>
      <c r="OIH130" s="27"/>
      <c r="OII130" s="27"/>
      <c r="OIJ130" s="27"/>
      <c r="OIK130" s="27"/>
      <c r="OIL130" s="27"/>
      <c r="OIM130" s="27"/>
      <c r="OIN130" s="27"/>
      <c r="OIO130" s="27"/>
      <c r="OIP130" s="27"/>
      <c r="OIQ130" s="27"/>
      <c r="OIR130" s="27"/>
      <c r="OIS130" s="27"/>
      <c r="OIT130" s="27"/>
      <c r="OIU130" s="27"/>
      <c r="OIV130" s="27"/>
      <c r="OIW130" s="27"/>
      <c r="OIX130" s="27"/>
      <c r="OIY130" s="27"/>
      <c r="OIZ130" s="27"/>
      <c r="OJA130" s="27"/>
      <c r="OJB130" s="27"/>
      <c r="OJC130" s="27"/>
      <c r="OJD130" s="27"/>
      <c r="OJE130" s="27"/>
      <c r="OJF130" s="27"/>
      <c r="OJG130" s="27"/>
      <c r="OJH130" s="27"/>
      <c r="OJI130" s="27"/>
      <c r="OJJ130" s="27"/>
      <c r="OJK130" s="27"/>
      <c r="OJL130" s="27"/>
      <c r="OJM130" s="27"/>
      <c r="OJN130" s="27"/>
      <c r="OJO130" s="27"/>
      <c r="OJP130" s="27"/>
      <c r="OJQ130" s="27"/>
      <c r="OJR130" s="27"/>
      <c r="OJS130" s="27"/>
      <c r="OJT130" s="27"/>
      <c r="OJU130" s="27"/>
      <c r="OJV130" s="27"/>
      <c r="OJW130" s="27"/>
      <c r="OJX130" s="27"/>
      <c r="OJY130" s="27"/>
      <c r="OJZ130" s="27"/>
      <c r="OKA130" s="27"/>
      <c r="OKB130" s="27"/>
      <c r="OKC130" s="27"/>
      <c r="OKD130" s="27"/>
      <c r="OKE130" s="27"/>
      <c r="OKF130" s="27"/>
      <c r="OKG130" s="27"/>
      <c r="OKH130" s="27"/>
      <c r="OKI130" s="27"/>
      <c r="OKJ130" s="27"/>
      <c r="OKK130" s="27"/>
      <c r="OKL130" s="27"/>
      <c r="OKM130" s="27"/>
      <c r="OKN130" s="27"/>
      <c r="OKO130" s="27"/>
      <c r="OKP130" s="27"/>
      <c r="OKQ130" s="27"/>
      <c r="OKR130" s="27"/>
      <c r="OKS130" s="27"/>
      <c r="OKT130" s="27"/>
      <c r="OKU130" s="27"/>
      <c r="OKV130" s="27"/>
      <c r="OKW130" s="27"/>
      <c r="OKX130" s="27"/>
      <c r="OLE130" s="27"/>
      <c r="OLF130" s="27"/>
      <c r="OLG130" s="27"/>
      <c r="OLH130" s="27"/>
      <c r="OLI130" s="27"/>
      <c r="OLJ130" s="27"/>
      <c r="OLK130" s="27"/>
      <c r="OLL130" s="27"/>
      <c r="OLM130" s="27"/>
      <c r="OLN130" s="27"/>
      <c r="OLO130" s="27"/>
      <c r="OLP130" s="27"/>
      <c r="OLQ130" s="27"/>
      <c r="OLR130" s="27"/>
      <c r="OLS130" s="27"/>
      <c r="OLT130" s="27"/>
      <c r="OLU130" s="27"/>
      <c r="OLV130" s="27"/>
      <c r="OLW130" s="27"/>
      <c r="OLX130" s="27"/>
      <c r="OLY130" s="27"/>
      <c r="OLZ130" s="27"/>
      <c r="OMA130" s="27"/>
      <c r="OMB130" s="27"/>
      <c r="OMC130" s="27"/>
      <c r="OMD130" s="27"/>
      <c r="OME130" s="27"/>
      <c r="OMF130" s="27"/>
      <c r="OMG130" s="27"/>
      <c r="OMH130" s="27"/>
      <c r="OMI130" s="27"/>
      <c r="OMJ130" s="27"/>
      <c r="OMK130" s="27"/>
      <c r="OML130" s="27"/>
      <c r="OMM130" s="27"/>
      <c r="OMN130" s="27"/>
      <c r="OMO130" s="27"/>
      <c r="OMP130" s="27"/>
      <c r="OMQ130" s="27"/>
      <c r="OMR130" s="27"/>
      <c r="OMS130" s="27"/>
      <c r="OMT130" s="27"/>
      <c r="OMU130" s="27"/>
      <c r="OMV130" s="27"/>
      <c r="OMW130" s="27"/>
      <c r="OMX130" s="27"/>
      <c r="OMY130" s="27"/>
      <c r="OMZ130" s="27"/>
      <c r="ONA130" s="27"/>
      <c r="ONB130" s="27"/>
      <c r="ONC130" s="27"/>
      <c r="OND130" s="27"/>
      <c r="ONE130" s="27"/>
      <c r="ONF130" s="27"/>
      <c r="ONG130" s="27"/>
      <c r="ONH130" s="27"/>
      <c r="ONI130" s="27"/>
      <c r="ONJ130" s="27"/>
      <c r="ONK130" s="27"/>
      <c r="ONL130" s="27"/>
      <c r="ONM130" s="27"/>
      <c r="ONN130" s="27"/>
      <c r="ONO130" s="27"/>
      <c r="ONP130" s="27"/>
      <c r="ONQ130" s="27"/>
      <c r="ONR130" s="27"/>
      <c r="ONS130" s="27"/>
      <c r="ONT130" s="27"/>
      <c r="ONU130" s="27"/>
      <c r="ONV130" s="27"/>
      <c r="ONW130" s="27"/>
      <c r="ONX130" s="27"/>
      <c r="ONY130" s="27"/>
      <c r="ONZ130" s="27"/>
      <c r="OOA130" s="27"/>
      <c r="OOB130" s="27"/>
      <c r="OOC130" s="27"/>
      <c r="OOD130" s="27"/>
      <c r="OOE130" s="27"/>
      <c r="OOF130" s="27"/>
      <c r="OOG130" s="27"/>
      <c r="OOH130" s="27"/>
      <c r="OOI130" s="27"/>
      <c r="OOJ130" s="27"/>
      <c r="OOK130" s="27"/>
      <c r="OOL130" s="27"/>
      <c r="OOM130" s="27"/>
      <c r="OON130" s="27"/>
      <c r="OOO130" s="27"/>
      <c r="OOP130" s="27"/>
      <c r="OOQ130" s="27"/>
      <c r="OOR130" s="27"/>
      <c r="OOS130" s="27"/>
      <c r="OOT130" s="27"/>
      <c r="OOU130" s="27"/>
      <c r="OOV130" s="27"/>
      <c r="OOW130" s="27"/>
      <c r="OOX130" s="27"/>
      <c r="OOY130" s="27"/>
      <c r="OOZ130" s="27"/>
      <c r="OPA130" s="27"/>
      <c r="OPB130" s="27"/>
      <c r="OPC130" s="27"/>
      <c r="OPD130" s="27"/>
      <c r="OPE130" s="27"/>
      <c r="OPF130" s="27"/>
      <c r="OPG130" s="27"/>
      <c r="OPH130" s="27"/>
      <c r="OPI130" s="27"/>
      <c r="OPJ130" s="27"/>
      <c r="OPK130" s="27"/>
      <c r="OPL130" s="27"/>
      <c r="OPM130" s="27"/>
      <c r="OPN130" s="27"/>
      <c r="OPO130" s="27"/>
      <c r="OPP130" s="27"/>
      <c r="OPQ130" s="27"/>
      <c r="OPR130" s="27"/>
      <c r="OPS130" s="27"/>
      <c r="OPT130" s="27"/>
      <c r="OPU130" s="27"/>
      <c r="OPV130" s="27"/>
      <c r="OPW130" s="27"/>
      <c r="OPX130" s="27"/>
      <c r="OPY130" s="27"/>
      <c r="OPZ130" s="27"/>
      <c r="OQA130" s="27"/>
      <c r="OQB130" s="27"/>
      <c r="OQC130" s="27"/>
      <c r="OQD130" s="27"/>
      <c r="OQE130" s="27"/>
      <c r="OQF130" s="27"/>
      <c r="OQG130" s="27"/>
      <c r="OQH130" s="27"/>
      <c r="OQI130" s="27"/>
      <c r="OQJ130" s="27"/>
      <c r="OQK130" s="27"/>
      <c r="OQL130" s="27"/>
      <c r="OQM130" s="27"/>
      <c r="OQN130" s="27"/>
      <c r="OQO130" s="27"/>
      <c r="OQP130" s="27"/>
      <c r="OQQ130" s="27"/>
      <c r="OQR130" s="27"/>
      <c r="OQS130" s="27"/>
      <c r="OQT130" s="27"/>
      <c r="OQU130" s="27"/>
      <c r="OQV130" s="27"/>
      <c r="OQW130" s="27"/>
      <c r="OQX130" s="27"/>
      <c r="OQY130" s="27"/>
      <c r="OQZ130" s="27"/>
      <c r="ORA130" s="27"/>
      <c r="ORB130" s="27"/>
      <c r="ORC130" s="27"/>
      <c r="ORD130" s="27"/>
      <c r="ORE130" s="27"/>
      <c r="ORF130" s="27"/>
      <c r="ORG130" s="27"/>
      <c r="ORH130" s="27"/>
      <c r="ORI130" s="27"/>
      <c r="ORJ130" s="27"/>
      <c r="ORK130" s="27"/>
      <c r="ORL130" s="27"/>
      <c r="ORM130" s="27"/>
      <c r="ORN130" s="27"/>
      <c r="ORO130" s="27"/>
      <c r="ORP130" s="27"/>
      <c r="ORQ130" s="27"/>
      <c r="ORR130" s="27"/>
      <c r="ORS130" s="27"/>
      <c r="ORT130" s="27"/>
      <c r="ORU130" s="27"/>
      <c r="ORV130" s="27"/>
      <c r="ORW130" s="27"/>
      <c r="ORX130" s="27"/>
      <c r="ORY130" s="27"/>
      <c r="ORZ130" s="27"/>
      <c r="OSA130" s="27"/>
      <c r="OSB130" s="27"/>
      <c r="OSC130" s="27"/>
      <c r="OSD130" s="27"/>
      <c r="OSE130" s="27"/>
      <c r="OSF130" s="27"/>
      <c r="OSG130" s="27"/>
      <c r="OSH130" s="27"/>
      <c r="OSI130" s="27"/>
      <c r="OSJ130" s="27"/>
      <c r="OSK130" s="27"/>
      <c r="OSL130" s="27"/>
      <c r="OSM130" s="27"/>
      <c r="OSN130" s="27"/>
      <c r="OSO130" s="27"/>
      <c r="OSP130" s="27"/>
      <c r="OSQ130" s="27"/>
      <c r="OSR130" s="27"/>
      <c r="OSS130" s="27"/>
      <c r="OST130" s="27"/>
      <c r="OSU130" s="27"/>
      <c r="OSV130" s="27"/>
      <c r="OSW130" s="27"/>
      <c r="OSX130" s="27"/>
      <c r="OSY130" s="27"/>
      <c r="OSZ130" s="27"/>
      <c r="OTA130" s="27"/>
      <c r="OTB130" s="27"/>
      <c r="OTC130" s="27"/>
      <c r="OTD130" s="27"/>
      <c r="OTE130" s="27"/>
      <c r="OTF130" s="27"/>
      <c r="OTG130" s="27"/>
      <c r="OTH130" s="27"/>
      <c r="OTI130" s="27"/>
      <c r="OTJ130" s="27"/>
      <c r="OTK130" s="27"/>
      <c r="OTL130" s="27"/>
      <c r="OTM130" s="27"/>
      <c r="OTN130" s="27"/>
      <c r="OTO130" s="27"/>
      <c r="OTP130" s="27"/>
      <c r="OTQ130" s="27"/>
      <c r="OTR130" s="27"/>
      <c r="OTS130" s="27"/>
      <c r="OTT130" s="27"/>
      <c r="OTU130" s="27"/>
      <c r="OTV130" s="27"/>
      <c r="OTW130" s="27"/>
      <c r="OTX130" s="27"/>
      <c r="OTY130" s="27"/>
      <c r="OTZ130" s="27"/>
      <c r="OUA130" s="27"/>
      <c r="OUB130" s="27"/>
      <c r="OUC130" s="27"/>
      <c r="OUD130" s="27"/>
      <c r="OUE130" s="27"/>
      <c r="OUF130" s="27"/>
      <c r="OUG130" s="27"/>
      <c r="OUH130" s="27"/>
      <c r="OUI130" s="27"/>
      <c r="OUJ130" s="27"/>
      <c r="OUK130" s="27"/>
      <c r="OUL130" s="27"/>
      <c r="OUM130" s="27"/>
      <c r="OUN130" s="27"/>
      <c r="OUO130" s="27"/>
      <c r="OUP130" s="27"/>
      <c r="OUQ130" s="27"/>
      <c r="OUR130" s="27"/>
      <c r="OUS130" s="27"/>
      <c r="OUT130" s="27"/>
      <c r="OVA130" s="27"/>
      <c r="OVB130" s="27"/>
      <c r="OVC130" s="27"/>
      <c r="OVD130" s="27"/>
      <c r="OVE130" s="27"/>
      <c r="OVF130" s="27"/>
      <c r="OVG130" s="27"/>
      <c r="OVH130" s="27"/>
      <c r="OVI130" s="27"/>
      <c r="OVJ130" s="27"/>
      <c r="OVK130" s="27"/>
      <c r="OVL130" s="27"/>
      <c r="OVM130" s="27"/>
      <c r="OVN130" s="27"/>
      <c r="OVO130" s="27"/>
      <c r="OVP130" s="27"/>
      <c r="OVQ130" s="27"/>
      <c r="OVR130" s="27"/>
      <c r="OVS130" s="27"/>
      <c r="OVT130" s="27"/>
      <c r="OVU130" s="27"/>
      <c r="OVV130" s="27"/>
      <c r="OVW130" s="27"/>
      <c r="OVX130" s="27"/>
      <c r="OVY130" s="27"/>
      <c r="OVZ130" s="27"/>
      <c r="OWA130" s="27"/>
      <c r="OWB130" s="27"/>
      <c r="OWC130" s="27"/>
      <c r="OWD130" s="27"/>
      <c r="OWE130" s="27"/>
      <c r="OWF130" s="27"/>
      <c r="OWG130" s="27"/>
      <c r="OWH130" s="27"/>
      <c r="OWI130" s="27"/>
      <c r="OWJ130" s="27"/>
      <c r="OWK130" s="27"/>
      <c r="OWL130" s="27"/>
      <c r="OWM130" s="27"/>
      <c r="OWN130" s="27"/>
      <c r="OWO130" s="27"/>
      <c r="OWP130" s="27"/>
      <c r="OWQ130" s="27"/>
      <c r="OWR130" s="27"/>
      <c r="OWS130" s="27"/>
      <c r="OWT130" s="27"/>
      <c r="OWU130" s="27"/>
      <c r="OWV130" s="27"/>
      <c r="OWW130" s="27"/>
      <c r="OWX130" s="27"/>
      <c r="OWY130" s="27"/>
      <c r="OWZ130" s="27"/>
      <c r="OXA130" s="27"/>
      <c r="OXB130" s="27"/>
      <c r="OXC130" s="27"/>
      <c r="OXD130" s="27"/>
      <c r="OXE130" s="27"/>
      <c r="OXF130" s="27"/>
      <c r="OXG130" s="27"/>
      <c r="OXH130" s="27"/>
      <c r="OXI130" s="27"/>
      <c r="OXJ130" s="27"/>
      <c r="OXK130" s="27"/>
      <c r="OXL130" s="27"/>
      <c r="OXM130" s="27"/>
      <c r="OXN130" s="27"/>
      <c r="OXO130" s="27"/>
      <c r="OXP130" s="27"/>
      <c r="OXQ130" s="27"/>
      <c r="OXR130" s="27"/>
      <c r="OXS130" s="27"/>
      <c r="OXT130" s="27"/>
      <c r="OXU130" s="27"/>
      <c r="OXV130" s="27"/>
      <c r="OXW130" s="27"/>
      <c r="OXX130" s="27"/>
      <c r="OXY130" s="27"/>
      <c r="OXZ130" s="27"/>
      <c r="OYA130" s="27"/>
      <c r="OYB130" s="27"/>
      <c r="OYC130" s="27"/>
      <c r="OYD130" s="27"/>
      <c r="OYE130" s="27"/>
      <c r="OYF130" s="27"/>
      <c r="OYG130" s="27"/>
      <c r="OYH130" s="27"/>
      <c r="OYI130" s="27"/>
      <c r="OYJ130" s="27"/>
      <c r="OYK130" s="27"/>
      <c r="OYL130" s="27"/>
      <c r="OYM130" s="27"/>
      <c r="OYN130" s="27"/>
      <c r="OYO130" s="27"/>
      <c r="OYP130" s="27"/>
      <c r="OYQ130" s="27"/>
      <c r="OYR130" s="27"/>
      <c r="OYS130" s="27"/>
      <c r="OYT130" s="27"/>
      <c r="OYU130" s="27"/>
      <c r="OYV130" s="27"/>
      <c r="OYW130" s="27"/>
      <c r="OYX130" s="27"/>
      <c r="OYY130" s="27"/>
      <c r="OYZ130" s="27"/>
      <c r="OZA130" s="27"/>
      <c r="OZB130" s="27"/>
      <c r="OZC130" s="27"/>
      <c r="OZD130" s="27"/>
      <c r="OZE130" s="27"/>
      <c r="OZF130" s="27"/>
      <c r="OZG130" s="27"/>
      <c r="OZH130" s="27"/>
      <c r="OZI130" s="27"/>
      <c r="OZJ130" s="27"/>
      <c r="OZK130" s="27"/>
      <c r="OZL130" s="27"/>
      <c r="OZM130" s="27"/>
      <c r="OZN130" s="27"/>
      <c r="OZO130" s="27"/>
      <c r="OZP130" s="27"/>
      <c r="OZQ130" s="27"/>
      <c r="OZR130" s="27"/>
      <c r="OZS130" s="27"/>
      <c r="OZT130" s="27"/>
      <c r="OZU130" s="27"/>
      <c r="OZV130" s="27"/>
      <c r="OZW130" s="27"/>
      <c r="OZX130" s="27"/>
      <c r="OZY130" s="27"/>
      <c r="OZZ130" s="27"/>
      <c r="PAA130" s="27"/>
      <c r="PAB130" s="27"/>
      <c r="PAC130" s="27"/>
      <c r="PAD130" s="27"/>
      <c r="PAE130" s="27"/>
      <c r="PAF130" s="27"/>
      <c r="PAG130" s="27"/>
      <c r="PAH130" s="27"/>
      <c r="PAI130" s="27"/>
      <c r="PAJ130" s="27"/>
      <c r="PAK130" s="27"/>
      <c r="PAL130" s="27"/>
      <c r="PAM130" s="27"/>
      <c r="PAN130" s="27"/>
      <c r="PAO130" s="27"/>
      <c r="PAP130" s="27"/>
      <c r="PAQ130" s="27"/>
      <c r="PAR130" s="27"/>
      <c r="PAS130" s="27"/>
      <c r="PAT130" s="27"/>
      <c r="PAU130" s="27"/>
      <c r="PAV130" s="27"/>
      <c r="PAW130" s="27"/>
      <c r="PAX130" s="27"/>
      <c r="PAY130" s="27"/>
      <c r="PAZ130" s="27"/>
      <c r="PBA130" s="27"/>
      <c r="PBB130" s="27"/>
      <c r="PBC130" s="27"/>
      <c r="PBD130" s="27"/>
      <c r="PBE130" s="27"/>
      <c r="PBF130" s="27"/>
      <c r="PBG130" s="27"/>
      <c r="PBH130" s="27"/>
      <c r="PBI130" s="27"/>
      <c r="PBJ130" s="27"/>
      <c r="PBK130" s="27"/>
      <c r="PBL130" s="27"/>
      <c r="PBM130" s="27"/>
      <c r="PBN130" s="27"/>
      <c r="PBO130" s="27"/>
      <c r="PBP130" s="27"/>
      <c r="PBQ130" s="27"/>
      <c r="PBR130" s="27"/>
      <c r="PBS130" s="27"/>
      <c r="PBT130" s="27"/>
      <c r="PBU130" s="27"/>
      <c r="PBV130" s="27"/>
      <c r="PBW130" s="27"/>
      <c r="PBX130" s="27"/>
      <c r="PBY130" s="27"/>
      <c r="PBZ130" s="27"/>
      <c r="PCA130" s="27"/>
      <c r="PCB130" s="27"/>
      <c r="PCC130" s="27"/>
      <c r="PCD130" s="27"/>
      <c r="PCE130" s="27"/>
      <c r="PCF130" s="27"/>
      <c r="PCG130" s="27"/>
      <c r="PCH130" s="27"/>
      <c r="PCI130" s="27"/>
      <c r="PCJ130" s="27"/>
      <c r="PCK130" s="27"/>
      <c r="PCL130" s="27"/>
      <c r="PCM130" s="27"/>
      <c r="PCN130" s="27"/>
      <c r="PCO130" s="27"/>
      <c r="PCP130" s="27"/>
      <c r="PCQ130" s="27"/>
      <c r="PCR130" s="27"/>
      <c r="PCS130" s="27"/>
      <c r="PCT130" s="27"/>
      <c r="PCU130" s="27"/>
      <c r="PCV130" s="27"/>
      <c r="PCW130" s="27"/>
      <c r="PCX130" s="27"/>
      <c r="PCY130" s="27"/>
      <c r="PCZ130" s="27"/>
      <c r="PDA130" s="27"/>
      <c r="PDB130" s="27"/>
      <c r="PDC130" s="27"/>
      <c r="PDD130" s="27"/>
      <c r="PDE130" s="27"/>
      <c r="PDF130" s="27"/>
      <c r="PDG130" s="27"/>
      <c r="PDH130" s="27"/>
      <c r="PDI130" s="27"/>
      <c r="PDJ130" s="27"/>
      <c r="PDK130" s="27"/>
      <c r="PDL130" s="27"/>
      <c r="PDM130" s="27"/>
      <c r="PDN130" s="27"/>
      <c r="PDO130" s="27"/>
      <c r="PDP130" s="27"/>
      <c r="PDQ130" s="27"/>
      <c r="PDR130" s="27"/>
      <c r="PDS130" s="27"/>
      <c r="PDT130" s="27"/>
      <c r="PDU130" s="27"/>
      <c r="PDV130" s="27"/>
      <c r="PDW130" s="27"/>
      <c r="PDX130" s="27"/>
      <c r="PDY130" s="27"/>
      <c r="PDZ130" s="27"/>
      <c r="PEA130" s="27"/>
      <c r="PEB130" s="27"/>
      <c r="PEC130" s="27"/>
      <c r="PED130" s="27"/>
      <c r="PEE130" s="27"/>
      <c r="PEF130" s="27"/>
      <c r="PEG130" s="27"/>
      <c r="PEH130" s="27"/>
      <c r="PEI130" s="27"/>
      <c r="PEJ130" s="27"/>
      <c r="PEK130" s="27"/>
      <c r="PEL130" s="27"/>
      <c r="PEM130" s="27"/>
      <c r="PEN130" s="27"/>
      <c r="PEO130" s="27"/>
      <c r="PEP130" s="27"/>
      <c r="PEW130" s="27"/>
      <c r="PEX130" s="27"/>
      <c r="PEY130" s="27"/>
      <c r="PEZ130" s="27"/>
      <c r="PFA130" s="27"/>
      <c r="PFB130" s="27"/>
      <c r="PFC130" s="27"/>
      <c r="PFD130" s="27"/>
      <c r="PFE130" s="27"/>
      <c r="PFF130" s="27"/>
      <c r="PFG130" s="27"/>
      <c r="PFH130" s="27"/>
      <c r="PFI130" s="27"/>
      <c r="PFJ130" s="27"/>
      <c r="PFK130" s="27"/>
      <c r="PFL130" s="27"/>
      <c r="PFM130" s="27"/>
      <c r="PFN130" s="27"/>
      <c r="PFO130" s="27"/>
      <c r="PFP130" s="27"/>
      <c r="PFQ130" s="27"/>
      <c r="PFR130" s="27"/>
      <c r="PFS130" s="27"/>
      <c r="PFT130" s="27"/>
      <c r="PFU130" s="27"/>
      <c r="PFV130" s="27"/>
      <c r="PFW130" s="27"/>
      <c r="PFX130" s="27"/>
      <c r="PFY130" s="27"/>
      <c r="PFZ130" s="27"/>
      <c r="PGA130" s="27"/>
      <c r="PGB130" s="27"/>
      <c r="PGC130" s="27"/>
      <c r="PGD130" s="27"/>
      <c r="PGE130" s="27"/>
      <c r="PGF130" s="27"/>
      <c r="PGG130" s="27"/>
      <c r="PGH130" s="27"/>
      <c r="PGI130" s="27"/>
      <c r="PGJ130" s="27"/>
      <c r="PGK130" s="27"/>
      <c r="PGL130" s="27"/>
      <c r="PGM130" s="27"/>
      <c r="PGN130" s="27"/>
      <c r="PGO130" s="27"/>
      <c r="PGP130" s="27"/>
      <c r="PGQ130" s="27"/>
      <c r="PGR130" s="27"/>
      <c r="PGS130" s="27"/>
      <c r="PGT130" s="27"/>
      <c r="PGU130" s="27"/>
      <c r="PGV130" s="27"/>
      <c r="PGW130" s="27"/>
      <c r="PGX130" s="27"/>
      <c r="PGY130" s="27"/>
      <c r="PGZ130" s="27"/>
      <c r="PHA130" s="27"/>
      <c r="PHB130" s="27"/>
      <c r="PHC130" s="27"/>
      <c r="PHD130" s="27"/>
      <c r="PHE130" s="27"/>
      <c r="PHF130" s="27"/>
      <c r="PHG130" s="27"/>
      <c r="PHH130" s="27"/>
      <c r="PHI130" s="27"/>
      <c r="PHJ130" s="27"/>
      <c r="PHK130" s="27"/>
      <c r="PHL130" s="27"/>
      <c r="PHM130" s="27"/>
      <c r="PHN130" s="27"/>
      <c r="PHO130" s="27"/>
      <c r="PHP130" s="27"/>
      <c r="PHQ130" s="27"/>
      <c r="PHR130" s="27"/>
      <c r="PHS130" s="27"/>
      <c r="PHT130" s="27"/>
      <c r="PHU130" s="27"/>
      <c r="PHV130" s="27"/>
      <c r="PHW130" s="27"/>
      <c r="PHX130" s="27"/>
      <c r="PHY130" s="27"/>
      <c r="PHZ130" s="27"/>
      <c r="PIA130" s="27"/>
      <c r="PIB130" s="27"/>
      <c r="PIC130" s="27"/>
      <c r="PID130" s="27"/>
      <c r="PIE130" s="27"/>
      <c r="PIF130" s="27"/>
      <c r="PIG130" s="27"/>
      <c r="PIH130" s="27"/>
      <c r="PII130" s="27"/>
      <c r="PIJ130" s="27"/>
      <c r="PIK130" s="27"/>
      <c r="PIL130" s="27"/>
      <c r="PIM130" s="27"/>
      <c r="PIN130" s="27"/>
      <c r="PIO130" s="27"/>
      <c r="PIP130" s="27"/>
      <c r="PIQ130" s="27"/>
      <c r="PIR130" s="27"/>
      <c r="PIS130" s="27"/>
      <c r="PIT130" s="27"/>
      <c r="PIU130" s="27"/>
      <c r="PIV130" s="27"/>
      <c r="PIW130" s="27"/>
      <c r="PIX130" s="27"/>
      <c r="PIY130" s="27"/>
      <c r="PIZ130" s="27"/>
      <c r="PJA130" s="27"/>
      <c r="PJB130" s="27"/>
      <c r="PJC130" s="27"/>
      <c r="PJD130" s="27"/>
      <c r="PJE130" s="27"/>
      <c r="PJF130" s="27"/>
      <c r="PJG130" s="27"/>
      <c r="PJH130" s="27"/>
      <c r="PJI130" s="27"/>
      <c r="PJJ130" s="27"/>
      <c r="PJK130" s="27"/>
      <c r="PJL130" s="27"/>
      <c r="PJM130" s="27"/>
      <c r="PJN130" s="27"/>
      <c r="PJO130" s="27"/>
      <c r="PJP130" s="27"/>
      <c r="PJQ130" s="27"/>
      <c r="PJR130" s="27"/>
      <c r="PJS130" s="27"/>
      <c r="PJT130" s="27"/>
      <c r="PJU130" s="27"/>
      <c r="PJV130" s="27"/>
      <c r="PJW130" s="27"/>
      <c r="PJX130" s="27"/>
      <c r="PJY130" s="27"/>
      <c r="PJZ130" s="27"/>
      <c r="PKA130" s="27"/>
      <c r="PKB130" s="27"/>
      <c r="PKC130" s="27"/>
      <c r="PKD130" s="27"/>
      <c r="PKE130" s="27"/>
      <c r="PKF130" s="27"/>
      <c r="PKG130" s="27"/>
      <c r="PKH130" s="27"/>
      <c r="PKI130" s="27"/>
      <c r="PKJ130" s="27"/>
      <c r="PKK130" s="27"/>
      <c r="PKL130" s="27"/>
      <c r="PKM130" s="27"/>
      <c r="PKN130" s="27"/>
      <c r="PKO130" s="27"/>
      <c r="PKP130" s="27"/>
      <c r="PKQ130" s="27"/>
      <c r="PKR130" s="27"/>
      <c r="PKS130" s="27"/>
      <c r="PKT130" s="27"/>
      <c r="PKU130" s="27"/>
      <c r="PKV130" s="27"/>
      <c r="PKW130" s="27"/>
      <c r="PKX130" s="27"/>
      <c r="PKY130" s="27"/>
      <c r="PKZ130" s="27"/>
      <c r="PLA130" s="27"/>
      <c r="PLB130" s="27"/>
      <c r="PLC130" s="27"/>
      <c r="PLD130" s="27"/>
      <c r="PLE130" s="27"/>
      <c r="PLF130" s="27"/>
      <c r="PLG130" s="27"/>
      <c r="PLH130" s="27"/>
      <c r="PLI130" s="27"/>
      <c r="PLJ130" s="27"/>
      <c r="PLK130" s="27"/>
      <c r="PLL130" s="27"/>
      <c r="PLM130" s="27"/>
      <c r="PLN130" s="27"/>
      <c r="PLO130" s="27"/>
      <c r="PLP130" s="27"/>
      <c r="PLQ130" s="27"/>
      <c r="PLR130" s="27"/>
      <c r="PLS130" s="27"/>
      <c r="PLT130" s="27"/>
      <c r="PLU130" s="27"/>
      <c r="PLV130" s="27"/>
      <c r="PLW130" s="27"/>
      <c r="PLX130" s="27"/>
      <c r="PLY130" s="27"/>
      <c r="PLZ130" s="27"/>
      <c r="PMA130" s="27"/>
      <c r="PMB130" s="27"/>
      <c r="PMC130" s="27"/>
      <c r="PMD130" s="27"/>
      <c r="PME130" s="27"/>
      <c r="PMF130" s="27"/>
      <c r="PMG130" s="27"/>
      <c r="PMH130" s="27"/>
      <c r="PMI130" s="27"/>
      <c r="PMJ130" s="27"/>
      <c r="PMK130" s="27"/>
      <c r="PML130" s="27"/>
      <c r="PMM130" s="27"/>
      <c r="PMN130" s="27"/>
      <c r="PMO130" s="27"/>
      <c r="PMP130" s="27"/>
      <c r="PMQ130" s="27"/>
      <c r="PMR130" s="27"/>
      <c r="PMS130" s="27"/>
      <c r="PMT130" s="27"/>
      <c r="PMU130" s="27"/>
      <c r="PMV130" s="27"/>
      <c r="PMW130" s="27"/>
      <c r="PMX130" s="27"/>
      <c r="PMY130" s="27"/>
      <c r="PMZ130" s="27"/>
      <c r="PNA130" s="27"/>
      <c r="PNB130" s="27"/>
      <c r="PNC130" s="27"/>
      <c r="PND130" s="27"/>
      <c r="PNE130" s="27"/>
      <c r="PNF130" s="27"/>
      <c r="PNG130" s="27"/>
      <c r="PNH130" s="27"/>
      <c r="PNI130" s="27"/>
      <c r="PNJ130" s="27"/>
      <c r="PNK130" s="27"/>
      <c r="PNL130" s="27"/>
      <c r="PNM130" s="27"/>
      <c r="PNN130" s="27"/>
      <c r="PNO130" s="27"/>
      <c r="PNP130" s="27"/>
      <c r="PNQ130" s="27"/>
      <c r="PNR130" s="27"/>
      <c r="PNS130" s="27"/>
      <c r="PNT130" s="27"/>
      <c r="PNU130" s="27"/>
      <c r="PNV130" s="27"/>
      <c r="PNW130" s="27"/>
      <c r="PNX130" s="27"/>
      <c r="PNY130" s="27"/>
      <c r="PNZ130" s="27"/>
      <c r="POA130" s="27"/>
      <c r="POB130" s="27"/>
      <c r="POC130" s="27"/>
      <c r="POD130" s="27"/>
      <c r="POE130" s="27"/>
      <c r="POF130" s="27"/>
      <c r="POG130" s="27"/>
      <c r="POH130" s="27"/>
      <c r="POI130" s="27"/>
      <c r="POJ130" s="27"/>
      <c r="POK130" s="27"/>
      <c r="POL130" s="27"/>
      <c r="POS130" s="27"/>
      <c r="POT130" s="27"/>
      <c r="POU130" s="27"/>
      <c r="POV130" s="27"/>
      <c r="POW130" s="27"/>
      <c r="POX130" s="27"/>
      <c r="POY130" s="27"/>
      <c r="POZ130" s="27"/>
      <c r="PPA130" s="27"/>
      <c r="PPB130" s="27"/>
      <c r="PPC130" s="27"/>
      <c r="PPD130" s="27"/>
      <c r="PPE130" s="27"/>
      <c r="PPF130" s="27"/>
      <c r="PPG130" s="27"/>
      <c r="PPH130" s="27"/>
      <c r="PPI130" s="27"/>
      <c r="PPJ130" s="27"/>
      <c r="PPK130" s="27"/>
      <c r="PPL130" s="27"/>
      <c r="PPM130" s="27"/>
      <c r="PPN130" s="27"/>
      <c r="PPO130" s="27"/>
      <c r="PPP130" s="27"/>
      <c r="PPQ130" s="27"/>
      <c r="PPR130" s="27"/>
      <c r="PPS130" s="27"/>
      <c r="PPT130" s="27"/>
      <c r="PPU130" s="27"/>
      <c r="PPV130" s="27"/>
      <c r="PPW130" s="27"/>
      <c r="PPX130" s="27"/>
      <c r="PPY130" s="27"/>
      <c r="PPZ130" s="27"/>
      <c r="PQA130" s="27"/>
      <c r="PQB130" s="27"/>
      <c r="PQC130" s="27"/>
      <c r="PQD130" s="27"/>
      <c r="PQE130" s="27"/>
      <c r="PQF130" s="27"/>
      <c r="PQG130" s="27"/>
      <c r="PQH130" s="27"/>
      <c r="PQI130" s="27"/>
      <c r="PQJ130" s="27"/>
      <c r="PQK130" s="27"/>
      <c r="PQL130" s="27"/>
      <c r="PQM130" s="27"/>
      <c r="PQN130" s="27"/>
      <c r="PQO130" s="27"/>
      <c r="PQP130" s="27"/>
      <c r="PQQ130" s="27"/>
      <c r="PQR130" s="27"/>
      <c r="PQS130" s="27"/>
      <c r="PQT130" s="27"/>
      <c r="PQU130" s="27"/>
      <c r="PQV130" s="27"/>
      <c r="PQW130" s="27"/>
      <c r="PQX130" s="27"/>
      <c r="PQY130" s="27"/>
      <c r="PQZ130" s="27"/>
      <c r="PRA130" s="27"/>
      <c r="PRB130" s="27"/>
      <c r="PRC130" s="27"/>
      <c r="PRD130" s="27"/>
      <c r="PRE130" s="27"/>
      <c r="PRF130" s="27"/>
      <c r="PRG130" s="27"/>
      <c r="PRH130" s="27"/>
      <c r="PRI130" s="27"/>
      <c r="PRJ130" s="27"/>
      <c r="PRK130" s="27"/>
      <c r="PRL130" s="27"/>
      <c r="PRM130" s="27"/>
      <c r="PRN130" s="27"/>
      <c r="PRO130" s="27"/>
      <c r="PRP130" s="27"/>
      <c r="PRQ130" s="27"/>
      <c r="PRR130" s="27"/>
      <c r="PRS130" s="27"/>
      <c r="PRT130" s="27"/>
      <c r="PRU130" s="27"/>
      <c r="PRV130" s="27"/>
      <c r="PRW130" s="27"/>
      <c r="PRX130" s="27"/>
      <c r="PRY130" s="27"/>
      <c r="PRZ130" s="27"/>
      <c r="PSA130" s="27"/>
      <c r="PSB130" s="27"/>
      <c r="PSC130" s="27"/>
      <c r="PSD130" s="27"/>
      <c r="PSE130" s="27"/>
      <c r="PSF130" s="27"/>
      <c r="PSG130" s="27"/>
      <c r="PSH130" s="27"/>
      <c r="PSI130" s="27"/>
      <c r="PSJ130" s="27"/>
      <c r="PSK130" s="27"/>
      <c r="PSL130" s="27"/>
      <c r="PSM130" s="27"/>
      <c r="PSN130" s="27"/>
      <c r="PSO130" s="27"/>
      <c r="PSP130" s="27"/>
      <c r="PSQ130" s="27"/>
      <c r="PSR130" s="27"/>
      <c r="PSS130" s="27"/>
      <c r="PST130" s="27"/>
      <c r="PSU130" s="27"/>
      <c r="PSV130" s="27"/>
      <c r="PSW130" s="27"/>
      <c r="PSX130" s="27"/>
      <c r="PSY130" s="27"/>
      <c r="PSZ130" s="27"/>
      <c r="PTA130" s="27"/>
      <c r="PTB130" s="27"/>
      <c r="PTC130" s="27"/>
      <c r="PTD130" s="27"/>
      <c r="PTE130" s="27"/>
      <c r="PTF130" s="27"/>
      <c r="PTG130" s="27"/>
      <c r="PTH130" s="27"/>
      <c r="PTI130" s="27"/>
      <c r="PTJ130" s="27"/>
      <c r="PTK130" s="27"/>
      <c r="PTL130" s="27"/>
      <c r="PTM130" s="27"/>
      <c r="PTN130" s="27"/>
      <c r="PTO130" s="27"/>
      <c r="PTP130" s="27"/>
      <c r="PTQ130" s="27"/>
      <c r="PTR130" s="27"/>
      <c r="PTS130" s="27"/>
      <c r="PTT130" s="27"/>
      <c r="PTU130" s="27"/>
      <c r="PTV130" s="27"/>
      <c r="PTW130" s="27"/>
      <c r="PTX130" s="27"/>
      <c r="PTY130" s="27"/>
      <c r="PTZ130" s="27"/>
      <c r="PUA130" s="27"/>
      <c r="PUB130" s="27"/>
      <c r="PUC130" s="27"/>
      <c r="PUD130" s="27"/>
      <c r="PUE130" s="27"/>
      <c r="PUF130" s="27"/>
      <c r="PUG130" s="27"/>
      <c r="PUH130" s="27"/>
      <c r="PUI130" s="27"/>
      <c r="PUJ130" s="27"/>
      <c r="PUK130" s="27"/>
      <c r="PUL130" s="27"/>
      <c r="PUM130" s="27"/>
      <c r="PUN130" s="27"/>
      <c r="PUO130" s="27"/>
      <c r="PUP130" s="27"/>
      <c r="PUQ130" s="27"/>
      <c r="PUR130" s="27"/>
      <c r="PUS130" s="27"/>
      <c r="PUT130" s="27"/>
      <c r="PUU130" s="27"/>
      <c r="PUV130" s="27"/>
      <c r="PUW130" s="27"/>
      <c r="PUX130" s="27"/>
      <c r="PUY130" s="27"/>
      <c r="PUZ130" s="27"/>
      <c r="PVA130" s="27"/>
      <c r="PVB130" s="27"/>
      <c r="PVC130" s="27"/>
      <c r="PVD130" s="27"/>
      <c r="PVE130" s="27"/>
      <c r="PVF130" s="27"/>
      <c r="PVG130" s="27"/>
      <c r="PVH130" s="27"/>
      <c r="PVI130" s="27"/>
      <c r="PVJ130" s="27"/>
      <c r="PVK130" s="27"/>
      <c r="PVL130" s="27"/>
      <c r="PVM130" s="27"/>
      <c r="PVN130" s="27"/>
      <c r="PVO130" s="27"/>
      <c r="PVP130" s="27"/>
      <c r="PVQ130" s="27"/>
      <c r="PVR130" s="27"/>
      <c r="PVS130" s="27"/>
      <c r="PVT130" s="27"/>
      <c r="PVU130" s="27"/>
      <c r="PVV130" s="27"/>
      <c r="PVW130" s="27"/>
      <c r="PVX130" s="27"/>
      <c r="PVY130" s="27"/>
      <c r="PVZ130" s="27"/>
      <c r="PWA130" s="27"/>
      <c r="PWB130" s="27"/>
      <c r="PWC130" s="27"/>
      <c r="PWD130" s="27"/>
      <c r="PWE130" s="27"/>
      <c r="PWF130" s="27"/>
      <c r="PWG130" s="27"/>
      <c r="PWH130" s="27"/>
      <c r="PWI130" s="27"/>
      <c r="PWJ130" s="27"/>
      <c r="PWK130" s="27"/>
      <c r="PWL130" s="27"/>
      <c r="PWM130" s="27"/>
      <c r="PWN130" s="27"/>
      <c r="PWO130" s="27"/>
      <c r="PWP130" s="27"/>
      <c r="PWQ130" s="27"/>
      <c r="PWR130" s="27"/>
      <c r="PWS130" s="27"/>
      <c r="PWT130" s="27"/>
      <c r="PWU130" s="27"/>
      <c r="PWV130" s="27"/>
      <c r="PWW130" s="27"/>
      <c r="PWX130" s="27"/>
      <c r="PWY130" s="27"/>
      <c r="PWZ130" s="27"/>
      <c r="PXA130" s="27"/>
      <c r="PXB130" s="27"/>
      <c r="PXC130" s="27"/>
      <c r="PXD130" s="27"/>
      <c r="PXE130" s="27"/>
      <c r="PXF130" s="27"/>
      <c r="PXG130" s="27"/>
      <c r="PXH130" s="27"/>
      <c r="PXI130" s="27"/>
      <c r="PXJ130" s="27"/>
      <c r="PXK130" s="27"/>
      <c r="PXL130" s="27"/>
      <c r="PXM130" s="27"/>
      <c r="PXN130" s="27"/>
      <c r="PXO130" s="27"/>
      <c r="PXP130" s="27"/>
      <c r="PXQ130" s="27"/>
      <c r="PXR130" s="27"/>
      <c r="PXS130" s="27"/>
      <c r="PXT130" s="27"/>
      <c r="PXU130" s="27"/>
      <c r="PXV130" s="27"/>
      <c r="PXW130" s="27"/>
      <c r="PXX130" s="27"/>
      <c r="PXY130" s="27"/>
      <c r="PXZ130" s="27"/>
      <c r="PYA130" s="27"/>
      <c r="PYB130" s="27"/>
      <c r="PYC130" s="27"/>
      <c r="PYD130" s="27"/>
      <c r="PYE130" s="27"/>
      <c r="PYF130" s="27"/>
      <c r="PYG130" s="27"/>
      <c r="PYH130" s="27"/>
      <c r="PYO130" s="27"/>
      <c r="PYP130" s="27"/>
      <c r="PYQ130" s="27"/>
      <c r="PYR130" s="27"/>
      <c r="PYS130" s="27"/>
      <c r="PYT130" s="27"/>
      <c r="PYU130" s="27"/>
      <c r="PYV130" s="27"/>
      <c r="PYW130" s="27"/>
      <c r="PYX130" s="27"/>
      <c r="PYY130" s="27"/>
      <c r="PYZ130" s="27"/>
      <c r="PZA130" s="27"/>
      <c r="PZB130" s="27"/>
      <c r="PZC130" s="27"/>
      <c r="PZD130" s="27"/>
      <c r="PZE130" s="27"/>
      <c r="PZF130" s="27"/>
      <c r="PZG130" s="27"/>
      <c r="PZH130" s="27"/>
      <c r="PZI130" s="27"/>
      <c r="PZJ130" s="27"/>
      <c r="PZK130" s="27"/>
      <c r="PZL130" s="27"/>
      <c r="PZM130" s="27"/>
      <c r="PZN130" s="27"/>
      <c r="PZO130" s="27"/>
      <c r="PZP130" s="27"/>
      <c r="PZQ130" s="27"/>
      <c r="PZR130" s="27"/>
      <c r="PZS130" s="27"/>
      <c r="PZT130" s="27"/>
      <c r="PZU130" s="27"/>
      <c r="PZV130" s="27"/>
      <c r="PZW130" s="27"/>
      <c r="PZX130" s="27"/>
      <c r="PZY130" s="27"/>
      <c r="PZZ130" s="27"/>
      <c r="QAA130" s="27"/>
      <c r="QAB130" s="27"/>
      <c r="QAC130" s="27"/>
      <c r="QAD130" s="27"/>
      <c r="QAE130" s="27"/>
      <c r="QAF130" s="27"/>
      <c r="QAG130" s="27"/>
      <c r="QAH130" s="27"/>
      <c r="QAI130" s="27"/>
      <c r="QAJ130" s="27"/>
      <c r="QAK130" s="27"/>
      <c r="QAL130" s="27"/>
      <c r="QAM130" s="27"/>
      <c r="QAN130" s="27"/>
      <c r="QAO130" s="27"/>
      <c r="QAP130" s="27"/>
      <c r="QAQ130" s="27"/>
      <c r="QAR130" s="27"/>
      <c r="QAS130" s="27"/>
      <c r="QAT130" s="27"/>
      <c r="QAU130" s="27"/>
      <c r="QAV130" s="27"/>
      <c r="QAW130" s="27"/>
      <c r="QAX130" s="27"/>
      <c r="QAY130" s="27"/>
      <c r="QAZ130" s="27"/>
      <c r="QBA130" s="27"/>
      <c r="QBB130" s="27"/>
      <c r="QBC130" s="27"/>
      <c r="QBD130" s="27"/>
      <c r="QBE130" s="27"/>
      <c r="QBF130" s="27"/>
      <c r="QBG130" s="27"/>
      <c r="QBH130" s="27"/>
      <c r="QBI130" s="27"/>
      <c r="QBJ130" s="27"/>
      <c r="QBK130" s="27"/>
      <c r="QBL130" s="27"/>
      <c r="QBM130" s="27"/>
      <c r="QBN130" s="27"/>
      <c r="QBO130" s="27"/>
      <c r="QBP130" s="27"/>
      <c r="QBQ130" s="27"/>
      <c r="QBR130" s="27"/>
      <c r="QBS130" s="27"/>
      <c r="QBT130" s="27"/>
      <c r="QBU130" s="27"/>
      <c r="QBV130" s="27"/>
      <c r="QBW130" s="27"/>
      <c r="QBX130" s="27"/>
      <c r="QBY130" s="27"/>
      <c r="QBZ130" s="27"/>
      <c r="QCA130" s="27"/>
      <c r="QCB130" s="27"/>
      <c r="QCC130" s="27"/>
      <c r="QCD130" s="27"/>
      <c r="QCE130" s="27"/>
      <c r="QCF130" s="27"/>
      <c r="QCG130" s="27"/>
      <c r="QCH130" s="27"/>
      <c r="QCI130" s="27"/>
      <c r="QCJ130" s="27"/>
      <c r="QCK130" s="27"/>
      <c r="QCL130" s="27"/>
      <c r="QCM130" s="27"/>
      <c r="QCN130" s="27"/>
      <c r="QCO130" s="27"/>
      <c r="QCP130" s="27"/>
      <c r="QCQ130" s="27"/>
      <c r="QCR130" s="27"/>
      <c r="QCS130" s="27"/>
      <c r="QCT130" s="27"/>
      <c r="QCU130" s="27"/>
      <c r="QCV130" s="27"/>
      <c r="QCW130" s="27"/>
      <c r="QCX130" s="27"/>
      <c r="QCY130" s="27"/>
      <c r="QCZ130" s="27"/>
      <c r="QDA130" s="27"/>
      <c r="QDB130" s="27"/>
      <c r="QDC130" s="27"/>
      <c r="QDD130" s="27"/>
      <c r="QDE130" s="27"/>
      <c r="QDF130" s="27"/>
      <c r="QDG130" s="27"/>
      <c r="QDH130" s="27"/>
      <c r="QDI130" s="27"/>
      <c r="QDJ130" s="27"/>
      <c r="QDK130" s="27"/>
      <c r="QDL130" s="27"/>
      <c r="QDM130" s="27"/>
      <c r="QDN130" s="27"/>
      <c r="QDO130" s="27"/>
      <c r="QDP130" s="27"/>
      <c r="QDQ130" s="27"/>
      <c r="QDR130" s="27"/>
      <c r="QDS130" s="27"/>
      <c r="QDT130" s="27"/>
      <c r="QDU130" s="27"/>
      <c r="QDV130" s="27"/>
      <c r="QDW130" s="27"/>
      <c r="QDX130" s="27"/>
      <c r="QDY130" s="27"/>
      <c r="QDZ130" s="27"/>
      <c r="QEA130" s="27"/>
      <c r="QEB130" s="27"/>
      <c r="QEC130" s="27"/>
      <c r="QED130" s="27"/>
      <c r="QEE130" s="27"/>
      <c r="QEF130" s="27"/>
      <c r="QEG130" s="27"/>
      <c r="QEH130" s="27"/>
      <c r="QEI130" s="27"/>
      <c r="QEJ130" s="27"/>
      <c r="QEK130" s="27"/>
      <c r="QEL130" s="27"/>
      <c r="QEM130" s="27"/>
      <c r="QEN130" s="27"/>
      <c r="QEO130" s="27"/>
      <c r="QEP130" s="27"/>
      <c r="QEQ130" s="27"/>
      <c r="QER130" s="27"/>
      <c r="QES130" s="27"/>
      <c r="QET130" s="27"/>
      <c r="QEU130" s="27"/>
      <c r="QEV130" s="27"/>
      <c r="QEW130" s="27"/>
      <c r="QEX130" s="27"/>
      <c r="QEY130" s="27"/>
      <c r="QEZ130" s="27"/>
      <c r="QFA130" s="27"/>
      <c r="QFB130" s="27"/>
      <c r="QFC130" s="27"/>
      <c r="QFD130" s="27"/>
      <c r="QFE130" s="27"/>
      <c r="QFF130" s="27"/>
      <c r="QFG130" s="27"/>
      <c r="QFH130" s="27"/>
      <c r="QFI130" s="27"/>
      <c r="QFJ130" s="27"/>
      <c r="QFK130" s="27"/>
      <c r="QFL130" s="27"/>
      <c r="QFM130" s="27"/>
      <c r="QFN130" s="27"/>
      <c r="QFO130" s="27"/>
      <c r="QFP130" s="27"/>
      <c r="QFQ130" s="27"/>
      <c r="QFR130" s="27"/>
      <c r="QFS130" s="27"/>
      <c r="QFT130" s="27"/>
      <c r="QFU130" s="27"/>
      <c r="QFV130" s="27"/>
      <c r="QFW130" s="27"/>
      <c r="QFX130" s="27"/>
      <c r="QFY130" s="27"/>
      <c r="QFZ130" s="27"/>
      <c r="QGA130" s="27"/>
      <c r="QGB130" s="27"/>
      <c r="QGC130" s="27"/>
      <c r="QGD130" s="27"/>
      <c r="QGE130" s="27"/>
      <c r="QGF130" s="27"/>
      <c r="QGG130" s="27"/>
      <c r="QGH130" s="27"/>
      <c r="QGI130" s="27"/>
      <c r="QGJ130" s="27"/>
      <c r="QGK130" s="27"/>
      <c r="QGL130" s="27"/>
      <c r="QGM130" s="27"/>
      <c r="QGN130" s="27"/>
      <c r="QGO130" s="27"/>
      <c r="QGP130" s="27"/>
      <c r="QGQ130" s="27"/>
      <c r="QGR130" s="27"/>
      <c r="QGS130" s="27"/>
      <c r="QGT130" s="27"/>
      <c r="QGU130" s="27"/>
      <c r="QGV130" s="27"/>
      <c r="QGW130" s="27"/>
      <c r="QGX130" s="27"/>
      <c r="QGY130" s="27"/>
      <c r="QGZ130" s="27"/>
      <c r="QHA130" s="27"/>
      <c r="QHB130" s="27"/>
      <c r="QHC130" s="27"/>
      <c r="QHD130" s="27"/>
      <c r="QHE130" s="27"/>
      <c r="QHF130" s="27"/>
      <c r="QHG130" s="27"/>
      <c r="QHH130" s="27"/>
      <c r="QHI130" s="27"/>
      <c r="QHJ130" s="27"/>
      <c r="QHK130" s="27"/>
      <c r="QHL130" s="27"/>
      <c r="QHM130" s="27"/>
      <c r="QHN130" s="27"/>
      <c r="QHO130" s="27"/>
      <c r="QHP130" s="27"/>
      <c r="QHQ130" s="27"/>
      <c r="QHR130" s="27"/>
      <c r="QHS130" s="27"/>
      <c r="QHT130" s="27"/>
      <c r="QHU130" s="27"/>
      <c r="QHV130" s="27"/>
      <c r="QHW130" s="27"/>
      <c r="QHX130" s="27"/>
      <c r="QHY130" s="27"/>
      <c r="QHZ130" s="27"/>
      <c r="QIA130" s="27"/>
      <c r="QIB130" s="27"/>
      <c r="QIC130" s="27"/>
      <c r="QID130" s="27"/>
      <c r="QIK130" s="27"/>
      <c r="QIL130" s="27"/>
      <c r="QIM130" s="27"/>
      <c r="QIN130" s="27"/>
      <c r="QIO130" s="27"/>
      <c r="QIP130" s="27"/>
      <c r="QIQ130" s="27"/>
      <c r="QIR130" s="27"/>
      <c r="QIS130" s="27"/>
      <c r="QIT130" s="27"/>
      <c r="QIU130" s="27"/>
      <c r="QIV130" s="27"/>
      <c r="QIW130" s="27"/>
      <c r="QIX130" s="27"/>
      <c r="QIY130" s="27"/>
      <c r="QIZ130" s="27"/>
      <c r="QJA130" s="27"/>
      <c r="QJB130" s="27"/>
      <c r="QJC130" s="27"/>
      <c r="QJD130" s="27"/>
      <c r="QJE130" s="27"/>
      <c r="QJF130" s="27"/>
      <c r="QJG130" s="27"/>
      <c r="QJH130" s="27"/>
      <c r="QJI130" s="27"/>
      <c r="QJJ130" s="27"/>
      <c r="QJK130" s="27"/>
      <c r="QJL130" s="27"/>
      <c r="QJM130" s="27"/>
      <c r="QJN130" s="27"/>
      <c r="QJO130" s="27"/>
      <c r="QJP130" s="27"/>
      <c r="QJQ130" s="27"/>
      <c r="QJR130" s="27"/>
      <c r="QJS130" s="27"/>
      <c r="QJT130" s="27"/>
      <c r="QJU130" s="27"/>
      <c r="QJV130" s="27"/>
      <c r="QJW130" s="27"/>
      <c r="QJX130" s="27"/>
      <c r="QJY130" s="27"/>
      <c r="QJZ130" s="27"/>
      <c r="QKA130" s="27"/>
      <c r="QKB130" s="27"/>
      <c r="QKC130" s="27"/>
      <c r="QKD130" s="27"/>
      <c r="QKE130" s="27"/>
      <c r="QKF130" s="27"/>
      <c r="QKG130" s="27"/>
      <c r="QKH130" s="27"/>
      <c r="QKI130" s="27"/>
      <c r="QKJ130" s="27"/>
      <c r="QKK130" s="27"/>
      <c r="QKL130" s="27"/>
      <c r="QKM130" s="27"/>
      <c r="QKN130" s="27"/>
      <c r="QKO130" s="27"/>
      <c r="QKP130" s="27"/>
      <c r="QKQ130" s="27"/>
      <c r="QKR130" s="27"/>
      <c r="QKS130" s="27"/>
      <c r="QKT130" s="27"/>
      <c r="QKU130" s="27"/>
      <c r="QKV130" s="27"/>
      <c r="QKW130" s="27"/>
      <c r="QKX130" s="27"/>
      <c r="QKY130" s="27"/>
      <c r="QKZ130" s="27"/>
      <c r="QLA130" s="27"/>
      <c r="QLB130" s="27"/>
      <c r="QLC130" s="27"/>
      <c r="QLD130" s="27"/>
      <c r="QLE130" s="27"/>
      <c r="QLF130" s="27"/>
      <c r="QLG130" s="27"/>
      <c r="QLH130" s="27"/>
      <c r="QLI130" s="27"/>
      <c r="QLJ130" s="27"/>
      <c r="QLK130" s="27"/>
      <c r="QLL130" s="27"/>
      <c r="QLM130" s="27"/>
      <c r="QLN130" s="27"/>
      <c r="QLO130" s="27"/>
      <c r="QLP130" s="27"/>
      <c r="QLQ130" s="27"/>
      <c r="QLR130" s="27"/>
      <c r="QLS130" s="27"/>
      <c r="QLT130" s="27"/>
      <c r="QLU130" s="27"/>
      <c r="QLV130" s="27"/>
      <c r="QLW130" s="27"/>
      <c r="QLX130" s="27"/>
      <c r="QLY130" s="27"/>
      <c r="QLZ130" s="27"/>
      <c r="QMA130" s="27"/>
      <c r="QMB130" s="27"/>
      <c r="QMC130" s="27"/>
      <c r="QMD130" s="27"/>
      <c r="QME130" s="27"/>
      <c r="QMF130" s="27"/>
      <c r="QMG130" s="27"/>
      <c r="QMH130" s="27"/>
      <c r="QMI130" s="27"/>
      <c r="QMJ130" s="27"/>
      <c r="QMK130" s="27"/>
      <c r="QML130" s="27"/>
      <c r="QMM130" s="27"/>
      <c r="QMN130" s="27"/>
      <c r="QMO130" s="27"/>
      <c r="QMP130" s="27"/>
      <c r="QMQ130" s="27"/>
      <c r="QMR130" s="27"/>
      <c r="QMS130" s="27"/>
      <c r="QMT130" s="27"/>
      <c r="QMU130" s="27"/>
      <c r="QMV130" s="27"/>
      <c r="QMW130" s="27"/>
      <c r="QMX130" s="27"/>
      <c r="QMY130" s="27"/>
      <c r="QMZ130" s="27"/>
      <c r="QNA130" s="27"/>
      <c r="QNB130" s="27"/>
      <c r="QNC130" s="27"/>
      <c r="QND130" s="27"/>
      <c r="QNE130" s="27"/>
      <c r="QNF130" s="27"/>
      <c r="QNG130" s="27"/>
      <c r="QNH130" s="27"/>
      <c r="QNI130" s="27"/>
      <c r="QNJ130" s="27"/>
      <c r="QNK130" s="27"/>
      <c r="QNL130" s="27"/>
      <c r="QNM130" s="27"/>
      <c r="QNN130" s="27"/>
      <c r="QNO130" s="27"/>
      <c r="QNP130" s="27"/>
      <c r="QNQ130" s="27"/>
      <c r="QNR130" s="27"/>
      <c r="QNS130" s="27"/>
      <c r="QNT130" s="27"/>
      <c r="QNU130" s="27"/>
      <c r="QNV130" s="27"/>
      <c r="QNW130" s="27"/>
      <c r="QNX130" s="27"/>
      <c r="QNY130" s="27"/>
      <c r="QNZ130" s="27"/>
      <c r="QOA130" s="27"/>
      <c r="QOB130" s="27"/>
      <c r="QOC130" s="27"/>
      <c r="QOD130" s="27"/>
      <c r="QOE130" s="27"/>
      <c r="QOF130" s="27"/>
      <c r="QOG130" s="27"/>
      <c r="QOH130" s="27"/>
      <c r="QOI130" s="27"/>
      <c r="QOJ130" s="27"/>
      <c r="QOK130" s="27"/>
      <c r="QOL130" s="27"/>
      <c r="QOM130" s="27"/>
      <c r="QON130" s="27"/>
      <c r="QOO130" s="27"/>
      <c r="QOP130" s="27"/>
      <c r="QOQ130" s="27"/>
      <c r="QOR130" s="27"/>
      <c r="QOS130" s="27"/>
      <c r="QOT130" s="27"/>
      <c r="QOU130" s="27"/>
      <c r="QOV130" s="27"/>
      <c r="QOW130" s="27"/>
      <c r="QOX130" s="27"/>
      <c r="QOY130" s="27"/>
      <c r="QOZ130" s="27"/>
      <c r="QPA130" s="27"/>
      <c r="QPB130" s="27"/>
      <c r="QPC130" s="27"/>
      <c r="QPD130" s="27"/>
      <c r="QPE130" s="27"/>
      <c r="QPF130" s="27"/>
      <c r="QPG130" s="27"/>
      <c r="QPH130" s="27"/>
      <c r="QPI130" s="27"/>
      <c r="QPJ130" s="27"/>
      <c r="QPK130" s="27"/>
      <c r="QPL130" s="27"/>
      <c r="QPM130" s="27"/>
      <c r="QPN130" s="27"/>
      <c r="QPO130" s="27"/>
      <c r="QPP130" s="27"/>
      <c r="QPQ130" s="27"/>
      <c r="QPR130" s="27"/>
      <c r="QPS130" s="27"/>
      <c r="QPT130" s="27"/>
      <c r="QPU130" s="27"/>
      <c r="QPV130" s="27"/>
      <c r="QPW130" s="27"/>
      <c r="QPX130" s="27"/>
      <c r="QPY130" s="27"/>
      <c r="QPZ130" s="27"/>
      <c r="QQA130" s="27"/>
      <c r="QQB130" s="27"/>
      <c r="QQC130" s="27"/>
      <c r="QQD130" s="27"/>
      <c r="QQE130" s="27"/>
      <c r="QQF130" s="27"/>
      <c r="QQG130" s="27"/>
      <c r="QQH130" s="27"/>
      <c r="QQI130" s="27"/>
      <c r="QQJ130" s="27"/>
      <c r="QQK130" s="27"/>
      <c r="QQL130" s="27"/>
      <c r="QQM130" s="27"/>
      <c r="QQN130" s="27"/>
      <c r="QQO130" s="27"/>
      <c r="QQP130" s="27"/>
      <c r="QQQ130" s="27"/>
      <c r="QQR130" s="27"/>
      <c r="QQS130" s="27"/>
      <c r="QQT130" s="27"/>
      <c r="QQU130" s="27"/>
      <c r="QQV130" s="27"/>
      <c r="QQW130" s="27"/>
      <c r="QQX130" s="27"/>
      <c r="QQY130" s="27"/>
      <c r="QQZ130" s="27"/>
      <c r="QRA130" s="27"/>
      <c r="QRB130" s="27"/>
      <c r="QRC130" s="27"/>
      <c r="QRD130" s="27"/>
      <c r="QRE130" s="27"/>
      <c r="QRF130" s="27"/>
      <c r="QRG130" s="27"/>
      <c r="QRH130" s="27"/>
      <c r="QRI130" s="27"/>
      <c r="QRJ130" s="27"/>
      <c r="QRK130" s="27"/>
      <c r="QRL130" s="27"/>
      <c r="QRM130" s="27"/>
      <c r="QRN130" s="27"/>
      <c r="QRO130" s="27"/>
      <c r="QRP130" s="27"/>
      <c r="QRQ130" s="27"/>
      <c r="QRR130" s="27"/>
      <c r="QRS130" s="27"/>
      <c r="QRT130" s="27"/>
      <c r="QRU130" s="27"/>
      <c r="QRV130" s="27"/>
      <c r="QRW130" s="27"/>
      <c r="QRX130" s="27"/>
      <c r="QRY130" s="27"/>
      <c r="QRZ130" s="27"/>
      <c r="QSG130" s="27"/>
      <c r="QSH130" s="27"/>
      <c r="QSI130" s="27"/>
      <c r="QSJ130" s="27"/>
      <c r="QSK130" s="27"/>
      <c r="QSL130" s="27"/>
      <c r="QSM130" s="27"/>
      <c r="QSN130" s="27"/>
      <c r="QSO130" s="27"/>
      <c r="QSP130" s="27"/>
      <c r="QSQ130" s="27"/>
      <c r="QSR130" s="27"/>
      <c r="QSS130" s="27"/>
      <c r="QST130" s="27"/>
      <c r="QSU130" s="27"/>
      <c r="QSV130" s="27"/>
      <c r="QSW130" s="27"/>
      <c r="QSX130" s="27"/>
      <c r="QSY130" s="27"/>
      <c r="QSZ130" s="27"/>
      <c r="QTA130" s="27"/>
      <c r="QTB130" s="27"/>
      <c r="QTC130" s="27"/>
      <c r="QTD130" s="27"/>
      <c r="QTE130" s="27"/>
      <c r="QTF130" s="27"/>
      <c r="QTG130" s="27"/>
      <c r="QTH130" s="27"/>
      <c r="QTI130" s="27"/>
      <c r="QTJ130" s="27"/>
      <c r="QTK130" s="27"/>
      <c r="QTL130" s="27"/>
      <c r="QTM130" s="27"/>
      <c r="QTN130" s="27"/>
      <c r="QTO130" s="27"/>
      <c r="QTP130" s="27"/>
      <c r="QTQ130" s="27"/>
      <c r="QTR130" s="27"/>
      <c r="QTS130" s="27"/>
      <c r="QTT130" s="27"/>
      <c r="QTU130" s="27"/>
      <c r="QTV130" s="27"/>
      <c r="QTW130" s="27"/>
      <c r="QTX130" s="27"/>
      <c r="QTY130" s="27"/>
      <c r="QTZ130" s="27"/>
      <c r="QUA130" s="27"/>
      <c r="QUB130" s="27"/>
      <c r="QUC130" s="27"/>
      <c r="QUD130" s="27"/>
      <c r="QUE130" s="27"/>
      <c r="QUF130" s="27"/>
      <c r="QUG130" s="27"/>
      <c r="QUH130" s="27"/>
      <c r="QUI130" s="27"/>
      <c r="QUJ130" s="27"/>
      <c r="QUK130" s="27"/>
      <c r="QUL130" s="27"/>
      <c r="QUM130" s="27"/>
      <c r="QUN130" s="27"/>
      <c r="QUO130" s="27"/>
      <c r="QUP130" s="27"/>
      <c r="QUQ130" s="27"/>
      <c r="QUR130" s="27"/>
      <c r="QUS130" s="27"/>
      <c r="QUT130" s="27"/>
      <c r="QUU130" s="27"/>
      <c r="QUV130" s="27"/>
      <c r="QUW130" s="27"/>
      <c r="QUX130" s="27"/>
      <c r="QUY130" s="27"/>
      <c r="QUZ130" s="27"/>
      <c r="QVA130" s="27"/>
      <c r="QVB130" s="27"/>
      <c r="QVC130" s="27"/>
      <c r="QVD130" s="27"/>
      <c r="QVE130" s="27"/>
      <c r="QVF130" s="27"/>
      <c r="QVG130" s="27"/>
      <c r="QVH130" s="27"/>
      <c r="QVI130" s="27"/>
      <c r="QVJ130" s="27"/>
      <c r="QVK130" s="27"/>
      <c r="QVL130" s="27"/>
      <c r="QVM130" s="27"/>
      <c r="QVN130" s="27"/>
      <c r="QVO130" s="27"/>
      <c r="QVP130" s="27"/>
      <c r="QVQ130" s="27"/>
      <c r="QVR130" s="27"/>
      <c r="QVS130" s="27"/>
      <c r="QVT130" s="27"/>
      <c r="QVU130" s="27"/>
      <c r="QVV130" s="27"/>
      <c r="QVW130" s="27"/>
      <c r="QVX130" s="27"/>
      <c r="QVY130" s="27"/>
      <c r="QVZ130" s="27"/>
      <c r="QWA130" s="27"/>
      <c r="QWB130" s="27"/>
      <c r="QWC130" s="27"/>
      <c r="QWD130" s="27"/>
      <c r="QWE130" s="27"/>
      <c r="QWF130" s="27"/>
      <c r="QWG130" s="27"/>
      <c r="QWH130" s="27"/>
      <c r="QWI130" s="27"/>
      <c r="QWJ130" s="27"/>
      <c r="QWK130" s="27"/>
      <c r="QWL130" s="27"/>
      <c r="QWM130" s="27"/>
      <c r="QWN130" s="27"/>
      <c r="QWO130" s="27"/>
      <c r="QWP130" s="27"/>
      <c r="QWQ130" s="27"/>
      <c r="QWR130" s="27"/>
      <c r="QWS130" s="27"/>
      <c r="QWT130" s="27"/>
      <c r="QWU130" s="27"/>
      <c r="QWV130" s="27"/>
      <c r="QWW130" s="27"/>
      <c r="QWX130" s="27"/>
      <c r="QWY130" s="27"/>
      <c r="QWZ130" s="27"/>
      <c r="QXA130" s="27"/>
      <c r="QXB130" s="27"/>
      <c r="QXC130" s="27"/>
      <c r="QXD130" s="27"/>
      <c r="QXE130" s="27"/>
      <c r="QXF130" s="27"/>
      <c r="QXG130" s="27"/>
      <c r="QXH130" s="27"/>
      <c r="QXI130" s="27"/>
      <c r="QXJ130" s="27"/>
      <c r="QXK130" s="27"/>
      <c r="QXL130" s="27"/>
      <c r="QXM130" s="27"/>
      <c r="QXN130" s="27"/>
      <c r="QXO130" s="27"/>
      <c r="QXP130" s="27"/>
      <c r="QXQ130" s="27"/>
      <c r="QXR130" s="27"/>
      <c r="QXS130" s="27"/>
      <c r="QXT130" s="27"/>
      <c r="QXU130" s="27"/>
      <c r="QXV130" s="27"/>
      <c r="QXW130" s="27"/>
      <c r="QXX130" s="27"/>
      <c r="QXY130" s="27"/>
      <c r="QXZ130" s="27"/>
      <c r="QYA130" s="27"/>
      <c r="QYB130" s="27"/>
      <c r="QYC130" s="27"/>
      <c r="QYD130" s="27"/>
      <c r="QYE130" s="27"/>
      <c r="QYF130" s="27"/>
      <c r="QYG130" s="27"/>
      <c r="QYH130" s="27"/>
      <c r="QYI130" s="27"/>
      <c r="QYJ130" s="27"/>
      <c r="QYK130" s="27"/>
      <c r="QYL130" s="27"/>
      <c r="QYM130" s="27"/>
      <c r="QYN130" s="27"/>
      <c r="QYO130" s="27"/>
      <c r="QYP130" s="27"/>
      <c r="QYQ130" s="27"/>
      <c r="QYR130" s="27"/>
      <c r="QYS130" s="27"/>
      <c r="QYT130" s="27"/>
      <c r="QYU130" s="27"/>
      <c r="QYV130" s="27"/>
      <c r="QYW130" s="27"/>
      <c r="QYX130" s="27"/>
      <c r="QYY130" s="27"/>
      <c r="QYZ130" s="27"/>
      <c r="QZA130" s="27"/>
      <c r="QZB130" s="27"/>
      <c r="QZC130" s="27"/>
      <c r="QZD130" s="27"/>
      <c r="QZE130" s="27"/>
      <c r="QZF130" s="27"/>
      <c r="QZG130" s="27"/>
      <c r="QZH130" s="27"/>
      <c r="QZI130" s="27"/>
      <c r="QZJ130" s="27"/>
      <c r="QZK130" s="27"/>
      <c r="QZL130" s="27"/>
      <c r="QZM130" s="27"/>
      <c r="QZN130" s="27"/>
      <c r="QZO130" s="27"/>
      <c r="QZP130" s="27"/>
      <c r="QZQ130" s="27"/>
      <c r="QZR130" s="27"/>
      <c r="QZS130" s="27"/>
      <c r="QZT130" s="27"/>
      <c r="QZU130" s="27"/>
      <c r="QZV130" s="27"/>
      <c r="QZW130" s="27"/>
      <c r="QZX130" s="27"/>
      <c r="QZY130" s="27"/>
      <c r="QZZ130" s="27"/>
      <c r="RAA130" s="27"/>
      <c r="RAB130" s="27"/>
      <c r="RAC130" s="27"/>
      <c r="RAD130" s="27"/>
      <c r="RAE130" s="27"/>
      <c r="RAF130" s="27"/>
      <c r="RAG130" s="27"/>
      <c r="RAH130" s="27"/>
      <c r="RAI130" s="27"/>
      <c r="RAJ130" s="27"/>
      <c r="RAK130" s="27"/>
      <c r="RAL130" s="27"/>
      <c r="RAM130" s="27"/>
      <c r="RAN130" s="27"/>
      <c r="RAO130" s="27"/>
      <c r="RAP130" s="27"/>
      <c r="RAQ130" s="27"/>
      <c r="RAR130" s="27"/>
      <c r="RAS130" s="27"/>
      <c r="RAT130" s="27"/>
      <c r="RAU130" s="27"/>
      <c r="RAV130" s="27"/>
      <c r="RAW130" s="27"/>
      <c r="RAX130" s="27"/>
      <c r="RAY130" s="27"/>
      <c r="RAZ130" s="27"/>
      <c r="RBA130" s="27"/>
      <c r="RBB130" s="27"/>
      <c r="RBC130" s="27"/>
      <c r="RBD130" s="27"/>
      <c r="RBE130" s="27"/>
      <c r="RBF130" s="27"/>
      <c r="RBG130" s="27"/>
      <c r="RBH130" s="27"/>
      <c r="RBI130" s="27"/>
      <c r="RBJ130" s="27"/>
      <c r="RBK130" s="27"/>
      <c r="RBL130" s="27"/>
      <c r="RBM130" s="27"/>
      <c r="RBN130" s="27"/>
      <c r="RBO130" s="27"/>
      <c r="RBP130" s="27"/>
      <c r="RBQ130" s="27"/>
      <c r="RBR130" s="27"/>
      <c r="RBS130" s="27"/>
      <c r="RBT130" s="27"/>
      <c r="RBU130" s="27"/>
      <c r="RBV130" s="27"/>
      <c r="RCC130" s="27"/>
      <c r="RCD130" s="27"/>
      <c r="RCE130" s="27"/>
      <c r="RCF130" s="27"/>
      <c r="RCG130" s="27"/>
      <c r="RCH130" s="27"/>
      <c r="RCI130" s="27"/>
      <c r="RCJ130" s="27"/>
      <c r="RCK130" s="27"/>
      <c r="RCL130" s="27"/>
      <c r="RCM130" s="27"/>
      <c r="RCN130" s="27"/>
      <c r="RCO130" s="27"/>
      <c r="RCP130" s="27"/>
      <c r="RCQ130" s="27"/>
      <c r="RCR130" s="27"/>
      <c r="RCS130" s="27"/>
      <c r="RCT130" s="27"/>
      <c r="RCU130" s="27"/>
      <c r="RCV130" s="27"/>
      <c r="RCW130" s="27"/>
      <c r="RCX130" s="27"/>
      <c r="RCY130" s="27"/>
      <c r="RCZ130" s="27"/>
      <c r="RDA130" s="27"/>
      <c r="RDB130" s="27"/>
      <c r="RDC130" s="27"/>
      <c r="RDD130" s="27"/>
      <c r="RDE130" s="27"/>
      <c r="RDF130" s="27"/>
      <c r="RDG130" s="27"/>
      <c r="RDH130" s="27"/>
      <c r="RDI130" s="27"/>
      <c r="RDJ130" s="27"/>
      <c r="RDK130" s="27"/>
      <c r="RDL130" s="27"/>
      <c r="RDM130" s="27"/>
      <c r="RDN130" s="27"/>
      <c r="RDO130" s="27"/>
      <c r="RDP130" s="27"/>
      <c r="RDQ130" s="27"/>
      <c r="RDR130" s="27"/>
      <c r="RDS130" s="27"/>
      <c r="RDT130" s="27"/>
      <c r="RDU130" s="27"/>
      <c r="RDV130" s="27"/>
      <c r="RDW130" s="27"/>
      <c r="RDX130" s="27"/>
      <c r="RDY130" s="27"/>
      <c r="RDZ130" s="27"/>
      <c r="REA130" s="27"/>
      <c r="REB130" s="27"/>
      <c r="REC130" s="27"/>
      <c r="RED130" s="27"/>
      <c r="REE130" s="27"/>
      <c r="REF130" s="27"/>
      <c r="REG130" s="27"/>
      <c r="REH130" s="27"/>
      <c r="REI130" s="27"/>
      <c r="REJ130" s="27"/>
      <c r="REK130" s="27"/>
      <c r="REL130" s="27"/>
      <c r="REM130" s="27"/>
      <c r="REN130" s="27"/>
      <c r="REO130" s="27"/>
      <c r="REP130" s="27"/>
      <c r="REQ130" s="27"/>
      <c r="RER130" s="27"/>
      <c r="RES130" s="27"/>
      <c r="RET130" s="27"/>
      <c r="REU130" s="27"/>
      <c r="REV130" s="27"/>
      <c r="REW130" s="27"/>
      <c r="REX130" s="27"/>
      <c r="REY130" s="27"/>
      <c r="REZ130" s="27"/>
      <c r="RFA130" s="27"/>
      <c r="RFB130" s="27"/>
      <c r="RFC130" s="27"/>
      <c r="RFD130" s="27"/>
      <c r="RFE130" s="27"/>
      <c r="RFF130" s="27"/>
      <c r="RFG130" s="27"/>
      <c r="RFH130" s="27"/>
      <c r="RFI130" s="27"/>
      <c r="RFJ130" s="27"/>
      <c r="RFK130" s="27"/>
      <c r="RFL130" s="27"/>
      <c r="RFM130" s="27"/>
      <c r="RFN130" s="27"/>
      <c r="RFO130" s="27"/>
      <c r="RFP130" s="27"/>
      <c r="RFQ130" s="27"/>
      <c r="RFR130" s="27"/>
      <c r="RFS130" s="27"/>
      <c r="RFT130" s="27"/>
      <c r="RFU130" s="27"/>
      <c r="RFV130" s="27"/>
      <c r="RFW130" s="27"/>
      <c r="RFX130" s="27"/>
      <c r="RFY130" s="27"/>
      <c r="RFZ130" s="27"/>
      <c r="RGA130" s="27"/>
      <c r="RGB130" s="27"/>
      <c r="RGC130" s="27"/>
      <c r="RGD130" s="27"/>
      <c r="RGE130" s="27"/>
      <c r="RGF130" s="27"/>
      <c r="RGG130" s="27"/>
      <c r="RGH130" s="27"/>
      <c r="RGI130" s="27"/>
      <c r="RGJ130" s="27"/>
      <c r="RGK130" s="27"/>
      <c r="RGL130" s="27"/>
      <c r="RGM130" s="27"/>
      <c r="RGN130" s="27"/>
      <c r="RGO130" s="27"/>
      <c r="RGP130" s="27"/>
      <c r="RGQ130" s="27"/>
      <c r="RGR130" s="27"/>
      <c r="RGS130" s="27"/>
      <c r="RGT130" s="27"/>
      <c r="RGU130" s="27"/>
      <c r="RGV130" s="27"/>
      <c r="RGW130" s="27"/>
      <c r="RGX130" s="27"/>
      <c r="RGY130" s="27"/>
      <c r="RGZ130" s="27"/>
      <c r="RHA130" s="27"/>
      <c r="RHB130" s="27"/>
      <c r="RHC130" s="27"/>
      <c r="RHD130" s="27"/>
      <c r="RHE130" s="27"/>
      <c r="RHF130" s="27"/>
      <c r="RHG130" s="27"/>
      <c r="RHH130" s="27"/>
      <c r="RHI130" s="27"/>
      <c r="RHJ130" s="27"/>
      <c r="RHK130" s="27"/>
      <c r="RHL130" s="27"/>
      <c r="RHM130" s="27"/>
      <c r="RHN130" s="27"/>
      <c r="RHO130" s="27"/>
      <c r="RHP130" s="27"/>
      <c r="RHQ130" s="27"/>
      <c r="RHR130" s="27"/>
      <c r="RHS130" s="27"/>
      <c r="RHT130" s="27"/>
      <c r="RHU130" s="27"/>
      <c r="RHV130" s="27"/>
      <c r="RHW130" s="27"/>
      <c r="RHX130" s="27"/>
      <c r="RHY130" s="27"/>
      <c r="RHZ130" s="27"/>
      <c r="RIA130" s="27"/>
      <c r="RIB130" s="27"/>
      <c r="RIC130" s="27"/>
      <c r="RID130" s="27"/>
      <c r="RIE130" s="27"/>
      <c r="RIF130" s="27"/>
      <c r="RIG130" s="27"/>
      <c r="RIH130" s="27"/>
      <c r="RII130" s="27"/>
      <c r="RIJ130" s="27"/>
      <c r="RIK130" s="27"/>
      <c r="RIL130" s="27"/>
      <c r="RIM130" s="27"/>
      <c r="RIN130" s="27"/>
      <c r="RIO130" s="27"/>
      <c r="RIP130" s="27"/>
      <c r="RIQ130" s="27"/>
      <c r="RIR130" s="27"/>
      <c r="RIS130" s="27"/>
      <c r="RIT130" s="27"/>
      <c r="RIU130" s="27"/>
      <c r="RIV130" s="27"/>
      <c r="RIW130" s="27"/>
      <c r="RIX130" s="27"/>
      <c r="RIY130" s="27"/>
      <c r="RIZ130" s="27"/>
      <c r="RJA130" s="27"/>
      <c r="RJB130" s="27"/>
      <c r="RJC130" s="27"/>
      <c r="RJD130" s="27"/>
      <c r="RJE130" s="27"/>
      <c r="RJF130" s="27"/>
      <c r="RJG130" s="27"/>
      <c r="RJH130" s="27"/>
      <c r="RJI130" s="27"/>
      <c r="RJJ130" s="27"/>
      <c r="RJK130" s="27"/>
      <c r="RJL130" s="27"/>
      <c r="RJM130" s="27"/>
      <c r="RJN130" s="27"/>
      <c r="RJO130" s="27"/>
      <c r="RJP130" s="27"/>
      <c r="RJQ130" s="27"/>
      <c r="RJR130" s="27"/>
      <c r="RJS130" s="27"/>
      <c r="RJT130" s="27"/>
      <c r="RJU130" s="27"/>
      <c r="RJV130" s="27"/>
      <c r="RJW130" s="27"/>
      <c r="RJX130" s="27"/>
      <c r="RJY130" s="27"/>
      <c r="RJZ130" s="27"/>
      <c r="RKA130" s="27"/>
      <c r="RKB130" s="27"/>
      <c r="RKC130" s="27"/>
      <c r="RKD130" s="27"/>
      <c r="RKE130" s="27"/>
      <c r="RKF130" s="27"/>
      <c r="RKG130" s="27"/>
      <c r="RKH130" s="27"/>
      <c r="RKI130" s="27"/>
      <c r="RKJ130" s="27"/>
      <c r="RKK130" s="27"/>
      <c r="RKL130" s="27"/>
      <c r="RKM130" s="27"/>
      <c r="RKN130" s="27"/>
      <c r="RKO130" s="27"/>
      <c r="RKP130" s="27"/>
      <c r="RKQ130" s="27"/>
      <c r="RKR130" s="27"/>
      <c r="RKS130" s="27"/>
      <c r="RKT130" s="27"/>
      <c r="RKU130" s="27"/>
      <c r="RKV130" s="27"/>
      <c r="RKW130" s="27"/>
      <c r="RKX130" s="27"/>
      <c r="RKY130" s="27"/>
      <c r="RKZ130" s="27"/>
      <c r="RLA130" s="27"/>
      <c r="RLB130" s="27"/>
      <c r="RLC130" s="27"/>
      <c r="RLD130" s="27"/>
      <c r="RLE130" s="27"/>
      <c r="RLF130" s="27"/>
      <c r="RLG130" s="27"/>
      <c r="RLH130" s="27"/>
      <c r="RLI130" s="27"/>
      <c r="RLJ130" s="27"/>
      <c r="RLK130" s="27"/>
      <c r="RLL130" s="27"/>
      <c r="RLM130" s="27"/>
      <c r="RLN130" s="27"/>
      <c r="RLO130" s="27"/>
      <c r="RLP130" s="27"/>
      <c r="RLQ130" s="27"/>
      <c r="RLR130" s="27"/>
      <c r="RLY130" s="27"/>
      <c r="RLZ130" s="27"/>
      <c r="RMA130" s="27"/>
      <c r="RMB130" s="27"/>
      <c r="RMC130" s="27"/>
      <c r="RMD130" s="27"/>
      <c r="RME130" s="27"/>
      <c r="RMF130" s="27"/>
      <c r="RMG130" s="27"/>
      <c r="RMH130" s="27"/>
      <c r="RMI130" s="27"/>
      <c r="RMJ130" s="27"/>
      <c r="RMK130" s="27"/>
      <c r="RML130" s="27"/>
      <c r="RMM130" s="27"/>
      <c r="RMN130" s="27"/>
      <c r="RMO130" s="27"/>
      <c r="RMP130" s="27"/>
      <c r="RMQ130" s="27"/>
      <c r="RMR130" s="27"/>
      <c r="RMS130" s="27"/>
      <c r="RMT130" s="27"/>
      <c r="RMU130" s="27"/>
      <c r="RMV130" s="27"/>
      <c r="RMW130" s="27"/>
      <c r="RMX130" s="27"/>
      <c r="RMY130" s="27"/>
      <c r="RMZ130" s="27"/>
      <c r="RNA130" s="27"/>
      <c r="RNB130" s="27"/>
      <c r="RNC130" s="27"/>
      <c r="RND130" s="27"/>
      <c r="RNE130" s="27"/>
      <c r="RNF130" s="27"/>
      <c r="RNG130" s="27"/>
      <c r="RNH130" s="27"/>
      <c r="RNI130" s="27"/>
      <c r="RNJ130" s="27"/>
      <c r="RNK130" s="27"/>
      <c r="RNL130" s="27"/>
      <c r="RNM130" s="27"/>
      <c r="RNN130" s="27"/>
      <c r="RNO130" s="27"/>
      <c r="RNP130" s="27"/>
      <c r="RNQ130" s="27"/>
      <c r="RNR130" s="27"/>
      <c r="RNS130" s="27"/>
      <c r="RNT130" s="27"/>
      <c r="RNU130" s="27"/>
      <c r="RNV130" s="27"/>
      <c r="RNW130" s="27"/>
      <c r="RNX130" s="27"/>
      <c r="RNY130" s="27"/>
      <c r="RNZ130" s="27"/>
      <c r="ROA130" s="27"/>
      <c r="ROB130" s="27"/>
      <c r="ROC130" s="27"/>
      <c r="ROD130" s="27"/>
      <c r="ROE130" s="27"/>
      <c r="ROF130" s="27"/>
      <c r="ROG130" s="27"/>
      <c r="ROH130" s="27"/>
      <c r="ROI130" s="27"/>
      <c r="ROJ130" s="27"/>
      <c r="ROK130" s="27"/>
      <c r="ROL130" s="27"/>
      <c r="ROM130" s="27"/>
      <c r="RON130" s="27"/>
      <c r="ROO130" s="27"/>
      <c r="ROP130" s="27"/>
      <c r="ROQ130" s="27"/>
      <c r="ROR130" s="27"/>
      <c r="ROS130" s="27"/>
      <c r="ROT130" s="27"/>
      <c r="ROU130" s="27"/>
      <c r="ROV130" s="27"/>
      <c r="ROW130" s="27"/>
      <c r="ROX130" s="27"/>
      <c r="ROY130" s="27"/>
      <c r="ROZ130" s="27"/>
      <c r="RPA130" s="27"/>
      <c r="RPB130" s="27"/>
      <c r="RPC130" s="27"/>
      <c r="RPD130" s="27"/>
      <c r="RPE130" s="27"/>
      <c r="RPF130" s="27"/>
      <c r="RPG130" s="27"/>
      <c r="RPH130" s="27"/>
      <c r="RPI130" s="27"/>
      <c r="RPJ130" s="27"/>
      <c r="RPK130" s="27"/>
      <c r="RPL130" s="27"/>
      <c r="RPM130" s="27"/>
      <c r="RPN130" s="27"/>
      <c r="RPO130" s="27"/>
      <c r="RPP130" s="27"/>
      <c r="RPQ130" s="27"/>
      <c r="RPR130" s="27"/>
      <c r="RPS130" s="27"/>
      <c r="RPT130" s="27"/>
      <c r="RPU130" s="27"/>
      <c r="RPV130" s="27"/>
      <c r="RPW130" s="27"/>
      <c r="RPX130" s="27"/>
      <c r="RPY130" s="27"/>
      <c r="RPZ130" s="27"/>
      <c r="RQA130" s="27"/>
      <c r="RQB130" s="27"/>
      <c r="RQC130" s="27"/>
      <c r="RQD130" s="27"/>
      <c r="RQE130" s="27"/>
      <c r="RQF130" s="27"/>
      <c r="RQG130" s="27"/>
      <c r="RQH130" s="27"/>
      <c r="RQI130" s="27"/>
      <c r="RQJ130" s="27"/>
      <c r="RQK130" s="27"/>
      <c r="RQL130" s="27"/>
      <c r="RQM130" s="27"/>
      <c r="RQN130" s="27"/>
      <c r="RQO130" s="27"/>
      <c r="RQP130" s="27"/>
      <c r="RQQ130" s="27"/>
      <c r="RQR130" s="27"/>
      <c r="RQS130" s="27"/>
      <c r="RQT130" s="27"/>
      <c r="RQU130" s="27"/>
      <c r="RQV130" s="27"/>
      <c r="RQW130" s="27"/>
      <c r="RQX130" s="27"/>
      <c r="RQY130" s="27"/>
      <c r="RQZ130" s="27"/>
      <c r="RRA130" s="27"/>
      <c r="RRB130" s="27"/>
      <c r="RRC130" s="27"/>
      <c r="RRD130" s="27"/>
      <c r="RRE130" s="27"/>
      <c r="RRF130" s="27"/>
      <c r="RRG130" s="27"/>
      <c r="RRH130" s="27"/>
      <c r="RRI130" s="27"/>
      <c r="RRJ130" s="27"/>
      <c r="RRK130" s="27"/>
      <c r="RRL130" s="27"/>
      <c r="RRM130" s="27"/>
      <c r="RRN130" s="27"/>
      <c r="RRO130" s="27"/>
      <c r="RRP130" s="27"/>
      <c r="RRQ130" s="27"/>
      <c r="RRR130" s="27"/>
      <c r="RRS130" s="27"/>
      <c r="RRT130" s="27"/>
      <c r="RRU130" s="27"/>
      <c r="RRV130" s="27"/>
      <c r="RRW130" s="27"/>
      <c r="RRX130" s="27"/>
      <c r="RRY130" s="27"/>
      <c r="RRZ130" s="27"/>
      <c r="RSA130" s="27"/>
      <c r="RSB130" s="27"/>
      <c r="RSC130" s="27"/>
      <c r="RSD130" s="27"/>
      <c r="RSE130" s="27"/>
      <c r="RSF130" s="27"/>
      <c r="RSG130" s="27"/>
      <c r="RSH130" s="27"/>
      <c r="RSI130" s="27"/>
      <c r="RSJ130" s="27"/>
      <c r="RSK130" s="27"/>
      <c r="RSL130" s="27"/>
      <c r="RSM130" s="27"/>
      <c r="RSN130" s="27"/>
      <c r="RSO130" s="27"/>
      <c r="RSP130" s="27"/>
      <c r="RSQ130" s="27"/>
      <c r="RSR130" s="27"/>
      <c r="RSS130" s="27"/>
      <c r="RST130" s="27"/>
      <c r="RSU130" s="27"/>
      <c r="RSV130" s="27"/>
      <c r="RSW130" s="27"/>
      <c r="RSX130" s="27"/>
      <c r="RSY130" s="27"/>
      <c r="RSZ130" s="27"/>
      <c r="RTA130" s="27"/>
      <c r="RTB130" s="27"/>
      <c r="RTC130" s="27"/>
      <c r="RTD130" s="27"/>
      <c r="RTE130" s="27"/>
      <c r="RTF130" s="27"/>
      <c r="RTG130" s="27"/>
      <c r="RTH130" s="27"/>
      <c r="RTI130" s="27"/>
      <c r="RTJ130" s="27"/>
      <c r="RTK130" s="27"/>
      <c r="RTL130" s="27"/>
      <c r="RTM130" s="27"/>
      <c r="RTN130" s="27"/>
      <c r="RTO130" s="27"/>
      <c r="RTP130" s="27"/>
      <c r="RTQ130" s="27"/>
      <c r="RTR130" s="27"/>
      <c r="RTS130" s="27"/>
      <c r="RTT130" s="27"/>
      <c r="RTU130" s="27"/>
      <c r="RTV130" s="27"/>
      <c r="RTW130" s="27"/>
      <c r="RTX130" s="27"/>
      <c r="RTY130" s="27"/>
      <c r="RTZ130" s="27"/>
      <c r="RUA130" s="27"/>
      <c r="RUB130" s="27"/>
      <c r="RUC130" s="27"/>
      <c r="RUD130" s="27"/>
      <c r="RUE130" s="27"/>
      <c r="RUF130" s="27"/>
      <c r="RUG130" s="27"/>
      <c r="RUH130" s="27"/>
      <c r="RUI130" s="27"/>
      <c r="RUJ130" s="27"/>
      <c r="RUK130" s="27"/>
      <c r="RUL130" s="27"/>
      <c r="RUM130" s="27"/>
      <c r="RUN130" s="27"/>
      <c r="RUO130" s="27"/>
      <c r="RUP130" s="27"/>
      <c r="RUQ130" s="27"/>
      <c r="RUR130" s="27"/>
      <c r="RUS130" s="27"/>
      <c r="RUT130" s="27"/>
      <c r="RUU130" s="27"/>
      <c r="RUV130" s="27"/>
      <c r="RUW130" s="27"/>
      <c r="RUX130" s="27"/>
      <c r="RUY130" s="27"/>
      <c r="RUZ130" s="27"/>
      <c r="RVA130" s="27"/>
      <c r="RVB130" s="27"/>
      <c r="RVC130" s="27"/>
      <c r="RVD130" s="27"/>
      <c r="RVE130" s="27"/>
      <c r="RVF130" s="27"/>
      <c r="RVG130" s="27"/>
      <c r="RVH130" s="27"/>
      <c r="RVI130" s="27"/>
      <c r="RVJ130" s="27"/>
      <c r="RVK130" s="27"/>
      <c r="RVL130" s="27"/>
      <c r="RVM130" s="27"/>
      <c r="RVN130" s="27"/>
      <c r="RVU130" s="27"/>
      <c r="RVV130" s="27"/>
      <c r="RVW130" s="27"/>
      <c r="RVX130" s="27"/>
      <c r="RVY130" s="27"/>
      <c r="RVZ130" s="27"/>
      <c r="RWA130" s="27"/>
      <c r="RWB130" s="27"/>
      <c r="RWC130" s="27"/>
      <c r="RWD130" s="27"/>
      <c r="RWE130" s="27"/>
      <c r="RWF130" s="27"/>
      <c r="RWG130" s="27"/>
      <c r="RWH130" s="27"/>
      <c r="RWI130" s="27"/>
      <c r="RWJ130" s="27"/>
      <c r="RWK130" s="27"/>
      <c r="RWL130" s="27"/>
      <c r="RWM130" s="27"/>
      <c r="RWN130" s="27"/>
      <c r="RWO130" s="27"/>
      <c r="RWP130" s="27"/>
      <c r="RWQ130" s="27"/>
      <c r="RWR130" s="27"/>
      <c r="RWS130" s="27"/>
      <c r="RWT130" s="27"/>
      <c r="RWU130" s="27"/>
      <c r="RWV130" s="27"/>
      <c r="RWW130" s="27"/>
      <c r="RWX130" s="27"/>
      <c r="RWY130" s="27"/>
      <c r="RWZ130" s="27"/>
      <c r="RXA130" s="27"/>
      <c r="RXB130" s="27"/>
      <c r="RXC130" s="27"/>
      <c r="RXD130" s="27"/>
      <c r="RXE130" s="27"/>
      <c r="RXF130" s="27"/>
      <c r="RXG130" s="27"/>
      <c r="RXH130" s="27"/>
      <c r="RXI130" s="27"/>
      <c r="RXJ130" s="27"/>
      <c r="RXK130" s="27"/>
      <c r="RXL130" s="27"/>
      <c r="RXM130" s="27"/>
      <c r="RXN130" s="27"/>
      <c r="RXO130" s="27"/>
      <c r="RXP130" s="27"/>
      <c r="RXQ130" s="27"/>
      <c r="RXR130" s="27"/>
      <c r="RXS130" s="27"/>
      <c r="RXT130" s="27"/>
      <c r="RXU130" s="27"/>
      <c r="RXV130" s="27"/>
      <c r="RXW130" s="27"/>
      <c r="RXX130" s="27"/>
      <c r="RXY130" s="27"/>
      <c r="RXZ130" s="27"/>
      <c r="RYA130" s="27"/>
      <c r="RYB130" s="27"/>
      <c r="RYC130" s="27"/>
      <c r="RYD130" s="27"/>
      <c r="RYE130" s="27"/>
      <c r="RYF130" s="27"/>
      <c r="RYG130" s="27"/>
      <c r="RYH130" s="27"/>
      <c r="RYI130" s="27"/>
      <c r="RYJ130" s="27"/>
      <c r="RYK130" s="27"/>
      <c r="RYL130" s="27"/>
      <c r="RYM130" s="27"/>
      <c r="RYN130" s="27"/>
      <c r="RYO130" s="27"/>
      <c r="RYP130" s="27"/>
      <c r="RYQ130" s="27"/>
      <c r="RYR130" s="27"/>
      <c r="RYS130" s="27"/>
      <c r="RYT130" s="27"/>
      <c r="RYU130" s="27"/>
      <c r="RYV130" s="27"/>
      <c r="RYW130" s="27"/>
      <c r="RYX130" s="27"/>
      <c r="RYY130" s="27"/>
      <c r="RYZ130" s="27"/>
      <c r="RZA130" s="27"/>
      <c r="RZB130" s="27"/>
      <c r="RZC130" s="27"/>
      <c r="RZD130" s="27"/>
      <c r="RZE130" s="27"/>
      <c r="RZF130" s="27"/>
      <c r="RZG130" s="27"/>
      <c r="RZH130" s="27"/>
      <c r="RZI130" s="27"/>
      <c r="RZJ130" s="27"/>
      <c r="RZK130" s="27"/>
      <c r="RZL130" s="27"/>
      <c r="RZM130" s="27"/>
      <c r="RZN130" s="27"/>
      <c r="RZO130" s="27"/>
      <c r="RZP130" s="27"/>
      <c r="RZQ130" s="27"/>
      <c r="RZR130" s="27"/>
      <c r="RZS130" s="27"/>
      <c r="RZT130" s="27"/>
      <c r="RZU130" s="27"/>
      <c r="RZV130" s="27"/>
      <c r="RZW130" s="27"/>
      <c r="RZX130" s="27"/>
      <c r="RZY130" s="27"/>
      <c r="RZZ130" s="27"/>
      <c r="SAA130" s="27"/>
      <c r="SAB130" s="27"/>
      <c r="SAC130" s="27"/>
      <c r="SAD130" s="27"/>
      <c r="SAE130" s="27"/>
      <c r="SAF130" s="27"/>
      <c r="SAG130" s="27"/>
      <c r="SAH130" s="27"/>
      <c r="SAI130" s="27"/>
      <c r="SAJ130" s="27"/>
      <c r="SAK130" s="27"/>
      <c r="SAL130" s="27"/>
      <c r="SAM130" s="27"/>
      <c r="SAN130" s="27"/>
      <c r="SAO130" s="27"/>
      <c r="SAP130" s="27"/>
      <c r="SAQ130" s="27"/>
      <c r="SAR130" s="27"/>
      <c r="SAS130" s="27"/>
      <c r="SAT130" s="27"/>
      <c r="SAU130" s="27"/>
      <c r="SAV130" s="27"/>
      <c r="SAW130" s="27"/>
      <c r="SAX130" s="27"/>
      <c r="SAY130" s="27"/>
      <c r="SAZ130" s="27"/>
      <c r="SBA130" s="27"/>
      <c r="SBB130" s="27"/>
      <c r="SBC130" s="27"/>
      <c r="SBD130" s="27"/>
      <c r="SBE130" s="27"/>
      <c r="SBF130" s="27"/>
      <c r="SBG130" s="27"/>
      <c r="SBH130" s="27"/>
      <c r="SBI130" s="27"/>
      <c r="SBJ130" s="27"/>
      <c r="SBK130" s="27"/>
      <c r="SBL130" s="27"/>
      <c r="SBM130" s="27"/>
      <c r="SBN130" s="27"/>
      <c r="SBO130" s="27"/>
      <c r="SBP130" s="27"/>
      <c r="SBQ130" s="27"/>
      <c r="SBR130" s="27"/>
      <c r="SBS130" s="27"/>
      <c r="SBT130" s="27"/>
      <c r="SBU130" s="27"/>
      <c r="SBV130" s="27"/>
      <c r="SBW130" s="27"/>
      <c r="SBX130" s="27"/>
      <c r="SBY130" s="27"/>
      <c r="SBZ130" s="27"/>
      <c r="SCA130" s="27"/>
      <c r="SCB130" s="27"/>
      <c r="SCC130" s="27"/>
      <c r="SCD130" s="27"/>
      <c r="SCE130" s="27"/>
      <c r="SCF130" s="27"/>
      <c r="SCG130" s="27"/>
      <c r="SCH130" s="27"/>
      <c r="SCI130" s="27"/>
      <c r="SCJ130" s="27"/>
      <c r="SCK130" s="27"/>
      <c r="SCL130" s="27"/>
      <c r="SCM130" s="27"/>
      <c r="SCN130" s="27"/>
      <c r="SCO130" s="27"/>
      <c r="SCP130" s="27"/>
      <c r="SCQ130" s="27"/>
      <c r="SCR130" s="27"/>
      <c r="SCS130" s="27"/>
      <c r="SCT130" s="27"/>
      <c r="SCU130" s="27"/>
      <c r="SCV130" s="27"/>
      <c r="SCW130" s="27"/>
      <c r="SCX130" s="27"/>
      <c r="SCY130" s="27"/>
      <c r="SCZ130" s="27"/>
      <c r="SDA130" s="27"/>
      <c r="SDB130" s="27"/>
      <c r="SDC130" s="27"/>
      <c r="SDD130" s="27"/>
      <c r="SDE130" s="27"/>
      <c r="SDF130" s="27"/>
      <c r="SDG130" s="27"/>
      <c r="SDH130" s="27"/>
      <c r="SDI130" s="27"/>
      <c r="SDJ130" s="27"/>
      <c r="SDK130" s="27"/>
      <c r="SDL130" s="27"/>
      <c r="SDM130" s="27"/>
      <c r="SDN130" s="27"/>
      <c r="SDO130" s="27"/>
      <c r="SDP130" s="27"/>
      <c r="SDQ130" s="27"/>
      <c r="SDR130" s="27"/>
      <c r="SDS130" s="27"/>
      <c r="SDT130" s="27"/>
      <c r="SDU130" s="27"/>
      <c r="SDV130" s="27"/>
      <c r="SDW130" s="27"/>
      <c r="SDX130" s="27"/>
      <c r="SDY130" s="27"/>
      <c r="SDZ130" s="27"/>
      <c r="SEA130" s="27"/>
      <c r="SEB130" s="27"/>
      <c r="SEC130" s="27"/>
      <c r="SED130" s="27"/>
      <c r="SEE130" s="27"/>
      <c r="SEF130" s="27"/>
      <c r="SEG130" s="27"/>
      <c r="SEH130" s="27"/>
      <c r="SEI130" s="27"/>
      <c r="SEJ130" s="27"/>
      <c r="SEK130" s="27"/>
      <c r="SEL130" s="27"/>
      <c r="SEM130" s="27"/>
      <c r="SEN130" s="27"/>
      <c r="SEO130" s="27"/>
      <c r="SEP130" s="27"/>
      <c r="SEQ130" s="27"/>
      <c r="SER130" s="27"/>
      <c r="SES130" s="27"/>
      <c r="SET130" s="27"/>
      <c r="SEU130" s="27"/>
      <c r="SEV130" s="27"/>
      <c r="SEW130" s="27"/>
      <c r="SEX130" s="27"/>
      <c r="SEY130" s="27"/>
      <c r="SEZ130" s="27"/>
      <c r="SFA130" s="27"/>
      <c r="SFB130" s="27"/>
      <c r="SFC130" s="27"/>
      <c r="SFD130" s="27"/>
      <c r="SFE130" s="27"/>
      <c r="SFF130" s="27"/>
      <c r="SFG130" s="27"/>
      <c r="SFH130" s="27"/>
      <c r="SFI130" s="27"/>
      <c r="SFJ130" s="27"/>
      <c r="SFQ130" s="27"/>
      <c r="SFR130" s="27"/>
      <c r="SFS130" s="27"/>
      <c r="SFT130" s="27"/>
      <c r="SFU130" s="27"/>
      <c r="SFV130" s="27"/>
      <c r="SFW130" s="27"/>
      <c r="SFX130" s="27"/>
      <c r="SFY130" s="27"/>
      <c r="SFZ130" s="27"/>
      <c r="SGA130" s="27"/>
      <c r="SGB130" s="27"/>
      <c r="SGC130" s="27"/>
      <c r="SGD130" s="27"/>
      <c r="SGE130" s="27"/>
      <c r="SGF130" s="27"/>
      <c r="SGG130" s="27"/>
      <c r="SGH130" s="27"/>
      <c r="SGI130" s="27"/>
      <c r="SGJ130" s="27"/>
      <c r="SGK130" s="27"/>
      <c r="SGL130" s="27"/>
      <c r="SGM130" s="27"/>
      <c r="SGN130" s="27"/>
      <c r="SGO130" s="27"/>
      <c r="SGP130" s="27"/>
      <c r="SGQ130" s="27"/>
      <c r="SGR130" s="27"/>
      <c r="SGS130" s="27"/>
      <c r="SGT130" s="27"/>
      <c r="SGU130" s="27"/>
      <c r="SGV130" s="27"/>
      <c r="SGW130" s="27"/>
      <c r="SGX130" s="27"/>
      <c r="SGY130" s="27"/>
      <c r="SGZ130" s="27"/>
      <c r="SHA130" s="27"/>
      <c r="SHB130" s="27"/>
      <c r="SHC130" s="27"/>
      <c r="SHD130" s="27"/>
      <c r="SHE130" s="27"/>
      <c r="SHF130" s="27"/>
      <c r="SHG130" s="27"/>
      <c r="SHH130" s="27"/>
      <c r="SHI130" s="27"/>
      <c r="SHJ130" s="27"/>
      <c r="SHK130" s="27"/>
      <c r="SHL130" s="27"/>
      <c r="SHM130" s="27"/>
      <c r="SHN130" s="27"/>
      <c r="SHO130" s="27"/>
      <c r="SHP130" s="27"/>
      <c r="SHQ130" s="27"/>
      <c r="SHR130" s="27"/>
      <c r="SHS130" s="27"/>
      <c r="SHT130" s="27"/>
      <c r="SHU130" s="27"/>
      <c r="SHV130" s="27"/>
      <c r="SHW130" s="27"/>
      <c r="SHX130" s="27"/>
      <c r="SHY130" s="27"/>
      <c r="SHZ130" s="27"/>
      <c r="SIA130" s="27"/>
      <c r="SIB130" s="27"/>
      <c r="SIC130" s="27"/>
      <c r="SID130" s="27"/>
      <c r="SIE130" s="27"/>
      <c r="SIF130" s="27"/>
      <c r="SIG130" s="27"/>
      <c r="SIH130" s="27"/>
      <c r="SII130" s="27"/>
      <c r="SIJ130" s="27"/>
      <c r="SIK130" s="27"/>
      <c r="SIL130" s="27"/>
      <c r="SIM130" s="27"/>
      <c r="SIN130" s="27"/>
      <c r="SIO130" s="27"/>
      <c r="SIP130" s="27"/>
      <c r="SIQ130" s="27"/>
      <c r="SIR130" s="27"/>
      <c r="SIS130" s="27"/>
      <c r="SIT130" s="27"/>
      <c r="SIU130" s="27"/>
      <c r="SIV130" s="27"/>
      <c r="SIW130" s="27"/>
      <c r="SIX130" s="27"/>
      <c r="SIY130" s="27"/>
      <c r="SIZ130" s="27"/>
      <c r="SJA130" s="27"/>
      <c r="SJB130" s="27"/>
      <c r="SJC130" s="27"/>
      <c r="SJD130" s="27"/>
      <c r="SJE130" s="27"/>
      <c r="SJF130" s="27"/>
      <c r="SJG130" s="27"/>
      <c r="SJH130" s="27"/>
      <c r="SJI130" s="27"/>
      <c r="SJJ130" s="27"/>
      <c r="SJK130" s="27"/>
      <c r="SJL130" s="27"/>
      <c r="SJM130" s="27"/>
      <c r="SJN130" s="27"/>
      <c r="SJO130" s="27"/>
      <c r="SJP130" s="27"/>
      <c r="SJQ130" s="27"/>
      <c r="SJR130" s="27"/>
      <c r="SJS130" s="27"/>
      <c r="SJT130" s="27"/>
      <c r="SJU130" s="27"/>
      <c r="SJV130" s="27"/>
      <c r="SJW130" s="27"/>
      <c r="SJX130" s="27"/>
      <c r="SJY130" s="27"/>
      <c r="SJZ130" s="27"/>
      <c r="SKA130" s="27"/>
      <c r="SKB130" s="27"/>
      <c r="SKC130" s="27"/>
      <c r="SKD130" s="27"/>
      <c r="SKE130" s="27"/>
      <c r="SKF130" s="27"/>
      <c r="SKG130" s="27"/>
      <c r="SKH130" s="27"/>
      <c r="SKI130" s="27"/>
      <c r="SKJ130" s="27"/>
      <c r="SKK130" s="27"/>
      <c r="SKL130" s="27"/>
      <c r="SKM130" s="27"/>
      <c r="SKN130" s="27"/>
      <c r="SKO130" s="27"/>
      <c r="SKP130" s="27"/>
      <c r="SKQ130" s="27"/>
      <c r="SKR130" s="27"/>
      <c r="SKS130" s="27"/>
      <c r="SKT130" s="27"/>
      <c r="SKU130" s="27"/>
      <c r="SKV130" s="27"/>
      <c r="SKW130" s="27"/>
      <c r="SKX130" s="27"/>
      <c r="SKY130" s="27"/>
      <c r="SKZ130" s="27"/>
      <c r="SLA130" s="27"/>
      <c r="SLB130" s="27"/>
      <c r="SLC130" s="27"/>
      <c r="SLD130" s="27"/>
      <c r="SLE130" s="27"/>
      <c r="SLF130" s="27"/>
      <c r="SLG130" s="27"/>
      <c r="SLH130" s="27"/>
      <c r="SLI130" s="27"/>
      <c r="SLJ130" s="27"/>
      <c r="SLK130" s="27"/>
      <c r="SLL130" s="27"/>
      <c r="SLM130" s="27"/>
      <c r="SLN130" s="27"/>
      <c r="SLO130" s="27"/>
      <c r="SLP130" s="27"/>
      <c r="SLQ130" s="27"/>
      <c r="SLR130" s="27"/>
      <c r="SLS130" s="27"/>
      <c r="SLT130" s="27"/>
      <c r="SLU130" s="27"/>
      <c r="SLV130" s="27"/>
      <c r="SLW130" s="27"/>
      <c r="SLX130" s="27"/>
      <c r="SLY130" s="27"/>
      <c r="SLZ130" s="27"/>
      <c r="SMA130" s="27"/>
      <c r="SMB130" s="27"/>
      <c r="SMC130" s="27"/>
      <c r="SMD130" s="27"/>
      <c r="SME130" s="27"/>
      <c r="SMF130" s="27"/>
      <c r="SMG130" s="27"/>
      <c r="SMH130" s="27"/>
      <c r="SMI130" s="27"/>
      <c r="SMJ130" s="27"/>
      <c r="SMK130" s="27"/>
      <c r="SML130" s="27"/>
      <c r="SMM130" s="27"/>
      <c r="SMN130" s="27"/>
      <c r="SMO130" s="27"/>
      <c r="SMP130" s="27"/>
      <c r="SMQ130" s="27"/>
      <c r="SMR130" s="27"/>
      <c r="SMS130" s="27"/>
      <c r="SMT130" s="27"/>
      <c r="SMU130" s="27"/>
      <c r="SMV130" s="27"/>
      <c r="SMW130" s="27"/>
      <c r="SMX130" s="27"/>
      <c r="SMY130" s="27"/>
      <c r="SMZ130" s="27"/>
      <c r="SNA130" s="27"/>
      <c r="SNB130" s="27"/>
      <c r="SNC130" s="27"/>
      <c r="SND130" s="27"/>
      <c r="SNE130" s="27"/>
      <c r="SNF130" s="27"/>
      <c r="SNG130" s="27"/>
      <c r="SNH130" s="27"/>
      <c r="SNI130" s="27"/>
      <c r="SNJ130" s="27"/>
      <c r="SNK130" s="27"/>
      <c r="SNL130" s="27"/>
      <c r="SNM130" s="27"/>
      <c r="SNN130" s="27"/>
      <c r="SNO130" s="27"/>
      <c r="SNP130" s="27"/>
      <c r="SNQ130" s="27"/>
      <c r="SNR130" s="27"/>
      <c r="SNS130" s="27"/>
      <c r="SNT130" s="27"/>
      <c r="SNU130" s="27"/>
      <c r="SNV130" s="27"/>
      <c r="SNW130" s="27"/>
      <c r="SNX130" s="27"/>
      <c r="SNY130" s="27"/>
      <c r="SNZ130" s="27"/>
      <c r="SOA130" s="27"/>
      <c r="SOB130" s="27"/>
      <c r="SOC130" s="27"/>
      <c r="SOD130" s="27"/>
      <c r="SOE130" s="27"/>
      <c r="SOF130" s="27"/>
      <c r="SOG130" s="27"/>
      <c r="SOH130" s="27"/>
      <c r="SOI130" s="27"/>
      <c r="SOJ130" s="27"/>
      <c r="SOK130" s="27"/>
      <c r="SOL130" s="27"/>
      <c r="SOM130" s="27"/>
      <c r="SON130" s="27"/>
      <c r="SOO130" s="27"/>
      <c r="SOP130" s="27"/>
      <c r="SOQ130" s="27"/>
      <c r="SOR130" s="27"/>
      <c r="SOS130" s="27"/>
      <c r="SOT130" s="27"/>
      <c r="SOU130" s="27"/>
      <c r="SOV130" s="27"/>
      <c r="SOW130" s="27"/>
      <c r="SOX130" s="27"/>
      <c r="SOY130" s="27"/>
      <c r="SOZ130" s="27"/>
      <c r="SPA130" s="27"/>
      <c r="SPB130" s="27"/>
      <c r="SPC130" s="27"/>
      <c r="SPD130" s="27"/>
      <c r="SPE130" s="27"/>
      <c r="SPF130" s="27"/>
      <c r="SPM130" s="27"/>
      <c r="SPN130" s="27"/>
      <c r="SPO130" s="27"/>
      <c r="SPP130" s="27"/>
      <c r="SPQ130" s="27"/>
      <c r="SPR130" s="27"/>
      <c r="SPS130" s="27"/>
      <c r="SPT130" s="27"/>
      <c r="SPU130" s="27"/>
      <c r="SPV130" s="27"/>
      <c r="SPW130" s="27"/>
      <c r="SPX130" s="27"/>
      <c r="SPY130" s="27"/>
      <c r="SPZ130" s="27"/>
      <c r="SQA130" s="27"/>
      <c r="SQB130" s="27"/>
      <c r="SQC130" s="27"/>
      <c r="SQD130" s="27"/>
      <c r="SQE130" s="27"/>
      <c r="SQF130" s="27"/>
      <c r="SQG130" s="27"/>
      <c r="SQH130" s="27"/>
      <c r="SQI130" s="27"/>
      <c r="SQJ130" s="27"/>
      <c r="SQK130" s="27"/>
      <c r="SQL130" s="27"/>
      <c r="SQM130" s="27"/>
      <c r="SQN130" s="27"/>
      <c r="SQO130" s="27"/>
      <c r="SQP130" s="27"/>
      <c r="SQQ130" s="27"/>
      <c r="SQR130" s="27"/>
      <c r="SQS130" s="27"/>
      <c r="SQT130" s="27"/>
      <c r="SQU130" s="27"/>
      <c r="SQV130" s="27"/>
      <c r="SQW130" s="27"/>
      <c r="SQX130" s="27"/>
      <c r="SQY130" s="27"/>
      <c r="SQZ130" s="27"/>
      <c r="SRA130" s="27"/>
      <c r="SRB130" s="27"/>
      <c r="SRC130" s="27"/>
      <c r="SRD130" s="27"/>
      <c r="SRE130" s="27"/>
      <c r="SRF130" s="27"/>
      <c r="SRG130" s="27"/>
      <c r="SRH130" s="27"/>
      <c r="SRI130" s="27"/>
      <c r="SRJ130" s="27"/>
      <c r="SRK130" s="27"/>
      <c r="SRL130" s="27"/>
      <c r="SRM130" s="27"/>
      <c r="SRN130" s="27"/>
      <c r="SRO130" s="27"/>
      <c r="SRP130" s="27"/>
      <c r="SRQ130" s="27"/>
      <c r="SRR130" s="27"/>
      <c r="SRS130" s="27"/>
      <c r="SRT130" s="27"/>
      <c r="SRU130" s="27"/>
      <c r="SRV130" s="27"/>
      <c r="SRW130" s="27"/>
      <c r="SRX130" s="27"/>
      <c r="SRY130" s="27"/>
      <c r="SRZ130" s="27"/>
      <c r="SSA130" s="27"/>
      <c r="SSB130" s="27"/>
      <c r="SSC130" s="27"/>
      <c r="SSD130" s="27"/>
      <c r="SSE130" s="27"/>
      <c r="SSF130" s="27"/>
      <c r="SSG130" s="27"/>
      <c r="SSH130" s="27"/>
      <c r="SSI130" s="27"/>
      <c r="SSJ130" s="27"/>
      <c r="SSK130" s="27"/>
      <c r="SSL130" s="27"/>
      <c r="SSM130" s="27"/>
      <c r="SSN130" s="27"/>
      <c r="SSO130" s="27"/>
      <c r="SSP130" s="27"/>
      <c r="SSQ130" s="27"/>
      <c r="SSR130" s="27"/>
      <c r="SSS130" s="27"/>
      <c r="SST130" s="27"/>
      <c r="SSU130" s="27"/>
      <c r="SSV130" s="27"/>
      <c r="SSW130" s="27"/>
      <c r="SSX130" s="27"/>
      <c r="SSY130" s="27"/>
      <c r="SSZ130" s="27"/>
      <c r="STA130" s="27"/>
      <c r="STB130" s="27"/>
      <c r="STC130" s="27"/>
      <c r="STD130" s="27"/>
      <c r="STE130" s="27"/>
      <c r="STF130" s="27"/>
      <c r="STG130" s="27"/>
      <c r="STH130" s="27"/>
      <c r="STI130" s="27"/>
      <c r="STJ130" s="27"/>
      <c r="STK130" s="27"/>
      <c r="STL130" s="27"/>
      <c r="STM130" s="27"/>
      <c r="STN130" s="27"/>
      <c r="STO130" s="27"/>
      <c r="STP130" s="27"/>
      <c r="STQ130" s="27"/>
      <c r="STR130" s="27"/>
      <c r="STS130" s="27"/>
      <c r="STT130" s="27"/>
      <c r="STU130" s="27"/>
      <c r="STV130" s="27"/>
      <c r="STW130" s="27"/>
      <c r="STX130" s="27"/>
      <c r="STY130" s="27"/>
      <c r="STZ130" s="27"/>
      <c r="SUA130" s="27"/>
      <c r="SUB130" s="27"/>
      <c r="SUC130" s="27"/>
      <c r="SUD130" s="27"/>
      <c r="SUE130" s="27"/>
      <c r="SUF130" s="27"/>
      <c r="SUG130" s="27"/>
      <c r="SUH130" s="27"/>
      <c r="SUI130" s="27"/>
      <c r="SUJ130" s="27"/>
      <c r="SUK130" s="27"/>
      <c r="SUL130" s="27"/>
      <c r="SUM130" s="27"/>
      <c r="SUN130" s="27"/>
      <c r="SUO130" s="27"/>
      <c r="SUP130" s="27"/>
      <c r="SUQ130" s="27"/>
      <c r="SUR130" s="27"/>
      <c r="SUS130" s="27"/>
      <c r="SUT130" s="27"/>
      <c r="SUU130" s="27"/>
      <c r="SUV130" s="27"/>
      <c r="SUW130" s="27"/>
      <c r="SUX130" s="27"/>
      <c r="SUY130" s="27"/>
      <c r="SUZ130" s="27"/>
      <c r="SVA130" s="27"/>
      <c r="SVB130" s="27"/>
      <c r="SVC130" s="27"/>
      <c r="SVD130" s="27"/>
      <c r="SVE130" s="27"/>
      <c r="SVF130" s="27"/>
      <c r="SVG130" s="27"/>
      <c r="SVH130" s="27"/>
      <c r="SVI130" s="27"/>
      <c r="SVJ130" s="27"/>
      <c r="SVK130" s="27"/>
      <c r="SVL130" s="27"/>
      <c r="SVM130" s="27"/>
      <c r="SVN130" s="27"/>
      <c r="SVO130" s="27"/>
      <c r="SVP130" s="27"/>
      <c r="SVQ130" s="27"/>
      <c r="SVR130" s="27"/>
      <c r="SVS130" s="27"/>
      <c r="SVT130" s="27"/>
      <c r="SVU130" s="27"/>
      <c r="SVV130" s="27"/>
      <c r="SVW130" s="27"/>
      <c r="SVX130" s="27"/>
      <c r="SVY130" s="27"/>
      <c r="SVZ130" s="27"/>
      <c r="SWA130" s="27"/>
      <c r="SWB130" s="27"/>
      <c r="SWC130" s="27"/>
      <c r="SWD130" s="27"/>
      <c r="SWE130" s="27"/>
      <c r="SWF130" s="27"/>
      <c r="SWG130" s="27"/>
      <c r="SWH130" s="27"/>
      <c r="SWI130" s="27"/>
      <c r="SWJ130" s="27"/>
      <c r="SWK130" s="27"/>
      <c r="SWL130" s="27"/>
      <c r="SWM130" s="27"/>
      <c r="SWN130" s="27"/>
      <c r="SWO130" s="27"/>
      <c r="SWP130" s="27"/>
      <c r="SWQ130" s="27"/>
      <c r="SWR130" s="27"/>
      <c r="SWS130" s="27"/>
      <c r="SWT130" s="27"/>
      <c r="SWU130" s="27"/>
      <c r="SWV130" s="27"/>
      <c r="SWW130" s="27"/>
      <c r="SWX130" s="27"/>
      <c r="SWY130" s="27"/>
      <c r="SWZ130" s="27"/>
      <c r="SXA130" s="27"/>
      <c r="SXB130" s="27"/>
      <c r="SXC130" s="27"/>
      <c r="SXD130" s="27"/>
      <c r="SXE130" s="27"/>
      <c r="SXF130" s="27"/>
      <c r="SXG130" s="27"/>
      <c r="SXH130" s="27"/>
      <c r="SXI130" s="27"/>
      <c r="SXJ130" s="27"/>
      <c r="SXK130" s="27"/>
      <c r="SXL130" s="27"/>
      <c r="SXM130" s="27"/>
      <c r="SXN130" s="27"/>
      <c r="SXO130" s="27"/>
      <c r="SXP130" s="27"/>
      <c r="SXQ130" s="27"/>
      <c r="SXR130" s="27"/>
      <c r="SXS130" s="27"/>
      <c r="SXT130" s="27"/>
      <c r="SXU130" s="27"/>
      <c r="SXV130" s="27"/>
      <c r="SXW130" s="27"/>
      <c r="SXX130" s="27"/>
      <c r="SXY130" s="27"/>
      <c r="SXZ130" s="27"/>
      <c r="SYA130" s="27"/>
      <c r="SYB130" s="27"/>
      <c r="SYC130" s="27"/>
      <c r="SYD130" s="27"/>
      <c r="SYE130" s="27"/>
      <c r="SYF130" s="27"/>
      <c r="SYG130" s="27"/>
      <c r="SYH130" s="27"/>
      <c r="SYI130" s="27"/>
      <c r="SYJ130" s="27"/>
      <c r="SYK130" s="27"/>
      <c r="SYL130" s="27"/>
      <c r="SYM130" s="27"/>
      <c r="SYN130" s="27"/>
      <c r="SYO130" s="27"/>
      <c r="SYP130" s="27"/>
      <c r="SYQ130" s="27"/>
      <c r="SYR130" s="27"/>
      <c r="SYS130" s="27"/>
      <c r="SYT130" s="27"/>
      <c r="SYU130" s="27"/>
      <c r="SYV130" s="27"/>
      <c r="SYW130" s="27"/>
      <c r="SYX130" s="27"/>
      <c r="SYY130" s="27"/>
      <c r="SYZ130" s="27"/>
      <c r="SZA130" s="27"/>
      <c r="SZB130" s="27"/>
      <c r="SZI130" s="27"/>
      <c r="SZJ130" s="27"/>
      <c r="SZK130" s="27"/>
      <c r="SZL130" s="27"/>
      <c r="SZM130" s="27"/>
      <c r="SZN130" s="27"/>
      <c r="SZO130" s="27"/>
      <c r="SZP130" s="27"/>
      <c r="SZQ130" s="27"/>
      <c r="SZR130" s="27"/>
      <c r="SZS130" s="27"/>
      <c r="SZT130" s="27"/>
      <c r="SZU130" s="27"/>
      <c r="SZV130" s="27"/>
      <c r="SZW130" s="27"/>
      <c r="SZX130" s="27"/>
      <c r="SZY130" s="27"/>
      <c r="SZZ130" s="27"/>
      <c r="TAA130" s="27"/>
      <c r="TAB130" s="27"/>
      <c r="TAC130" s="27"/>
      <c r="TAD130" s="27"/>
      <c r="TAE130" s="27"/>
      <c r="TAF130" s="27"/>
      <c r="TAG130" s="27"/>
      <c r="TAH130" s="27"/>
      <c r="TAI130" s="27"/>
      <c r="TAJ130" s="27"/>
      <c r="TAK130" s="27"/>
      <c r="TAL130" s="27"/>
      <c r="TAM130" s="27"/>
      <c r="TAN130" s="27"/>
      <c r="TAO130" s="27"/>
      <c r="TAP130" s="27"/>
      <c r="TAQ130" s="27"/>
      <c r="TAR130" s="27"/>
      <c r="TAS130" s="27"/>
      <c r="TAT130" s="27"/>
      <c r="TAU130" s="27"/>
      <c r="TAV130" s="27"/>
      <c r="TAW130" s="27"/>
      <c r="TAX130" s="27"/>
      <c r="TAY130" s="27"/>
      <c r="TAZ130" s="27"/>
      <c r="TBA130" s="27"/>
      <c r="TBB130" s="27"/>
      <c r="TBC130" s="27"/>
      <c r="TBD130" s="27"/>
      <c r="TBE130" s="27"/>
      <c r="TBF130" s="27"/>
      <c r="TBG130" s="27"/>
      <c r="TBH130" s="27"/>
      <c r="TBI130" s="27"/>
      <c r="TBJ130" s="27"/>
      <c r="TBK130" s="27"/>
      <c r="TBL130" s="27"/>
      <c r="TBM130" s="27"/>
      <c r="TBN130" s="27"/>
      <c r="TBO130" s="27"/>
      <c r="TBP130" s="27"/>
      <c r="TBQ130" s="27"/>
      <c r="TBR130" s="27"/>
      <c r="TBS130" s="27"/>
      <c r="TBT130" s="27"/>
      <c r="TBU130" s="27"/>
      <c r="TBV130" s="27"/>
      <c r="TBW130" s="27"/>
      <c r="TBX130" s="27"/>
      <c r="TBY130" s="27"/>
      <c r="TBZ130" s="27"/>
      <c r="TCA130" s="27"/>
      <c r="TCB130" s="27"/>
      <c r="TCC130" s="27"/>
      <c r="TCD130" s="27"/>
      <c r="TCE130" s="27"/>
      <c r="TCF130" s="27"/>
      <c r="TCG130" s="27"/>
      <c r="TCH130" s="27"/>
      <c r="TCI130" s="27"/>
      <c r="TCJ130" s="27"/>
      <c r="TCK130" s="27"/>
      <c r="TCL130" s="27"/>
      <c r="TCM130" s="27"/>
      <c r="TCN130" s="27"/>
      <c r="TCO130" s="27"/>
      <c r="TCP130" s="27"/>
      <c r="TCQ130" s="27"/>
      <c r="TCR130" s="27"/>
      <c r="TCS130" s="27"/>
      <c r="TCT130" s="27"/>
      <c r="TCU130" s="27"/>
      <c r="TCV130" s="27"/>
      <c r="TCW130" s="27"/>
      <c r="TCX130" s="27"/>
      <c r="TCY130" s="27"/>
      <c r="TCZ130" s="27"/>
      <c r="TDA130" s="27"/>
      <c r="TDB130" s="27"/>
      <c r="TDC130" s="27"/>
      <c r="TDD130" s="27"/>
      <c r="TDE130" s="27"/>
      <c r="TDF130" s="27"/>
      <c r="TDG130" s="27"/>
      <c r="TDH130" s="27"/>
      <c r="TDI130" s="27"/>
      <c r="TDJ130" s="27"/>
      <c r="TDK130" s="27"/>
      <c r="TDL130" s="27"/>
      <c r="TDM130" s="27"/>
      <c r="TDN130" s="27"/>
      <c r="TDO130" s="27"/>
      <c r="TDP130" s="27"/>
      <c r="TDQ130" s="27"/>
      <c r="TDR130" s="27"/>
      <c r="TDS130" s="27"/>
      <c r="TDT130" s="27"/>
      <c r="TDU130" s="27"/>
      <c r="TDV130" s="27"/>
      <c r="TDW130" s="27"/>
      <c r="TDX130" s="27"/>
      <c r="TDY130" s="27"/>
      <c r="TDZ130" s="27"/>
      <c r="TEA130" s="27"/>
      <c r="TEB130" s="27"/>
      <c r="TEC130" s="27"/>
      <c r="TED130" s="27"/>
      <c r="TEE130" s="27"/>
      <c r="TEF130" s="27"/>
      <c r="TEG130" s="27"/>
      <c r="TEH130" s="27"/>
      <c r="TEI130" s="27"/>
      <c r="TEJ130" s="27"/>
      <c r="TEK130" s="27"/>
      <c r="TEL130" s="27"/>
      <c r="TEM130" s="27"/>
      <c r="TEN130" s="27"/>
      <c r="TEO130" s="27"/>
      <c r="TEP130" s="27"/>
      <c r="TEQ130" s="27"/>
      <c r="TER130" s="27"/>
      <c r="TES130" s="27"/>
      <c r="TET130" s="27"/>
      <c r="TEU130" s="27"/>
      <c r="TEV130" s="27"/>
      <c r="TEW130" s="27"/>
      <c r="TEX130" s="27"/>
      <c r="TEY130" s="27"/>
      <c r="TEZ130" s="27"/>
      <c r="TFA130" s="27"/>
      <c r="TFB130" s="27"/>
      <c r="TFC130" s="27"/>
      <c r="TFD130" s="27"/>
      <c r="TFE130" s="27"/>
      <c r="TFF130" s="27"/>
      <c r="TFG130" s="27"/>
      <c r="TFH130" s="27"/>
      <c r="TFI130" s="27"/>
      <c r="TFJ130" s="27"/>
      <c r="TFK130" s="27"/>
      <c r="TFL130" s="27"/>
      <c r="TFM130" s="27"/>
      <c r="TFN130" s="27"/>
      <c r="TFO130" s="27"/>
      <c r="TFP130" s="27"/>
      <c r="TFQ130" s="27"/>
      <c r="TFR130" s="27"/>
      <c r="TFS130" s="27"/>
      <c r="TFT130" s="27"/>
      <c r="TFU130" s="27"/>
      <c r="TFV130" s="27"/>
      <c r="TFW130" s="27"/>
      <c r="TFX130" s="27"/>
      <c r="TFY130" s="27"/>
      <c r="TFZ130" s="27"/>
      <c r="TGA130" s="27"/>
      <c r="TGB130" s="27"/>
      <c r="TGC130" s="27"/>
      <c r="TGD130" s="27"/>
      <c r="TGE130" s="27"/>
      <c r="TGF130" s="27"/>
      <c r="TGG130" s="27"/>
      <c r="TGH130" s="27"/>
      <c r="TGI130" s="27"/>
      <c r="TGJ130" s="27"/>
      <c r="TGK130" s="27"/>
      <c r="TGL130" s="27"/>
      <c r="TGM130" s="27"/>
      <c r="TGN130" s="27"/>
      <c r="TGO130" s="27"/>
      <c r="TGP130" s="27"/>
      <c r="TGQ130" s="27"/>
      <c r="TGR130" s="27"/>
      <c r="TGS130" s="27"/>
      <c r="TGT130" s="27"/>
      <c r="TGU130" s="27"/>
      <c r="TGV130" s="27"/>
      <c r="TGW130" s="27"/>
      <c r="TGX130" s="27"/>
      <c r="TGY130" s="27"/>
      <c r="TGZ130" s="27"/>
      <c r="THA130" s="27"/>
      <c r="THB130" s="27"/>
      <c r="THC130" s="27"/>
      <c r="THD130" s="27"/>
      <c r="THE130" s="27"/>
      <c r="THF130" s="27"/>
      <c r="THG130" s="27"/>
      <c r="THH130" s="27"/>
      <c r="THI130" s="27"/>
      <c r="THJ130" s="27"/>
      <c r="THK130" s="27"/>
      <c r="THL130" s="27"/>
      <c r="THM130" s="27"/>
      <c r="THN130" s="27"/>
      <c r="THO130" s="27"/>
      <c r="THP130" s="27"/>
      <c r="THQ130" s="27"/>
      <c r="THR130" s="27"/>
      <c r="THS130" s="27"/>
      <c r="THT130" s="27"/>
      <c r="THU130" s="27"/>
      <c r="THV130" s="27"/>
      <c r="THW130" s="27"/>
      <c r="THX130" s="27"/>
      <c r="THY130" s="27"/>
      <c r="THZ130" s="27"/>
      <c r="TIA130" s="27"/>
      <c r="TIB130" s="27"/>
      <c r="TIC130" s="27"/>
      <c r="TID130" s="27"/>
      <c r="TIE130" s="27"/>
      <c r="TIF130" s="27"/>
      <c r="TIG130" s="27"/>
      <c r="TIH130" s="27"/>
      <c r="TII130" s="27"/>
      <c r="TIJ130" s="27"/>
      <c r="TIK130" s="27"/>
      <c r="TIL130" s="27"/>
      <c r="TIM130" s="27"/>
      <c r="TIN130" s="27"/>
      <c r="TIO130" s="27"/>
      <c r="TIP130" s="27"/>
      <c r="TIQ130" s="27"/>
      <c r="TIR130" s="27"/>
      <c r="TIS130" s="27"/>
      <c r="TIT130" s="27"/>
      <c r="TIU130" s="27"/>
      <c r="TIV130" s="27"/>
      <c r="TIW130" s="27"/>
      <c r="TIX130" s="27"/>
      <c r="TJE130" s="27"/>
      <c r="TJF130" s="27"/>
      <c r="TJG130" s="27"/>
      <c r="TJH130" s="27"/>
      <c r="TJI130" s="27"/>
      <c r="TJJ130" s="27"/>
      <c r="TJK130" s="27"/>
      <c r="TJL130" s="27"/>
      <c r="TJM130" s="27"/>
      <c r="TJN130" s="27"/>
      <c r="TJO130" s="27"/>
      <c r="TJP130" s="27"/>
      <c r="TJQ130" s="27"/>
      <c r="TJR130" s="27"/>
      <c r="TJS130" s="27"/>
      <c r="TJT130" s="27"/>
      <c r="TJU130" s="27"/>
      <c r="TJV130" s="27"/>
      <c r="TJW130" s="27"/>
      <c r="TJX130" s="27"/>
      <c r="TJY130" s="27"/>
      <c r="TJZ130" s="27"/>
      <c r="TKA130" s="27"/>
      <c r="TKB130" s="27"/>
      <c r="TKC130" s="27"/>
      <c r="TKD130" s="27"/>
      <c r="TKE130" s="27"/>
      <c r="TKF130" s="27"/>
      <c r="TKG130" s="27"/>
      <c r="TKH130" s="27"/>
      <c r="TKI130" s="27"/>
      <c r="TKJ130" s="27"/>
      <c r="TKK130" s="27"/>
      <c r="TKL130" s="27"/>
      <c r="TKM130" s="27"/>
      <c r="TKN130" s="27"/>
      <c r="TKO130" s="27"/>
      <c r="TKP130" s="27"/>
      <c r="TKQ130" s="27"/>
      <c r="TKR130" s="27"/>
      <c r="TKS130" s="27"/>
      <c r="TKT130" s="27"/>
      <c r="TKU130" s="27"/>
      <c r="TKV130" s="27"/>
      <c r="TKW130" s="27"/>
      <c r="TKX130" s="27"/>
      <c r="TKY130" s="27"/>
      <c r="TKZ130" s="27"/>
      <c r="TLA130" s="27"/>
      <c r="TLB130" s="27"/>
      <c r="TLC130" s="27"/>
      <c r="TLD130" s="27"/>
      <c r="TLE130" s="27"/>
      <c r="TLF130" s="27"/>
      <c r="TLG130" s="27"/>
      <c r="TLH130" s="27"/>
      <c r="TLI130" s="27"/>
      <c r="TLJ130" s="27"/>
      <c r="TLK130" s="27"/>
      <c r="TLL130" s="27"/>
      <c r="TLM130" s="27"/>
      <c r="TLN130" s="27"/>
      <c r="TLO130" s="27"/>
      <c r="TLP130" s="27"/>
      <c r="TLQ130" s="27"/>
      <c r="TLR130" s="27"/>
      <c r="TLS130" s="27"/>
      <c r="TLT130" s="27"/>
      <c r="TLU130" s="27"/>
      <c r="TLV130" s="27"/>
      <c r="TLW130" s="27"/>
      <c r="TLX130" s="27"/>
      <c r="TLY130" s="27"/>
      <c r="TLZ130" s="27"/>
      <c r="TMA130" s="27"/>
      <c r="TMB130" s="27"/>
      <c r="TMC130" s="27"/>
      <c r="TMD130" s="27"/>
      <c r="TME130" s="27"/>
      <c r="TMF130" s="27"/>
      <c r="TMG130" s="27"/>
      <c r="TMH130" s="27"/>
      <c r="TMI130" s="27"/>
      <c r="TMJ130" s="27"/>
      <c r="TMK130" s="27"/>
      <c r="TML130" s="27"/>
      <c r="TMM130" s="27"/>
      <c r="TMN130" s="27"/>
      <c r="TMO130" s="27"/>
      <c r="TMP130" s="27"/>
      <c r="TMQ130" s="27"/>
      <c r="TMR130" s="27"/>
      <c r="TMS130" s="27"/>
      <c r="TMT130" s="27"/>
      <c r="TMU130" s="27"/>
      <c r="TMV130" s="27"/>
      <c r="TMW130" s="27"/>
      <c r="TMX130" s="27"/>
      <c r="TMY130" s="27"/>
      <c r="TMZ130" s="27"/>
      <c r="TNA130" s="27"/>
      <c r="TNB130" s="27"/>
      <c r="TNC130" s="27"/>
      <c r="TND130" s="27"/>
      <c r="TNE130" s="27"/>
      <c r="TNF130" s="27"/>
      <c r="TNG130" s="27"/>
      <c r="TNH130" s="27"/>
      <c r="TNI130" s="27"/>
      <c r="TNJ130" s="27"/>
      <c r="TNK130" s="27"/>
      <c r="TNL130" s="27"/>
      <c r="TNM130" s="27"/>
      <c r="TNN130" s="27"/>
      <c r="TNO130" s="27"/>
      <c r="TNP130" s="27"/>
      <c r="TNQ130" s="27"/>
      <c r="TNR130" s="27"/>
      <c r="TNS130" s="27"/>
      <c r="TNT130" s="27"/>
      <c r="TNU130" s="27"/>
      <c r="TNV130" s="27"/>
      <c r="TNW130" s="27"/>
      <c r="TNX130" s="27"/>
      <c r="TNY130" s="27"/>
      <c r="TNZ130" s="27"/>
      <c r="TOA130" s="27"/>
      <c r="TOB130" s="27"/>
      <c r="TOC130" s="27"/>
      <c r="TOD130" s="27"/>
      <c r="TOE130" s="27"/>
      <c r="TOF130" s="27"/>
      <c r="TOG130" s="27"/>
      <c r="TOH130" s="27"/>
      <c r="TOI130" s="27"/>
      <c r="TOJ130" s="27"/>
      <c r="TOK130" s="27"/>
      <c r="TOL130" s="27"/>
      <c r="TOM130" s="27"/>
      <c r="TON130" s="27"/>
      <c r="TOO130" s="27"/>
      <c r="TOP130" s="27"/>
      <c r="TOQ130" s="27"/>
      <c r="TOR130" s="27"/>
      <c r="TOS130" s="27"/>
      <c r="TOT130" s="27"/>
      <c r="TOU130" s="27"/>
      <c r="TOV130" s="27"/>
      <c r="TOW130" s="27"/>
      <c r="TOX130" s="27"/>
      <c r="TOY130" s="27"/>
      <c r="TOZ130" s="27"/>
      <c r="TPA130" s="27"/>
      <c r="TPB130" s="27"/>
      <c r="TPC130" s="27"/>
      <c r="TPD130" s="27"/>
      <c r="TPE130" s="27"/>
      <c r="TPF130" s="27"/>
      <c r="TPG130" s="27"/>
      <c r="TPH130" s="27"/>
      <c r="TPI130" s="27"/>
      <c r="TPJ130" s="27"/>
      <c r="TPK130" s="27"/>
      <c r="TPL130" s="27"/>
      <c r="TPM130" s="27"/>
      <c r="TPN130" s="27"/>
      <c r="TPO130" s="27"/>
      <c r="TPP130" s="27"/>
      <c r="TPQ130" s="27"/>
      <c r="TPR130" s="27"/>
      <c r="TPS130" s="27"/>
      <c r="TPT130" s="27"/>
      <c r="TPU130" s="27"/>
      <c r="TPV130" s="27"/>
      <c r="TPW130" s="27"/>
      <c r="TPX130" s="27"/>
      <c r="TPY130" s="27"/>
      <c r="TPZ130" s="27"/>
      <c r="TQA130" s="27"/>
      <c r="TQB130" s="27"/>
      <c r="TQC130" s="27"/>
      <c r="TQD130" s="27"/>
      <c r="TQE130" s="27"/>
      <c r="TQF130" s="27"/>
      <c r="TQG130" s="27"/>
      <c r="TQH130" s="27"/>
      <c r="TQI130" s="27"/>
      <c r="TQJ130" s="27"/>
      <c r="TQK130" s="27"/>
      <c r="TQL130" s="27"/>
      <c r="TQM130" s="27"/>
      <c r="TQN130" s="27"/>
      <c r="TQO130" s="27"/>
      <c r="TQP130" s="27"/>
      <c r="TQQ130" s="27"/>
      <c r="TQR130" s="27"/>
      <c r="TQS130" s="27"/>
      <c r="TQT130" s="27"/>
      <c r="TQU130" s="27"/>
      <c r="TQV130" s="27"/>
      <c r="TQW130" s="27"/>
      <c r="TQX130" s="27"/>
      <c r="TQY130" s="27"/>
      <c r="TQZ130" s="27"/>
      <c r="TRA130" s="27"/>
      <c r="TRB130" s="27"/>
      <c r="TRC130" s="27"/>
      <c r="TRD130" s="27"/>
      <c r="TRE130" s="27"/>
      <c r="TRF130" s="27"/>
      <c r="TRG130" s="27"/>
      <c r="TRH130" s="27"/>
      <c r="TRI130" s="27"/>
      <c r="TRJ130" s="27"/>
      <c r="TRK130" s="27"/>
      <c r="TRL130" s="27"/>
      <c r="TRM130" s="27"/>
      <c r="TRN130" s="27"/>
      <c r="TRO130" s="27"/>
      <c r="TRP130" s="27"/>
      <c r="TRQ130" s="27"/>
      <c r="TRR130" s="27"/>
      <c r="TRS130" s="27"/>
      <c r="TRT130" s="27"/>
      <c r="TRU130" s="27"/>
      <c r="TRV130" s="27"/>
      <c r="TRW130" s="27"/>
      <c r="TRX130" s="27"/>
      <c r="TRY130" s="27"/>
      <c r="TRZ130" s="27"/>
      <c r="TSA130" s="27"/>
      <c r="TSB130" s="27"/>
      <c r="TSC130" s="27"/>
      <c r="TSD130" s="27"/>
      <c r="TSE130" s="27"/>
      <c r="TSF130" s="27"/>
      <c r="TSG130" s="27"/>
      <c r="TSH130" s="27"/>
      <c r="TSI130" s="27"/>
      <c r="TSJ130" s="27"/>
      <c r="TSK130" s="27"/>
      <c r="TSL130" s="27"/>
      <c r="TSM130" s="27"/>
      <c r="TSN130" s="27"/>
      <c r="TSO130" s="27"/>
      <c r="TSP130" s="27"/>
      <c r="TSQ130" s="27"/>
      <c r="TSR130" s="27"/>
      <c r="TSS130" s="27"/>
      <c r="TST130" s="27"/>
      <c r="TTA130" s="27"/>
      <c r="TTB130" s="27"/>
      <c r="TTC130" s="27"/>
      <c r="TTD130" s="27"/>
      <c r="TTE130" s="27"/>
      <c r="TTF130" s="27"/>
      <c r="TTG130" s="27"/>
      <c r="TTH130" s="27"/>
      <c r="TTI130" s="27"/>
      <c r="TTJ130" s="27"/>
      <c r="TTK130" s="27"/>
      <c r="TTL130" s="27"/>
      <c r="TTM130" s="27"/>
      <c r="TTN130" s="27"/>
      <c r="TTO130" s="27"/>
      <c r="TTP130" s="27"/>
      <c r="TTQ130" s="27"/>
      <c r="TTR130" s="27"/>
      <c r="TTS130" s="27"/>
      <c r="TTT130" s="27"/>
      <c r="TTU130" s="27"/>
      <c r="TTV130" s="27"/>
      <c r="TTW130" s="27"/>
      <c r="TTX130" s="27"/>
      <c r="TTY130" s="27"/>
      <c r="TTZ130" s="27"/>
      <c r="TUA130" s="27"/>
      <c r="TUB130" s="27"/>
      <c r="TUC130" s="27"/>
      <c r="TUD130" s="27"/>
      <c r="TUE130" s="27"/>
      <c r="TUF130" s="27"/>
      <c r="TUG130" s="27"/>
      <c r="TUH130" s="27"/>
      <c r="TUI130" s="27"/>
      <c r="TUJ130" s="27"/>
      <c r="TUK130" s="27"/>
      <c r="TUL130" s="27"/>
      <c r="TUM130" s="27"/>
      <c r="TUN130" s="27"/>
      <c r="TUO130" s="27"/>
      <c r="TUP130" s="27"/>
      <c r="TUQ130" s="27"/>
      <c r="TUR130" s="27"/>
      <c r="TUS130" s="27"/>
      <c r="TUT130" s="27"/>
      <c r="TUU130" s="27"/>
      <c r="TUV130" s="27"/>
      <c r="TUW130" s="27"/>
      <c r="TUX130" s="27"/>
      <c r="TUY130" s="27"/>
      <c r="TUZ130" s="27"/>
      <c r="TVA130" s="27"/>
      <c r="TVB130" s="27"/>
      <c r="TVC130" s="27"/>
      <c r="TVD130" s="27"/>
      <c r="TVE130" s="27"/>
      <c r="TVF130" s="27"/>
      <c r="TVG130" s="27"/>
      <c r="TVH130" s="27"/>
      <c r="TVI130" s="27"/>
      <c r="TVJ130" s="27"/>
      <c r="TVK130" s="27"/>
      <c r="TVL130" s="27"/>
      <c r="TVM130" s="27"/>
      <c r="TVN130" s="27"/>
      <c r="TVO130" s="27"/>
      <c r="TVP130" s="27"/>
      <c r="TVQ130" s="27"/>
      <c r="TVR130" s="27"/>
      <c r="TVS130" s="27"/>
      <c r="TVT130" s="27"/>
      <c r="TVU130" s="27"/>
      <c r="TVV130" s="27"/>
      <c r="TVW130" s="27"/>
      <c r="TVX130" s="27"/>
      <c r="TVY130" s="27"/>
      <c r="TVZ130" s="27"/>
      <c r="TWA130" s="27"/>
      <c r="TWB130" s="27"/>
      <c r="TWC130" s="27"/>
      <c r="TWD130" s="27"/>
      <c r="TWE130" s="27"/>
      <c r="TWF130" s="27"/>
      <c r="TWG130" s="27"/>
      <c r="TWH130" s="27"/>
      <c r="TWI130" s="27"/>
      <c r="TWJ130" s="27"/>
      <c r="TWK130" s="27"/>
      <c r="TWL130" s="27"/>
      <c r="TWM130" s="27"/>
      <c r="TWN130" s="27"/>
      <c r="TWO130" s="27"/>
      <c r="TWP130" s="27"/>
      <c r="TWQ130" s="27"/>
      <c r="TWR130" s="27"/>
      <c r="TWS130" s="27"/>
      <c r="TWT130" s="27"/>
      <c r="TWU130" s="27"/>
      <c r="TWV130" s="27"/>
      <c r="TWW130" s="27"/>
      <c r="TWX130" s="27"/>
      <c r="TWY130" s="27"/>
      <c r="TWZ130" s="27"/>
      <c r="TXA130" s="27"/>
      <c r="TXB130" s="27"/>
      <c r="TXC130" s="27"/>
      <c r="TXD130" s="27"/>
      <c r="TXE130" s="27"/>
      <c r="TXF130" s="27"/>
      <c r="TXG130" s="27"/>
      <c r="TXH130" s="27"/>
      <c r="TXI130" s="27"/>
      <c r="TXJ130" s="27"/>
      <c r="TXK130" s="27"/>
      <c r="TXL130" s="27"/>
      <c r="TXM130" s="27"/>
      <c r="TXN130" s="27"/>
      <c r="TXO130" s="27"/>
      <c r="TXP130" s="27"/>
      <c r="TXQ130" s="27"/>
      <c r="TXR130" s="27"/>
      <c r="TXS130" s="27"/>
      <c r="TXT130" s="27"/>
      <c r="TXU130" s="27"/>
      <c r="TXV130" s="27"/>
      <c r="TXW130" s="27"/>
      <c r="TXX130" s="27"/>
      <c r="TXY130" s="27"/>
      <c r="TXZ130" s="27"/>
      <c r="TYA130" s="27"/>
      <c r="TYB130" s="27"/>
      <c r="TYC130" s="27"/>
      <c r="TYD130" s="27"/>
      <c r="TYE130" s="27"/>
      <c r="TYF130" s="27"/>
      <c r="TYG130" s="27"/>
      <c r="TYH130" s="27"/>
      <c r="TYI130" s="27"/>
      <c r="TYJ130" s="27"/>
      <c r="TYK130" s="27"/>
      <c r="TYL130" s="27"/>
      <c r="TYM130" s="27"/>
      <c r="TYN130" s="27"/>
      <c r="TYO130" s="27"/>
      <c r="TYP130" s="27"/>
      <c r="TYQ130" s="27"/>
      <c r="TYR130" s="27"/>
      <c r="TYS130" s="27"/>
      <c r="TYT130" s="27"/>
      <c r="TYU130" s="27"/>
      <c r="TYV130" s="27"/>
      <c r="TYW130" s="27"/>
      <c r="TYX130" s="27"/>
      <c r="TYY130" s="27"/>
      <c r="TYZ130" s="27"/>
      <c r="TZA130" s="27"/>
      <c r="TZB130" s="27"/>
      <c r="TZC130" s="27"/>
      <c r="TZD130" s="27"/>
      <c r="TZE130" s="27"/>
      <c r="TZF130" s="27"/>
      <c r="TZG130" s="27"/>
      <c r="TZH130" s="27"/>
      <c r="TZI130" s="27"/>
      <c r="TZJ130" s="27"/>
      <c r="TZK130" s="27"/>
      <c r="TZL130" s="27"/>
      <c r="TZM130" s="27"/>
      <c r="TZN130" s="27"/>
      <c r="TZO130" s="27"/>
      <c r="TZP130" s="27"/>
      <c r="TZQ130" s="27"/>
      <c r="TZR130" s="27"/>
      <c r="TZS130" s="27"/>
      <c r="TZT130" s="27"/>
      <c r="TZU130" s="27"/>
      <c r="TZV130" s="27"/>
      <c r="TZW130" s="27"/>
      <c r="TZX130" s="27"/>
      <c r="TZY130" s="27"/>
      <c r="TZZ130" s="27"/>
      <c r="UAA130" s="27"/>
      <c r="UAB130" s="27"/>
      <c r="UAC130" s="27"/>
      <c r="UAD130" s="27"/>
      <c r="UAE130" s="27"/>
      <c r="UAF130" s="27"/>
      <c r="UAG130" s="27"/>
      <c r="UAH130" s="27"/>
      <c r="UAI130" s="27"/>
      <c r="UAJ130" s="27"/>
      <c r="UAK130" s="27"/>
      <c r="UAL130" s="27"/>
      <c r="UAM130" s="27"/>
      <c r="UAN130" s="27"/>
      <c r="UAO130" s="27"/>
      <c r="UAP130" s="27"/>
      <c r="UAQ130" s="27"/>
      <c r="UAR130" s="27"/>
      <c r="UAS130" s="27"/>
      <c r="UAT130" s="27"/>
      <c r="UAU130" s="27"/>
      <c r="UAV130" s="27"/>
      <c r="UAW130" s="27"/>
      <c r="UAX130" s="27"/>
      <c r="UAY130" s="27"/>
      <c r="UAZ130" s="27"/>
      <c r="UBA130" s="27"/>
      <c r="UBB130" s="27"/>
      <c r="UBC130" s="27"/>
      <c r="UBD130" s="27"/>
      <c r="UBE130" s="27"/>
      <c r="UBF130" s="27"/>
      <c r="UBG130" s="27"/>
      <c r="UBH130" s="27"/>
      <c r="UBI130" s="27"/>
      <c r="UBJ130" s="27"/>
      <c r="UBK130" s="27"/>
      <c r="UBL130" s="27"/>
      <c r="UBM130" s="27"/>
      <c r="UBN130" s="27"/>
      <c r="UBO130" s="27"/>
      <c r="UBP130" s="27"/>
      <c r="UBQ130" s="27"/>
      <c r="UBR130" s="27"/>
      <c r="UBS130" s="27"/>
      <c r="UBT130" s="27"/>
      <c r="UBU130" s="27"/>
      <c r="UBV130" s="27"/>
      <c r="UBW130" s="27"/>
      <c r="UBX130" s="27"/>
      <c r="UBY130" s="27"/>
      <c r="UBZ130" s="27"/>
      <c r="UCA130" s="27"/>
      <c r="UCB130" s="27"/>
      <c r="UCC130" s="27"/>
      <c r="UCD130" s="27"/>
      <c r="UCE130" s="27"/>
      <c r="UCF130" s="27"/>
      <c r="UCG130" s="27"/>
      <c r="UCH130" s="27"/>
      <c r="UCI130" s="27"/>
      <c r="UCJ130" s="27"/>
      <c r="UCK130" s="27"/>
      <c r="UCL130" s="27"/>
      <c r="UCM130" s="27"/>
      <c r="UCN130" s="27"/>
      <c r="UCO130" s="27"/>
      <c r="UCP130" s="27"/>
      <c r="UCW130" s="27"/>
      <c r="UCX130" s="27"/>
      <c r="UCY130" s="27"/>
      <c r="UCZ130" s="27"/>
      <c r="UDA130" s="27"/>
      <c r="UDB130" s="27"/>
      <c r="UDC130" s="27"/>
      <c r="UDD130" s="27"/>
      <c r="UDE130" s="27"/>
      <c r="UDF130" s="27"/>
      <c r="UDG130" s="27"/>
      <c r="UDH130" s="27"/>
      <c r="UDI130" s="27"/>
      <c r="UDJ130" s="27"/>
      <c r="UDK130" s="27"/>
      <c r="UDL130" s="27"/>
      <c r="UDM130" s="27"/>
      <c r="UDN130" s="27"/>
      <c r="UDO130" s="27"/>
      <c r="UDP130" s="27"/>
      <c r="UDQ130" s="27"/>
      <c r="UDR130" s="27"/>
      <c r="UDS130" s="27"/>
      <c r="UDT130" s="27"/>
      <c r="UDU130" s="27"/>
      <c r="UDV130" s="27"/>
      <c r="UDW130" s="27"/>
      <c r="UDX130" s="27"/>
      <c r="UDY130" s="27"/>
      <c r="UDZ130" s="27"/>
      <c r="UEA130" s="27"/>
      <c r="UEB130" s="27"/>
      <c r="UEC130" s="27"/>
      <c r="UED130" s="27"/>
      <c r="UEE130" s="27"/>
      <c r="UEF130" s="27"/>
      <c r="UEG130" s="27"/>
      <c r="UEH130" s="27"/>
      <c r="UEI130" s="27"/>
      <c r="UEJ130" s="27"/>
      <c r="UEK130" s="27"/>
      <c r="UEL130" s="27"/>
      <c r="UEM130" s="27"/>
      <c r="UEN130" s="27"/>
      <c r="UEO130" s="27"/>
      <c r="UEP130" s="27"/>
      <c r="UEQ130" s="27"/>
      <c r="UER130" s="27"/>
      <c r="UES130" s="27"/>
      <c r="UET130" s="27"/>
      <c r="UEU130" s="27"/>
      <c r="UEV130" s="27"/>
      <c r="UEW130" s="27"/>
      <c r="UEX130" s="27"/>
      <c r="UEY130" s="27"/>
      <c r="UEZ130" s="27"/>
      <c r="UFA130" s="27"/>
      <c r="UFB130" s="27"/>
      <c r="UFC130" s="27"/>
      <c r="UFD130" s="27"/>
      <c r="UFE130" s="27"/>
      <c r="UFF130" s="27"/>
      <c r="UFG130" s="27"/>
      <c r="UFH130" s="27"/>
      <c r="UFI130" s="27"/>
      <c r="UFJ130" s="27"/>
      <c r="UFK130" s="27"/>
      <c r="UFL130" s="27"/>
      <c r="UFM130" s="27"/>
      <c r="UFN130" s="27"/>
      <c r="UFO130" s="27"/>
      <c r="UFP130" s="27"/>
      <c r="UFQ130" s="27"/>
      <c r="UFR130" s="27"/>
      <c r="UFS130" s="27"/>
      <c r="UFT130" s="27"/>
      <c r="UFU130" s="27"/>
      <c r="UFV130" s="27"/>
      <c r="UFW130" s="27"/>
      <c r="UFX130" s="27"/>
      <c r="UFY130" s="27"/>
      <c r="UFZ130" s="27"/>
      <c r="UGA130" s="27"/>
      <c r="UGB130" s="27"/>
      <c r="UGC130" s="27"/>
      <c r="UGD130" s="27"/>
      <c r="UGE130" s="27"/>
      <c r="UGF130" s="27"/>
      <c r="UGG130" s="27"/>
      <c r="UGH130" s="27"/>
      <c r="UGI130" s="27"/>
      <c r="UGJ130" s="27"/>
      <c r="UGK130" s="27"/>
      <c r="UGL130" s="27"/>
      <c r="UGM130" s="27"/>
      <c r="UGN130" s="27"/>
      <c r="UGO130" s="27"/>
      <c r="UGP130" s="27"/>
      <c r="UGQ130" s="27"/>
      <c r="UGR130" s="27"/>
      <c r="UGS130" s="27"/>
      <c r="UGT130" s="27"/>
      <c r="UGU130" s="27"/>
      <c r="UGV130" s="27"/>
      <c r="UGW130" s="27"/>
      <c r="UGX130" s="27"/>
      <c r="UGY130" s="27"/>
      <c r="UGZ130" s="27"/>
      <c r="UHA130" s="27"/>
      <c r="UHB130" s="27"/>
      <c r="UHC130" s="27"/>
      <c r="UHD130" s="27"/>
      <c r="UHE130" s="27"/>
      <c r="UHF130" s="27"/>
      <c r="UHG130" s="27"/>
      <c r="UHH130" s="27"/>
      <c r="UHI130" s="27"/>
      <c r="UHJ130" s="27"/>
      <c r="UHK130" s="27"/>
      <c r="UHL130" s="27"/>
      <c r="UHM130" s="27"/>
      <c r="UHN130" s="27"/>
      <c r="UHO130" s="27"/>
      <c r="UHP130" s="27"/>
      <c r="UHQ130" s="27"/>
      <c r="UHR130" s="27"/>
      <c r="UHS130" s="27"/>
      <c r="UHT130" s="27"/>
      <c r="UHU130" s="27"/>
      <c r="UHV130" s="27"/>
      <c r="UHW130" s="27"/>
      <c r="UHX130" s="27"/>
      <c r="UHY130" s="27"/>
      <c r="UHZ130" s="27"/>
      <c r="UIA130" s="27"/>
      <c r="UIB130" s="27"/>
      <c r="UIC130" s="27"/>
      <c r="UID130" s="27"/>
      <c r="UIE130" s="27"/>
      <c r="UIF130" s="27"/>
      <c r="UIG130" s="27"/>
      <c r="UIH130" s="27"/>
      <c r="UII130" s="27"/>
      <c r="UIJ130" s="27"/>
      <c r="UIK130" s="27"/>
      <c r="UIL130" s="27"/>
      <c r="UIM130" s="27"/>
      <c r="UIN130" s="27"/>
      <c r="UIO130" s="27"/>
      <c r="UIP130" s="27"/>
      <c r="UIQ130" s="27"/>
      <c r="UIR130" s="27"/>
      <c r="UIS130" s="27"/>
      <c r="UIT130" s="27"/>
      <c r="UIU130" s="27"/>
      <c r="UIV130" s="27"/>
      <c r="UIW130" s="27"/>
      <c r="UIX130" s="27"/>
      <c r="UIY130" s="27"/>
      <c r="UIZ130" s="27"/>
      <c r="UJA130" s="27"/>
      <c r="UJB130" s="27"/>
      <c r="UJC130" s="27"/>
      <c r="UJD130" s="27"/>
      <c r="UJE130" s="27"/>
      <c r="UJF130" s="27"/>
      <c r="UJG130" s="27"/>
      <c r="UJH130" s="27"/>
      <c r="UJI130" s="27"/>
      <c r="UJJ130" s="27"/>
      <c r="UJK130" s="27"/>
      <c r="UJL130" s="27"/>
      <c r="UJM130" s="27"/>
      <c r="UJN130" s="27"/>
      <c r="UJO130" s="27"/>
      <c r="UJP130" s="27"/>
      <c r="UJQ130" s="27"/>
      <c r="UJR130" s="27"/>
      <c r="UJS130" s="27"/>
      <c r="UJT130" s="27"/>
      <c r="UJU130" s="27"/>
      <c r="UJV130" s="27"/>
      <c r="UJW130" s="27"/>
      <c r="UJX130" s="27"/>
      <c r="UJY130" s="27"/>
      <c r="UJZ130" s="27"/>
      <c r="UKA130" s="27"/>
      <c r="UKB130" s="27"/>
      <c r="UKC130" s="27"/>
      <c r="UKD130" s="27"/>
      <c r="UKE130" s="27"/>
      <c r="UKF130" s="27"/>
      <c r="UKG130" s="27"/>
      <c r="UKH130" s="27"/>
      <c r="UKI130" s="27"/>
      <c r="UKJ130" s="27"/>
      <c r="UKK130" s="27"/>
      <c r="UKL130" s="27"/>
      <c r="UKM130" s="27"/>
      <c r="UKN130" s="27"/>
      <c r="UKO130" s="27"/>
      <c r="UKP130" s="27"/>
      <c r="UKQ130" s="27"/>
      <c r="UKR130" s="27"/>
      <c r="UKS130" s="27"/>
      <c r="UKT130" s="27"/>
      <c r="UKU130" s="27"/>
      <c r="UKV130" s="27"/>
      <c r="UKW130" s="27"/>
      <c r="UKX130" s="27"/>
      <c r="UKY130" s="27"/>
      <c r="UKZ130" s="27"/>
      <c r="ULA130" s="27"/>
      <c r="ULB130" s="27"/>
      <c r="ULC130" s="27"/>
      <c r="ULD130" s="27"/>
      <c r="ULE130" s="27"/>
      <c r="ULF130" s="27"/>
      <c r="ULG130" s="27"/>
      <c r="ULH130" s="27"/>
      <c r="ULI130" s="27"/>
      <c r="ULJ130" s="27"/>
      <c r="ULK130" s="27"/>
      <c r="ULL130" s="27"/>
      <c r="ULM130" s="27"/>
      <c r="ULN130" s="27"/>
      <c r="ULO130" s="27"/>
      <c r="ULP130" s="27"/>
      <c r="ULQ130" s="27"/>
      <c r="ULR130" s="27"/>
      <c r="ULS130" s="27"/>
      <c r="ULT130" s="27"/>
      <c r="ULU130" s="27"/>
      <c r="ULV130" s="27"/>
      <c r="ULW130" s="27"/>
      <c r="ULX130" s="27"/>
      <c r="ULY130" s="27"/>
      <c r="ULZ130" s="27"/>
      <c r="UMA130" s="27"/>
      <c r="UMB130" s="27"/>
      <c r="UMC130" s="27"/>
      <c r="UMD130" s="27"/>
      <c r="UME130" s="27"/>
      <c r="UMF130" s="27"/>
      <c r="UMG130" s="27"/>
      <c r="UMH130" s="27"/>
      <c r="UMI130" s="27"/>
      <c r="UMJ130" s="27"/>
      <c r="UMK130" s="27"/>
      <c r="UML130" s="27"/>
      <c r="UMS130" s="27"/>
      <c r="UMT130" s="27"/>
      <c r="UMU130" s="27"/>
      <c r="UMV130" s="27"/>
      <c r="UMW130" s="27"/>
      <c r="UMX130" s="27"/>
      <c r="UMY130" s="27"/>
      <c r="UMZ130" s="27"/>
      <c r="UNA130" s="27"/>
      <c r="UNB130" s="27"/>
      <c r="UNC130" s="27"/>
      <c r="UND130" s="27"/>
      <c r="UNE130" s="27"/>
      <c r="UNF130" s="27"/>
      <c r="UNG130" s="27"/>
      <c r="UNH130" s="27"/>
      <c r="UNI130" s="27"/>
      <c r="UNJ130" s="27"/>
      <c r="UNK130" s="27"/>
      <c r="UNL130" s="27"/>
      <c r="UNM130" s="27"/>
      <c r="UNN130" s="27"/>
      <c r="UNO130" s="27"/>
      <c r="UNP130" s="27"/>
      <c r="UNQ130" s="27"/>
      <c r="UNR130" s="27"/>
      <c r="UNS130" s="27"/>
      <c r="UNT130" s="27"/>
      <c r="UNU130" s="27"/>
      <c r="UNV130" s="27"/>
      <c r="UNW130" s="27"/>
      <c r="UNX130" s="27"/>
      <c r="UNY130" s="27"/>
      <c r="UNZ130" s="27"/>
      <c r="UOA130" s="27"/>
      <c r="UOB130" s="27"/>
      <c r="UOC130" s="27"/>
      <c r="UOD130" s="27"/>
      <c r="UOE130" s="27"/>
      <c r="UOF130" s="27"/>
      <c r="UOG130" s="27"/>
      <c r="UOH130" s="27"/>
      <c r="UOI130" s="27"/>
      <c r="UOJ130" s="27"/>
      <c r="UOK130" s="27"/>
      <c r="UOL130" s="27"/>
      <c r="UOM130" s="27"/>
      <c r="UON130" s="27"/>
      <c r="UOO130" s="27"/>
      <c r="UOP130" s="27"/>
      <c r="UOQ130" s="27"/>
      <c r="UOR130" s="27"/>
      <c r="UOS130" s="27"/>
      <c r="UOT130" s="27"/>
      <c r="UOU130" s="27"/>
      <c r="UOV130" s="27"/>
      <c r="UOW130" s="27"/>
      <c r="UOX130" s="27"/>
      <c r="UOY130" s="27"/>
      <c r="UOZ130" s="27"/>
      <c r="UPA130" s="27"/>
      <c r="UPB130" s="27"/>
      <c r="UPC130" s="27"/>
      <c r="UPD130" s="27"/>
      <c r="UPE130" s="27"/>
      <c r="UPF130" s="27"/>
      <c r="UPG130" s="27"/>
      <c r="UPH130" s="27"/>
      <c r="UPI130" s="27"/>
      <c r="UPJ130" s="27"/>
      <c r="UPK130" s="27"/>
      <c r="UPL130" s="27"/>
      <c r="UPM130" s="27"/>
      <c r="UPN130" s="27"/>
      <c r="UPO130" s="27"/>
      <c r="UPP130" s="27"/>
      <c r="UPQ130" s="27"/>
      <c r="UPR130" s="27"/>
      <c r="UPS130" s="27"/>
      <c r="UPT130" s="27"/>
      <c r="UPU130" s="27"/>
      <c r="UPV130" s="27"/>
      <c r="UPW130" s="27"/>
      <c r="UPX130" s="27"/>
      <c r="UPY130" s="27"/>
      <c r="UPZ130" s="27"/>
      <c r="UQA130" s="27"/>
      <c r="UQB130" s="27"/>
      <c r="UQC130" s="27"/>
      <c r="UQD130" s="27"/>
      <c r="UQE130" s="27"/>
      <c r="UQF130" s="27"/>
      <c r="UQG130" s="27"/>
      <c r="UQH130" s="27"/>
      <c r="UQI130" s="27"/>
      <c r="UQJ130" s="27"/>
      <c r="UQK130" s="27"/>
      <c r="UQL130" s="27"/>
      <c r="UQM130" s="27"/>
      <c r="UQN130" s="27"/>
      <c r="UQO130" s="27"/>
      <c r="UQP130" s="27"/>
      <c r="UQQ130" s="27"/>
      <c r="UQR130" s="27"/>
      <c r="UQS130" s="27"/>
      <c r="UQT130" s="27"/>
      <c r="UQU130" s="27"/>
      <c r="UQV130" s="27"/>
      <c r="UQW130" s="27"/>
      <c r="UQX130" s="27"/>
      <c r="UQY130" s="27"/>
      <c r="UQZ130" s="27"/>
      <c r="URA130" s="27"/>
      <c r="URB130" s="27"/>
      <c r="URC130" s="27"/>
      <c r="URD130" s="27"/>
      <c r="URE130" s="27"/>
      <c r="URF130" s="27"/>
      <c r="URG130" s="27"/>
      <c r="URH130" s="27"/>
      <c r="URI130" s="27"/>
      <c r="URJ130" s="27"/>
      <c r="URK130" s="27"/>
      <c r="URL130" s="27"/>
      <c r="URM130" s="27"/>
      <c r="URN130" s="27"/>
      <c r="URO130" s="27"/>
      <c r="URP130" s="27"/>
      <c r="URQ130" s="27"/>
      <c r="URR130" s="27"/>
      <c r="URS130" s="27"/>
      <c r="URT130" s="27"/>
      <c r="URU130" s="27"/>
      <c r="URV130" s="27"/>
      <c r="URW130" s="27"/>
      <c r="URX130" s="27"/>
      <c r="URY130" s="27"/>
      <c r="URZ130" s="27"/>
      <c r="USA130" s="27"/>
      <c r="USB130" s="27"/>
      <c r="USC130" s="27"/>
      <c r="USD130" s="27"/>
      <c r="USE130" s="27"/>
      <c r="USF130" s="27"/>
      <c r="USG130" s="27"/>
      <c r="USH130" s="27"/>
      <c r="USI130" s="27"/>
      <c r="USJ130" s="27"/>
      <c r="USK130" s="27"/>
      <c r="USL130" s="27"/>
      <c r="USM130" s="27"/>
      <c r="USN130" s="27"/>
      <c r="USO130" s="27"/>
      <c r="USP130" s="27"/>
      <c r="USQ130" s="27"/>
      <c r="USR130" s="27"/>
      <c r="USS130" s="27"/>
      <c r="UST130" s="27"/>
      <c r="USU130" s="27"/>
      <c r="USV130" s="27"/>
      <c r="USW130" s="27"/>
      <c r="USX130" s="27"/>
      <c r="USY130" s="27"/>
      <c r="USZ130" s="27"/>
      <c r="UTA130" s="27"/>
      <c r="UTB130" s="27"/>
      <c r="UTC130" s="27"/>
      <c r="UTD130" s="27"/>
      <c r="UTE130" s="27"/>
      <c r="UTF130" s="27"/>
      <c r="UTG130" s="27"/>
      <c r="UTH130" s="27"/>
      <c r="UTI130" s="27"/>
      <c r="UTJ130" s="27"/>
      <c r="UTK130" s="27"/>
      <c r="UTL130" s="27"/>
      <c r="UTM130" s="27"/>
      <c r="UTN130" s="27"/>
      <c r="UTO130" s="27"/>
      <c r="UTP130" s="27"/>
      <c r="UTQ130" s="27"/>
      <c r="UTR130" s="27"/>
      <c r="UTS130" s="27"/>
      <c r="UTT130" s="27"/>
      <c r="UTU130" s="27"/>
      <c r="UTV130" s="27"/>
      <c r="UTW130" s="27"/>
      <c r="UTX130" s="27"/>
      <c r="UTY130" s="27"/>
      <c r="UTZ130" s="27"/>
      <c r="UUA130" s="27"/>
      <c r="UUB130" s="27"/>
      <c r="UUC130" s="27"/>
      <c r="UUD130" s="27"/>
      <c r="UUE130" s="27"/>
      <c r="UUF130" s="27"/>
      <c r="UUG130" s="27"/>
      <c r="UUH130" s="27"/>
      <c r="UUI130" s="27"/>
      <c r="UUJ130" s="27"/>
      <c r="UUK130" s="27"/>
      <c r="UUL130" s="27"/>
      <c r="UUM130" s="27"/>
      <c r="UUN130" s="27"/>
      <c r="UUO130" s="27"/>
      <c r="UUP130" s="27"/>
      <c r="UUQ130" s="27"/>
      <c r="UUR130" s="27"/>
      <c r="UUS130" s="27"/>
      <c r="UUT130" s="27"/>
      <c r="UUU130" s="27"/>
      <c r="UUV130" s="27"/>
      <c r="UUW130" s="27"/>
      <c r="UUX130" s="27"/>
      <c r="UUY130" s="27"/>
      <c r="UUZ130" s="27"/>
      <c r="UVA130" s="27"/>
      <c r="UVB130" s="27"/>
      <c r="UVC130" s="27"/>
      <c r="UVD130" s="27"/>
      <c r="UVE130" s="27"/>
      <c r="UVF130" s="27"/>
      <c r="UVG130" s="27"/>
      <c r="UVH130" s="27"/>
      <c r="UVI130" s="27"/>
      <c r="UVJ130" s="27"/>
      <c r="UVK130" s="27"/>
      <c r="UVL130" s="27"/>
      <c r="UVM130" s="27"/>
      <c r="UVN130" s="27"/>
      <c r="UVO130" s="27"/>
      <c r="UVP130" s="27"/>
      <c r="UVQ130" s="27"/>
      <c r="UVR130" s="27"/>
      <c r="UVS130" s="27"/>
      <c r="UVT130" s="27"/>
      <c r="UVU130" s="27"/>
      <c r="UVV130" s="27"/>
      <c r="UVW130" s="27"/>
      <c r="UVX130" s="27"/>
      <c r="UVY130" s="27"/>
      <c r="UVZ130" s="27"/>
      <c r="UWA130" s="27"/>
      <c r="UWB130" s="27"/>
      <c r="UWC130" s="27"/>
      <c r="UWD130" s="27"/>
      <c r="UWE130" s="27"/>
      <c r="UWF130" s="27"/>
      <c r="UWG130" s="27"/>
      <c r="UWH130" s="27"/>
      <c r="UWO130" s="27"/>
      <c r="UWP130" s="27"/>
      <c r="UWQ130" s="27"/>
      <c r="UWR130" s="27"/>
      <c r="UWS130" s="27"/>
      <c r="UWT130" s="27"/>
      <c r="UWU130" s="27"/>
      <c r="UWV130" s="27"/>
      <c r="UWW130" s="27"/>
      <c r="UWX130" s="27"/>
      <c r="UWY130" s="27"/>
      <c r="UWZ130" s="27"/>
      <c r="UXA130" s="27"/>
      <c r="UXB130" s="27"/>
      <c r="UXC130" s="27"/>
      <c r="UXD130" s="27"/>
      <c r="UXE130" s="27"/>
      <c r="UXF130" s="27"/>
      <c r="UXG130" s="27"/>
      <c r="UXH130" s="27"/>
      <c r="UXI130" s="27"/>
      <c r="UXJ130" s="27"/>
      <c r="UXK130" s="27"/>
      <c r="UXL130" s="27"/>
      <c r="UXM130" s="27"/>
      <c r="UXN130" s="27"/>
      <c r="UXO130" s="27"/>
      <c r="UXP130" s="27"/>
      <c r="UXQ130" s="27"/>
      <c r="UXR130" s="27"/>
      <c r="UXS130" s="27"/>
      <c r="UXT130" s="27"/>
      <c r="UXU130" s="27"/>
      <c r="UXV130" s="27"/>
      <c r="UXW130" s="27"/>
      <c r="UXX130" s="27"/>
      <c r="UXY130" s="27"/>
      <c r="UXZ130" s="27"/>
      <c r="UYA130" s="27"/>
      <c r="UYB130" s="27"/>
      <c r="UYC130" s="27"/>
      <c r="UYD130" s="27"/>
      <c r="UYE130" s="27"/>
      <c r="UYF130" s="27"/>
      <c r="UYG130" s="27"/>
      <c r="UYH130" s="27"/>
      <c r="UYI130" s="27"/>
      <c r="UYJ130" s="27"/>
      <c r="UYK130" s="27"/>
      <c r="UYL130" s="27"/>
      <c r="UYM130" s="27"/>
      <c r="UYN130" s="27"/>
      <c r="UYO130" s="27"/>
      <c r="UYP130" s="27"/>
      <c r="UYQ130" s="27"/>
      <c r="UYR130" s="27"/>
      <c r="UYS130" s="27"/>
      <c r="UYT130" s="27"/>
      <c r="UYU130" s="27"/>
      <c r="UYV130" s="27"/>
      <c r="UYW130" s="27"/>
      <c r="UYX130" s="27"/>
      <c r="UYY130" s="27"/>
      <c r="UYZ130" s="27"/>
      <c r="UZA130" s="27"/>
      <c r="UZB130" s="27"/>
      <c r="UZC130" s="27"/>
      <c r="UZD130" s="27"/>
      <c r="UZE130" s="27"/>
      <c r="UZF130" s="27"/>
      <c r="UZG130" s="27"/>
      <c r="UZH130" s="27"/>
      <c r="UZI130" s="27"/>
      <c r="UZJ130" s="27"/>
      <c r="UZK130" s="27"/>
      <c r="UZL130" s="27"/>
      <c r="UZM130" s="27"/>
      <c r="UZN130" s="27"/>
      <c r="UZO130" s="27"/>
      <c r="UZP130" s="27"/>
      <c r="UZQ130" s="27"/>
      <c r="UZR130" s="27"/>
      <c r="UZS130" s="27"/>
      <c r="UZT130" s="27"/>
      <c r="UZU130" s="27"/>
      <c r="UZV130" s="27"/>
      <c r="UZW130" s="27"/>
      <c r="UZX130" s="27"/>
      <c r="UZY130" s="27"/>
      <c r="UZZ130" s="27"/>
      <c r="VAA130" s="27"/>
      <c r="VAB130" s="27"/>
      <c r="VAC130" s="27"/>
      <c r="VAD130" s="27"/>
      <c r="VAE130" s="27"/>
      <c r="VAF130" s="27"/>
      <c r="VAG130" s="27"/>
      <c r="VAH130" s="27"/>
      <c r="VAI130" s="27"/>
      <c r="VAJ130" s="27"/>
      <c r="VAK130" s="27"/>
      <c r="VAL130" s="27"/>
      <c r="VAM130" s="27"/>
      <c r="VAN130" s="27"/>
      <c r="VAO130" s="27"/>
      <c r="VAP130" s="27"/>
      <c r="VAQ130" s="27"/>
      <c r="VAR130" s="27"/>
      <c r="VAS130" s="27"/>
      <c r="VAT130" s="27"/>
      <c r="VAU130" s="27"/>
      <c r="VAV130" s="27"/>
      <c r="VAW130" s="27"/>
      <c r="VAX130" s="27"/>
      <c r="VAY130" s="27"/>
      <c r="VAZ130" s="27"/>
      <c r="VBA130" s="27"/>
      <c r="VBB130" s="27"/>
      <c r="VBC130" s="27"/>
      <c r="VBD130" s="27"/>
      <c r="VBE130" s="27"/>
      <c r="VBF130" s="27"/>
      <c r="VBG130" s="27"/>
      <c r="VBH130" s="27"/>
      <c r="VBI130" s="27"/>
      <c r="VBJ130" s="27"/>
      <c r="VBK130" s="27"/>
      <c r="VBL130" s="27"/>
      <c r="VBM130" s="27"/>
      <c r="VBN130" s="27"/>
      <c r="VBO130" s="27"/>
      <c r="VBP130" s="27"/>
      <c r="VBQ130" s="27"/>
      <c r="VBR130" s="27"/>
      <c r="VBS130" s="27"/>
      <c r="VBT130" s="27"/>
      <c r="VBU130" s="27"/>
      <c r="VBV130" s="27"/>
      <c r="VBW130" s="27"/>
      <c r="VBX130" s="27"/>
      <c r="VBY130" s="27"/>
      <c r="VBZ130" s="27"/>
      <c r="VCA130" s="27"/>
      <c r="VCB130" s="27"/>
      <c r="VCC130" s="27"/>
      <c r="VCD130" s="27"/>
      <c r="VCE130" s="27"/>
      <c r="VCF130" s="27"/>
      <c r="VCG130" s="27"/>
      <c r="VCH130" s="27"/>
      <c r="VCI130" s="27"/>
      <c r="VCJ130" s="27"/>
      <c r="VCK130" s="27"/>
      <c r="VCL130" s="27"/>
      <c r="VCM130" s="27"/>
      <c r="VCN130" s="27"/>
      <c r="VCO130" s="27"/>
      <c r="VCP130" s="27"/>
      <c r="VCQ130" s="27"/>
      <c r="VCR130" s="27"/>
      <c r="VCS130" s="27"/>
      <c r="VCT130" s="27"/>
      <c r="VCU130" s="27"/>
      <c r="VCV130" s="27"/>
      <c r="VCW130" s="27"/>
      <c r="VCX130" s="27"/>
      <c r="VCY130" s="27"/>
      <c r="VCZ130" s="27"/>
      <c r="VDA130" s="27"/>
      <c r="VDB130" s="27"/>
      <c r="VDC130" s="27"/>
      <c r="VDD130" s="27"/>
      <c r="VDE130" s="27"/>
      <c r="VDF130" s="27"/>
      <c r="VDG130" s="27"/>
      <c r="VDH130" s="27"/>
      <c r="VDI130" s="27"/>
      <c r="VDJ130" s="27"/>
      <c r="VDK130" s="27"/>
      <c r="VDL130" s="27"/>
      <c r="VDM130" s="27"/>
      <c r="VDN130" s="27"/>
      <c r="VDO130" s="27"/>
      <c r="VDP130" s="27"/>
      <c r="VDQ130" s="27"/>
      <c r="VDR130" s="27"/>
      <c r="VDS130" s="27"/>
      <c r="VDT130" s="27"/>
      <c r="VDU130" s="27"/>
      <c r="VDV130" s="27"/>
      <c r="VDW130" s="27"/>
      <c r="VDX130" s="27"/>
      <c r="VDY130" s="27"/>
      <c r="VDZ130" s="27"/>
      <c r="VEA130" s="27"/>
      <c r="VEB130" s="27"/>
      <c r="VEC130" s="27"/>
      <c r="VED130" s="27"/>
      <c r="VEE130" s="27"/>
      <c r="VEF130" s="27"/>
      <c r="VEG130" s="27"/>
      <c r="VEH130" s="27"/>
      <c r="VEI130" s="27"/>
      <c r="VEJ130" s="27"/>
      <c r="VEK130" s="27"/>
      <c r="VEL130" s="27"/>
      <c r="VEM130" s="27"/>
      <c r="VEN130" s="27"/>
      <c r="VEO130" s="27"/>
      <c r="VEP130" s="27"/>
      <c r="VEQ130" s="27"/>
      <c r="VER130" s="27"/>
      <c r="VES130" s="27"/>
      <c r="VET130" s="27"/>
      <c r="VEU130" s="27"/>
      <c r="VEV130" s="27"/>
      <c r="VEW130" s="27"/>
      <c r="VEX130" s="27"/>
      <c r="VEY130" s="27"/>
      <c r="VEZ130" s="27"/>
      <c r="VFA130" s="27"/>
      <c r="VFB130" s="27"/>
      <c r="VFC130" s="27"/>
      <c r="VFD130" s="27"/>
      <c r="VFE130" s="27"/>
      <c r="VFF130" s="27"/>
      <c r="VFG130" s="27"/>
      <c r="VFH130" s="27"/>
      <c r="VFI130" s="27"/>
      <c r="VFJ130" s="27"/>
      <c r="VFK130" s="27"/>
      <c r="VFL130" s="27"/>
      <c r="VFM130" s="27"/>
      <c r="VFN130" s="27"/>
      <c r="VFO130" s="27"/>
      <c r="VFP130" s="27"/>
      <c r="VFQ130" s="27"/>
      <c r="VFR130" s="27"/>
      <c r="VFS130" s="27"/>
      <c r="VFT130" s="27"/>
      <c r="VFU130" s="27"/>
      <c r="VFV130" s="27"/>
      <c r="VFW130" s="27"/>
      <c r="VFX130" s="27"/>
      <c r="VFY130" s="27"/>
      <c r="VFZ130" s="27"/>
      <c r="VGA130" s="27"/>
      <c r="VGB130" s="27"/>
      <c r="VGC130" s="27"/>
      <c r="VGD130" s="27"/>
      <c r="VGK130" s="27"/>
      <c r="VGL130" s="27"/>
      <c r="VGM130" s="27"/>
      <c r="VGN130" s="27"/>
      <c r="VGO130" s="27"/>
      <c r="VGP130" s="27"/>
      <c r="VGQ130" s="27"/>
      <c r="VGR130" s="27"/>
      <c r="VGS130" s="27"/>
      <c r="VGT130" s="27"/>
      <c r="VGU130" s="27"/>
      <c r="VGV130" s="27"/>
      <c r="VGW130" s="27"/>
      <c r="VGX130" s="27"/>
      <c r="VGY130" s="27"/>
      <c r="VGZ130" s="27"/>
      <c r="VHA130" s="27"/>
      <c r="VHB130" s="27"/>
      <c r="VHC130" s="27"/>
      <c r="VHD130" s="27"/>
      <c r="VHE130" s="27"/>
      <c r="VHF130" s="27"/>
      <c r="VHG130" s="27"/>
      <c r="VHH130" s="27"/>
      <c r="VHI130" s="27"/>
      <c r="VHJ130" s="27"/>
      <c r="VHK130" s="27"/>
      <c r="VHL130" s="27"/>
      <c r="VHM130" s="27"/>
      <c r="VHN130" s="27"/>
      <c r="VHO130" s="27"/>
      <c r="VHP130" s="27"/>
      <c r="VHQ130" s="27"/>
      <c r="VHR130" s="27"/>
      <c r="VHS130" s="27"/>
      <c r="VHT130" s="27"/>
      <c r="VHU130" s="27"/>
      <c r="VHV130" s="27"/>
      <c r="VHW130" s="27"/>
      <c r="VHX130" s="27"/>
      <c r="VHY130" s="27"/>
      <c r="VHZ130" s="27"/>
      <c r="VIA130" s="27"/>
      <c r="VIB130" s="27"/>
      <c r="VIC130" s="27"/>
      <c r="VID130" s="27"/>
      <c r="VIE130" s="27"/>
      <c r="VIF130" s="27"/>
      <c r="VIG130" s="27"/>
      <c r="VIH130" s="27"/>
      <c r="VII130" s="27"/>
      <c r="VIJ130" s="27"/>
      <c r="VIK130" s="27"/>
      <c r="VIL130" s="27"/>
      <c r="VIM130" s="27"/>
      <c r="VIN130" s="27"/>
      <c r="VIO130" s="27"/>
      <c r="VIP130" s="27"/>
      <c r="VIQ130" s="27"/>
      <c r="VIR130" s="27"/>
      <c r="VIS130" s="27"/>
      <c r="VIT130" s="27"/>
      <c r="VIU130" s="27"/>
      <c r="VIV130" s="27"/>
      <c r="VIW130" s="27"/>
      <c r="VIX130" s="27"/>
      <c r="VIY130" s="27"/>
      <c r="VIZ130" s="27"/>
      <c r="VJA130" s="27"/>
      <c r="VJB130" s="27"/>
      <c r="VJC130" s="27"/>
      <c r="VJD130" s="27"/>
      <c r="VJE130" s="27"/>
      <c r="VJF130" s="27"/>
      <c r="VJG130" s="27"/>
      <c r="VJH130" s="27"/>
      <c r="VJI130" s="27"/>
      <c r="VJJ130" s="27"/>
      <c r="VJK130" s="27"/>
      <c r="VJL130" s="27"/>
      <c r="VJM130" s="27"/>
      <c r="VJN130" s="27"/>
      <c r="VJO130" s="27"/>
      <c r="VJP130" s="27"/>
      <c r="VJQ130" s="27"/>
      <c r="VJR130" s="27"/>
      <c r="VJS130" s="27"/>
      <c r="VJT130" s="27"/>
      <c r="VJU130" s="27"/>
      <c r="VJV130" s="27"/>
      <c r="VJW130" s="27"/>
      <c r="VJX130" s="27"/>
      <c r="VJY130" s="27"/>
      <c r="VJZ130" s="27"/>
      <c r="VKA130" s="27"/>
      <c r="VKB130" s="27"/>
      <c r="VKC130" s="27"/>
      <c r="VKD130" s="27"/>
      <c r="VKE130" s="27"/>
      <c r="VKF130" s="27"/>
      <c r="VKG130" s="27"/>
      <c r="VKH130" s="27"/>
      <c r="VKI130" s="27"/>
      <c r="VKJ130" s="27"/>
      <c r="VKK130" s="27"/>
      <c r="VKL130" s="27"/>
      <c r="VKM130" s="27"/>
      <c r="VKN130" s="27"/>
      <c r="VKO130" s="27"/>
      <c r="VKP130" s="27"/>
      <c r="VKQ130" s="27"/>
      <c r="VKR130" s="27"/>
      <c r="VKS130" s="27"/>
      <c r="VKT130" s="27"/>
      <c r="VKU130" s="27"/>
      <c r="VKV130" s="27"/>
      <c r="VKW130" s="27"/>
      <c r="VKX130" s="27"/>
      <c r="VKY130" s="27"/>
      <c r="VKZ130" s="27"/>
      <c r="VLA130" s="27"/>
      <c r="VLB130" s="27"/>
      <c r="VLC130" s="27"/>
      <c r="VLD130" s="27"/>
      <c r="VLE130" s="27"/>
      <c r="VLF130" s="27"/>
      <c r="VLG130" s="27"/>
      <c r="VLH130" s="27"/>
      <c r="VLI130" s="27"/>
      <c r="VLJ130" s="27"/>
      <c r="VLK130" s="27"/>
      <c r="VLL130" s="27"/>
      <c r="VLM130" s="27"/>
      <c r="VLN130" s="27"/>
      <c r="VLO130" s="27"/>
      <c r="VLP130" s="27"/>
      <c r="VLQ130" s="27"/>
      <c r="VLR130" s="27"/>
      <c r="VLS130" s="27"/>
      <c r="VLT130" s="27"/>
      <c r="VLU130" s="27"/>
      <c r="VLV130" s="27"/>
      <c r="VLW130" s="27"/>
      <c r="VLX130" s="27"/>
      <c r="VLY130" s="27"/>
      <c r="VLZ130" s="27"/>
      <c r="VMA130" s="27"/>
      <c r="VMB130" s="27"/>
      <c r="VMC130" s="27"/>
      <c r="VMD130" s="27"/>
      <c r="VME130" s="27"/>
      <c r="VMF130" s="27"/>
      <c r="VMG130" s="27"/>
      <c r="VMH130" s="27"/>
      <c r="VMI130" s="27"/>
      <c r="VMJ130" s="27"/>
      <c r="VMK130" s="27"/>
      <c r="VML130" s="27"/>
      <c r="VMM130" s="27"/>
      <c r="VMN130" s="27"/>
      <c r="VMO130" s="27"/>
      <c r="VMP130" s="27"/>
      <c r="VMQ130" s="27"/>
      <c r="VMR130" s="27"/>
      <c r="VMS130" s="27"/>
      <c r="VMT130" s="27"/>
      <c r="VMU130" s="27"/>
      <c r="VMV130" s="27"/>
      <c r="VMW130" s="27"/>
      <c r="VMX130" s="27"/>
      <c r="VMY130" s="27"/>
      <c r="VMZ130" s="27"/>
      <c r="VNA130" s="27"/>
      <c r="VNB130" s="27"/>
      <c r="VNC130" s="27"/>
      <c r="VND130" s="27"/>
      <c r="VNE130" s="27"/>
      <c r="VNF130" s="27"/>
      <c r="VNG130" s="27"/>
      <c r="VNH130" s="27"/>
      <c r="VNI130" s="27"/>
      <c r="VNJ130" s="27"/>
      <c r="VNK130" s="27"/>
      <c r="VNL130" s="27"/>
      <c r="VNM130" s="27"/>
      <c r="VNN130" s="27"/>
      <c r="VNO130" s="27"/>
      <c r="VNP130" s="27"/>
      <c r="VNQ130" s="27"/>
      <c r="VNR130" s="27"/>
      <c r="VNS130" s="27"/>
      <c r="VNT130" s="27"/>
      <c r="VNU130" s="27"/>
      <c r="VNV130" s="27"/>
      <c r="VNW130" s="27"/>
      <c r="VNX130" s="27"/>
      <c r="VNY130" s="27"/>
      <c r="VNZ130" s="27"/>
      <c r="VOA130" s="27"/>
      <c r="VOB130" s="27"/>
      <c r="VOC130" s="27"/>
      <c r="VOD130" s="27"/>
      <c r="VOE130" s="27"/>
      <c r="VOF130" s="27"/>
      <c r="VOG130" s="27"/>
      <c r="VOH130" s="27"/>
      <c r="VOI130" s="27"/>
      <c r="VOJ130" s="27"/>
      <c r="VOK130" s="27"/>
      <c r="VOL130" s="27"/>
      <c r="VOM130" s="27"/>
      <c r="VON130" s="27"/>
      <c r="VOO130" s="27"/>
      <c r="VOP130" s="27"/>
      <c r="VOQ130" s="27"/>
      <c r="VOR130" s="27"/>
      <c r="VOS130" s="27"/>
      <c r="VOT130" s="27"/>
      <c r="VOU130" s="27"/>
      <c r="VOV130" s="27"/>
      <c r="VOW130" s="27"/>
      <c r="VOX130" s="27"/>
      <c r="VOY130" s="27"/>
      <c r="VOZ130" s="27"/>
      <c r="VPA130" s="27"/>
      <c r="VPB130" s="27"/>
      <c r="VPC130" s="27"/>
      <c r="VPD130" s="27"/>
      <c r="VPE130" s="27"/>
      <c r="VPF130" s="27"/>
      <c r="VPG130" s="27"/>
      <c r="VPH130" s="27"/>
      <c r="VPI130" s="27"/>
      <c r="VPJ130" s="27"/>
      <c r="VPK130" s="27"/>
      <c r="VPL130" s="27"/>
      <c r="VPM130" s="27"/>
      <c r="VPN130" s="27"/>
      <c r="VPO130" s="27"/>
      <c r="VPP130" s="27"/>
      <c r="VPQ130" s="27"/>
      <c r="VPR130" s="27"/>
      <c r="VPS130" s="27"/>
      <c r="VPT130" s="27"/>
      <c r="VPU130" s="27"/>
      <c r="VPV130" s="27"/>
      <c r="VPW130" s="27"/>
      <c r="VPX130" s="27"/>
      <c r="VPY130" s="27"/>
      <c r="VPZ130" s="27"/>
      <c r="VQG130" s="27"/>
      <c r="VQH130" s="27"/>
      <c r="VQI130" s="27"/>
      <c r="VQJ130" s="27"/>
      <c r="VQK130" s="27"/>
      <c r="VQL130" s="27"/>
      <c r="VQM130" s="27"/>
      <c r="VQN130" s="27"/>
      <c r="VQO130" s="27"/>
      <c r="VQP130" s="27"/>
      <c r="VQQ130" s="27"/>
      <c r="VQR130" s="27"/>
      <c r="VQS130" s="27"/>
      <c r="VQT130" s="27"/>
      <c r="VQU130" s="27"/>
      <c r="VQV130" s="27"/>
      <c r="VQW130" s="27"/>
      <c r="VQX130" s="27"/>
      <c r="VQY130" s="27"/>
      <c r="VQZ130" s="27"/>
      <c r="VRA130" s="27"/>
      <c r="VRB130" s="27"/>
      <c r="VRC130" s="27"/>
      <c r="VRD130" s="27"/>
      <c r="VRE130" s="27"/>
      <c r="VRF130" s="27"/>
      <c r="VRG130" s="27"/>
      <c r="VRH130" s="27"/>
      <c r="VRI130" s="27"/>
      <c r="VRJ130" s="27"/>
      <c r="VRK130" s="27"/>
      <c r="VRL130" s="27"/>
      <c r="VRM130" s="27"/>
      <c r="VRN130" s="27"/>
      <c r="VRO130" s="27"/>
      <c r="VRP130" s="27"/>
      <c r="VRQ130" s="27"/>
      <c r="VRR130" s="27"/>
      <c r="VRS130" s="27"/>
      <c r="VRT130" s="27"/>
      <c r="VRU130" s="27"/>
      <c r="VRV130" s="27"/>
      <c r="VRW130" s="27"/>
      <c r="VRX130" s="27"/>
      <c r="VRY130" s="27"/>
      <c r="VRZ130" s="27"/>
      <c r="VSA130" s="27"/>
      <c r="VSB130" s="27"/>
      <c r="VSC130" s="27"/>
      <c r="VSD130" s="27"/>
      <c r="VSE130" s="27"/>
      <c r="VSF130" s="27"/>
      <c r="VSG130" s="27"/>
      <c r="VSH130" s="27"/>
      <c r="VSI130" s="27"/>
      <c r="VSJ130" s="27"/>
      <c r="VSK130" s="27"/>
      <c r="VSL130" s="27"/>
      <c r="VSM130" s="27"/>
      <c r="VSN130" s="27"/>
      <c r="VSO130" s="27"/>
      <c r="VSP130" s="27"/>
      <c r="VSQ130" s="27"/>
      <c r="VSR130" s="27"/>
      <c r="VSS130" s="27"/>
      <c r="VST130" s="27"/>
      <c r="VSU130" s="27"/>
      <c r="VSV130" s="27"/>
      <c r="VSW130" s="27"/>
      <c r="VSX130" s="27"/>
      <c r="VSY130" s="27"/>
      <c r="VSZ130" s="27"/>
      <c r="VTA130" s="27"/>
      <c r="VTB130" s="27"/>
      <c r="VTC130" s="27"/>
      <c r="VTD130" s="27"/>
      <c r="VTE130" s="27"/>
      <c r="VTF130" s="27"/>
      <c r="VTG130" s="27"/>
      <c r="VTH130" s="27"/>
      <c r="VTI130" s="27"/>
      <c r="VTJ130" s="27"/>
      <c r="VTK130" s="27"/>
      <c r="VTL130" s="27"/>
      <c r="VTM130" s="27"/>
      <c r="VTN130" s="27"/>
      <c r="VTO130" s="27"/>
      <c r="VTP130" s="27"/>
      <c r="VTQ130" s="27"/>
      <c r="VTR130" s="27"/>
      <c r="VTS130" s="27"/>
      <c r="VTT130" s="27"/>
      <c r="VTU130" s="27"/>
      <c r="VTV130" s="27"/>
      <c r="VTW130" s="27"/>
      <c r="VTX130" s="27"/>
      <c r="VTY130" s="27"/>
      <c r="VTZ130" s="27"/>
      <c r="VUA130" s="27"/>
      <c r="VUB130" s="27"/>
      <c r="VUC130" s="27"/>
      <c r="VUD130" s="27"/>
      <c r="VUE130" s="27"/>
      <c r="VUF130" s="27"/>
      <c r="VUG130" s="27"/>
      <c r="VUH130" s="27"/>
      <c r="VUI130" s="27"/>
      <c r="VUJ130" s="27"/>
      <c r="VUK130" s="27"/>
      <c r="VUL130" s="27"/>
      <c r="VUM130" s="27"/>
      <c r="VUN130" s="27"/>
      <c r="VUO130" s="27"/>
      <c r="VUP130" s="27"/>
      <c r="VUQ130" s="27"/>
      <c r="VUR130" s="27"/>
      <c r="VUS130" s="27"/>
      <c r="VUT130" s="27"/>
      <c r="VUU130" s="27"/>
      <c r="VUV130" s="27"/>
      <c r="VUW130" s="27"/>
      <c r="VUX130" s="27"/>
      <c r="VUY130" s="27"/>
      <c r="VUZ130" s="27"/>
      <c r="VVA130" s="27"/>
      <c r="VVB130" s="27"/>
      <c r="VVC130" s="27"/>
      <c r="VVD130" s="27"/>
      <c r="VVE130" s="27"/>
      <c r="VVF130" s="27"/>
      <c r="VVG130" s="27"/>
      <c r="VVH130" s="27"/>
      <c r="VVI130" s="27"/>
      <c r="VVJ130" s="27"/>
      <c r="VVK130" s="27"/>
      <c r="VVL130" s="27"/>
      <c r="VVM130" s="27"/>
      <c r="VVN130" s="27"/>
      <c r="VVO130" s="27"/>
      <c r="VVP130" s="27"/>
      <c r="VVQ130" s="27"/>
      <c r="VVR130" s="27"/>
      <c r="VVS130" s="27"/>
      <c r="VVT130" s="27"/>
      <c r="VVU130" s="27"/>
      <c r="VVV130" s="27"/>
      <c r="VVW130" s="27"/>
      <c r="VVX130" s="27"/>
      <c r="VVY130" s="27"/>
      <c r="VVZ130" s="27"/>
      <c r="VWA130" s="27"/>
      <c r="VWB130" s="27"/>
      <c r="VWC130" s="27"/>
      <c r="VWD130" s="27"/>
      <c r="VWE130" s="27"/>
      <c r="VWF130" s="27"/>
      <c r="VWG130" s="27"/>
      <c r="VWH130" s="27"/>
      <c r="VWI130" s="27"/>
      <c r="VWJ130" s="27"/>
      <c r="VWK130" s="27"/>
      <c r="VWL130" s="27"/>
      <c r="VWM130" s="27"/>
      <c r="VWN130" s="27"/>
      <c r="VWO130" s="27"/>
      <c r="VWP130" s="27"/>
      <c r="VWQ130" s="27"/>
      <c r="VWR130" s="27"/>
      <c r="VWS130" s="27"/>
      <c r="VWT130" s="27"/>
      <c r="VWU130" s="27"/>
      <c r="VWV130" s="27"/>
      <c r="VWW130" s="27"/>
      <c r="VWX130" s="27"/>
      <c r="VWY130" s="27"/>
      <c r="VWZ130" s="27"/>
      <c r="VXA130" s="27"/>
      <c r="VXB130" s="27"/>
      <c r="VXC130" s="27"/>
      <c r="VXD130" s="27"/>
      <c r="VXE130" s="27"/>
      <c r="VXF130" s="27"/>
      <c r="VXG130" s="27"/>
      <c r="VXH130" s="27"/>
      <c r="VXI130" s="27"/>
      <c r="VXJ130" s="27"/>
      <c r="VXK130" s="27"/>
      <c r="VXL130" s="27"/>
      <c r="VXM130" s="27"/>
      <c r="VXN130" s="27"/>
      <c r="VXO130" s="27"/>
      <c r="VXP130" s="27"/>
      <c r="VXQ130" s="27"/>
      <c r="VXR130" s="27"/>
      <c r="VXS130" s="27"/>
      <c r="VXT130" s="27"/>
      <c r="VXU130" s="27"/>
      <c r="VXV130" s="27"/>
      <c r="VXW130" s="27"/>
      <c r="VXX130" s="27"/>
      <c r="VXY130" s="27"/>
      <c r="VXZ130" s="27"/>
      <c r="VYA130" s="27"/>
      <c r="VYB130" s="27"/>
      <c r="VYC130" s="27"/>
      <c r="VYD130" s="27"/>
      <c r="VYE130" s="27"/>
      <c r="VYF130" s="27"/>
      <c r="VYG130" s="27"/>
      <c r="VYH130" s="27"/>
      <c r="VYI130" s="27"/>
      <c r="VYJ130" s="27"/>
      <c r="VYK130" s="27"/>
      <c r="VYL130" s="27"/>
      <c r="VYM130" s="27"/>
      <c r="VYN130" s="27"/>
      <c r="VYO130" s="27"/>
      <c r="VYP130" s="27"/>
      <c r="VYQ130" s="27"/>
      <c r="VYR130" s="27"/>
      <c r="VYS130" s="27"/>
      <c r="VYT130" s="27"/>
      <c r="VYU130" s="27"/>
      <c r="VYV130" s="27"/>
      <c r="VYW130" s="27"/>
      <c r="VYX130" s="27"/>
      <c r="VYY130" s="27"/>
      <c r="VYZ130" s="27"/>
      <c r="VZA130" s="27"/>
      <c r="VZB130" s="27"/>
      <c r="VZC130" s="27"/>
      <c r="VZD130" s="27"/>
      <c r="VZE130" s="27"/>
      <c r="VZF130" s="27"/>
      <c r="VZG130" s="27"/>
      <c r="VZH130" s="27"/>
      <c r="VZI130" s="27"/>
      <c r="VZJ130" s="27"/>
      <c r="VZK130" s="27"/>
      <c r="VZL130" s="27"/>
      <c r="VZM130" s="27"/>
      <c r="VZN130" s="27"/>
      <c r="VZO130" s="27"/>
      <c r="VZP130" s="27"/>
      <c r="VZQ130" s="27"/>
      <c r="VZR130" s="27"/>
      <c r="VZS130" s="27"/>
      <c r="VZT130" s="27"/>
      <c r="VZU130" s="27"/>
      <c r="VZV130" s="27"/>
      <c r="WAC130" s="27"/>
      <c r="WAD130" s="27"/>
      <c r="WAE130" s="27"/>
      <c r="WAF130" s="27"/>
      <c r="WAG130" s="27"/>
      <c r="WAH130" s="27"/>
      <c r="WAI130" s="27"/>
      <c r="WAJ130" s="27"/>
      <c r="WAK130" s="27"/>
      <c r="WAL130" s="27"/>
      <c r="WAM130" s="27"/>
      <c r="WAN130" s="27"/>
      <c r="WAO130" s="27"/>
      <c r="WAP130" s="27"/>
      <c r="WAQ130" s="27"/>
      <c r="WAR130" s="27"/>
      <c r="WAS130" s="27"/>
      <c r="WAT130" s="27"/>
      <c r="WAU130" s="27"/>
      <c r="WAV130" s="27"/>
      <c r="WAW130" s="27"/>
      <c r="WAX130" s="27"/>
      <c r="WAY130" s="27"/>
      <c r="WAZ130" s="27"/>
      <c r="WBA130" s="27"/>
      <c r="WBB130" s="27"/>
      <c r="WBC130" s="27"/>
      <c r="WBD130" s="27"/>
      <c r="WBE130" s="27"/>
      <c r="WBF130" s="27"/>
      <c r="WBG130" s="27"/>
      <c r="WBH130" s="27"/>
      <c r="WBI130" s="27"/>
      <c r="WBJ130" s="27"/>
      <c r="WBK130" s="27"/>
      <c r="WBL130" s="27"/>
      <c r="WBM130" s="27"/>
      <c r="WBN130" s="27"/>
      <c r="WBO130" s="27"/>
      <c r="WBP130" s="27"/>
      <c r="WBQ130" s="27"/>
      <c r="WBR130" s="27"/>
      <c r="WBS130" s="27"/>
      <c r="WBT130" s="27"/>
      <c r="WBU130" s="27"/>
      <c r="WBV130" s="27"/>
      <c r="WBW130" s="27"/>
      <c r="WBX130" s="27"/>
      <c r="WBY130" s="27"/>
      <c r="WBZ130" s="27"/>
      <c r="WCA130" s="27"/>
      <c r="WCB130" s="27"/>
      <c r="WCC130" s="27"/>
      <c r="WCD130" s="27"/>
      <c r="WCE130" s="27"/>
      <c r="WCF130" s="27"/>
      <c r="WCG130" s="27"/>
      <c r="WCH130" s="27"/>
      <c r="WCI130" s="27"/>
      <c r="WCJ130" s="27"/>
      <c r="WCK130" s="27"/>
      <c r="WCL130" s="27"/>
      <c r="WCM130" s="27"/>
      <c r="WCN130" s="27"/>
      <c r="WCO130" s="27"/>
      <c r="WCP130" s="27"/>
      <c r="WCQ130" s="27"/>
      <c r="WCR130" s="27"/>
      <c r="WCS130" s="27"/>
      <c r="WCT130" s="27"/>
      <c r="WCU130" s="27"/>
      <c r="WCV130" s="27"/>
      <c r="WCW130" s="27"/>
      <c r="WCX130" s="27"/>
      <c r="WCY130" s="27"/>
      <c r="WCZ130" s="27"/>
      <c r="WDA130" s="27"/>
      <c r="WDB130" s="27"/>
      <c r="WDC130" s="27"/>
      <c r="WDD130" s="27"/>
      <c r="WDE130" s="27"/>
      <c r="WDF130" s="27"/>
      <c r="WDG130" s="27"/>
      <c r="WDH130" s="27"/>
      <c r="WDI130" s="27"/>
      <c r="WDJ130" s="27"/>
      <c r="WDK130" s="27"/>
      <c r="WDL130" s="27"/>
      <c r="WDM130" s="27"/>
      <c r="WDN130" s="27"/>
      <c r="WDO130" s="27"/>
      <c r="WDP130" s="27"/>
      <c r="WDQ130" s="27"/>
      <c r="WDR130" s="27"/>
      <c r="WDS130" s="27"/>
      <c r="WDT130" s="27"/>
      <c r="WDU130" s="27"/>
      <c r="WDV130" s="27"/>
      <c r="WDW130" s="27"/>
      <c r="WDX130" s="27"/>
      <c r="WDY130" s="27"/>
      <c r="WDZ130" s="27"/>
      <c r="WEA130" s="27"/>
      <c r="WEB130" s="27"/>
      <c r="WEC130" s="27"/>
      <c r="WED130" s="27"/>
      <c r="WEE130" s="27"/>
      <c r="WEF130" s="27"/>
      <c r="WEG130" s="27"/>
      <c r="WEH130" s="27"/>
      <c r="WEI130" s="27"/>
      <c r="WEJ130" s="27"/>
      <c r="WEK130" s="27"/>
      <c r="WEL130" s="27"/>
      <c r="WEM130" s="27"/>
      <c r="WEN130" s="27"/>
      <c r="WEO130" s="27"/>
      <c r="WEP130" s="27"/>
      <c r="WEQ130" s="27"/>
      <c r="WER130" s="27"/>
      <c r="WES130" s="27"/>
      <c r="WET130" s="27"/>
      <c r="WEU130" s="27"/>
      <c r="WEV130" s="27"/>
      <c r="WEW130" s="27"/>
      <c r="WEX130" s="27"/>
      <c r="WEY130" s="27"/>
      <c r="WEZ130" s="27"/>
      <c r="WFA130" s="27"/>
      <c r="WFB130" s="27"/>
      <c r="WFC130" s="27"/>
      <c r="WFD130" s="27"/>
      <c r="WFE130" s="27"/>
      <c r="WFF130" s="27"/>
      <c r="WFG130" s="27"/>
      <c r="WFH130" s="27"/>
      <c r="WFI130" s="27"/>
      <c r="WFJ130" s="27"/>
      <c r="WFK130" s="27"/>
      <c r="WFL130" s="27"/>
      <c r="WFM130" s="27"/>
      <c r="WFN130" s="27"/>
      <c r="WFO130" s="27"/>
      <c r="WFP130" s="27"/>
      <c r="WFQ130" s="27"/>
      <c r="WFR130" s="27"/>
      <c r="WFS130" s="27"/>
      <c r="WFT130" s="27"/>
      <c r="WFU130" s="27"/>
      <c r="WFV130" s="27"/>
      <c r="WFW130" s="27"/>
      <c r="WFX130" s="27"/>
      <c r="WFY130" s="27"/>
      <c r="WFZ130" s="27"/>
      <c r="WGA130" s="27"/>
      <c r="WGB130" s="27"/>
      <c r="WGC130" s="27"/>
      <c r="WGD130" s="27"/>
      <c r="WGE130" s="27"/>
      <c r="WGF130" s="27"/>
      <c r="WGG130" s="27"/>
      <c r="WGH130" s="27"/>
      <c r="WGI130" s="27"/>
      <c r="WGJ130" s="27"/>
      <c r="WGK130" s="27"/>
      <c r="WGL130" s="27"/>
      <c r="WGM130" s="27"/>
      <c r="WGN130" s="27"/>
      <c r="WGO130" s="27"/>
      <c r="WGP130" s="27"/>
      <c r="WGQ130" s="27"/>
      <c r="WGR130" s="27"/>
      <c r="WGS130" s="27"/>
      <c r="WGT130" s="27"/>
      <c r="WGU130" s="27"/>
      <c r="WGV130" s="27"/>
      <c r="WGW130" s="27"/>
      <c r="WGX130" s="27"/>
      <c r="WGY130" s="27"/>
      <c r="WGZ130" s="27"/>
      <c r="WHA130" s="27"/>
      <c r="WHB130" s="27"/>
      <c r="WHC130" s="27"/>
      <c r="WHD130" s="27"/>
      <c r="WHE130" s="27"/>
      <c r="WHF130" s="27"/>
      <c r="WHG130" s="27"/>
      <c r="WHH130" s="27"/>
      <c r="WHI130" s="27"/>
      <c r="WHJ130" s="27"/>
      <c r="WHK130" s="27"/>
      <c r="WHL130" s="27"/>
      <c r="WHM130" s="27"/>
      <c r="WHN130" s="27"/>
      <c r="WHO130" s="27"/>
      <c r="WHP130" s="27"/>
      <c r="WHQ130" s="27"/>
      <c r="WHR130" s="27"/>
      <c r="WHS130" s="27"/>
      <c r="WHT130" s="27"/>
      <c r="WHU130" s="27"/>
      <c r="WHV130" s="27"/>
      <c r="WHW130" s="27"/>
      <c r="WHX130" s="27"/>
      <c r="WHY130" s="27"/>
      <c r="WHZ130" s="27"/>
      <c r="WIA130" s="27"/>
      <c r="WIB130" s="27"/>
      <c r="WIC130" s="27"/>
      <c r="WID130" s="27"/>
      <c r="WIE130" s="27"/>
      <c r="WIF130" s="27"/>
      <c r="WIG130" s="27"/>
      <c r="WIH130" s="27"/>
      <c r="WII130" s="27"/>
      <c r="WIJ130" s="27"/>
      <c r="WIK130" s="27"/>
      <c r="WIL130" s="27"/>
      <c r="WIM130" s="27"/>
      <c r="WIN130" s="27"/>
      <c r="WIO130" s="27"/>
      <c r="WIP130" s="27"/>
      <c r="WIQ130" s="27"/>
      <c r="WIR130" s="27"/>
      <c r="WIS130" s="27"/>
      <c r="WIT130" s="27"/>
      <c r="WIU130" s="27"/>
      <c r="WIV130" s="27"/>
      <c r="WIW130" s="27"/>
      <c r="WIX130" s="27"/>
      <c r="WIY130" s="27"/>
      <c r="WIZ130" s="27"/>
      <c r="WJA130" s="27"/>
      <c r="WJB130" s="27"/>
      <c r="WJC130" s="27"/>
      <c r="WJD130" s="27"/>
      <c r="WJE130" s="27"/>
      <c r="WJF130" s="27"/>
      <c r="WJG130" s="27"/>
      <c r="WJH130" s="27"/>
      <c r="WJI130" s="27"/>
      <c r="WJJ130" s="27"/>
      <c r="WJK130" s="27"/>
      <c r="WJL130" s="27"/>
      <c r="WJM130" s="27"/>
      <c r="WJN130" s="27"/>
      <c r="WJO130" s="27"/>
      <c r="WJP130" s="27"/>
      <c r="WJQ130" s="27"/>
      <c r="WJR130" s="27"/>
      <c r="WJY130" s="27"/>
      <c r="WJZ130" s="27"/>
      <c r="WKA130" s="27"/>
      <c r="WKB130" s="27"/>
      <c r="WKC130" s="27"/>
      <c r="WKD130" s="27"/>
      <c r="WKE130" s="27"/>
      <c r="WKF130" s="27"/>
      <c r="WKG130" s="27"/>
      <c r="WKH130" s="27"/>
      <c r="WKI130" s="27"/>
      <c r="WKJ130" s="27"/>
      <c r="WKK130" s="27"/>
      <c r="WKL130" s="27"/>
      <c r="WKM130" s="27"/>
      <c r="WKN130" s="27"/>
      <c r="WKO130" s="27"/>
      <c r="WKP130" s="27"/>
      <c r="WKQ130" s="27"/>
      <c r="WKR130" s="27"/>
      <c r="WKS130" s="27"/>
      <c r="WKT130" s="27"/>
      <c r="WKU130" s="27"/>
      <c r="WKV130" s="27"/>
      <c r="WKW130" s="27"/>
      <c r="WKX130" s="27"/>
      <c r="WKY130" s="27"/>
      <c r="WKZ130" s="27"/>
      <c r="WLA130" s="27"/>
      <c r="WLB130" s="27"/>
      <c r="WLC130" s="27"/>
      <c r="WLD130" s="27"/>
      <c r="WLE130" s="27"/>
      <c r="WLF130" s="27"/>
      <c r="WLG130" s="27"/>
      <c r="WLH130" s="27"/>
      <c r="WLI130" s="27"/>
      <c r="WLJ130" s="27"/>
      <c r="WLK130" s="27"/>
      <c r="WLL130" s="27"/>
      <c r="WLM130" s="27"/>
      <c r="WLN130" s="27"/>
      <c r="WLO130" s="27"/>
      <c r="WLP130" s="27"/>
      <c r="WLQ130" s="27"/>
      <c r="WLR130" s="27"/>
      <c r="WLS130" s="27"/>
      <c r="WLT130" s="27"/>
      <c r="WLU130" s="27"/>
      <c r="WLV130" s="27"/>
      <c r="WLW130" s="27"/>
      <c r="WLX130" s="27"/>
      <c r="WLY130" s="27"/>
      <c r="WLZ130" s="27"/>
      <c r="WMA130" s="27"/>
      <c r="WMB130" s="27"/>
      <c r="WMC130" s="27"/>
      <c r="WMD130" s="27"/>
      <c r="WME130" s="27"/>
      <c r="WMF130" s="27"/>
      <c r="WMG130" s="27"/>
      <c r="WMH130" s="27"/>
      <c r="WMI130" s="27"/>
      <c r="WMJ130" s="27"/>
      <c r="WMK130" s="27"/>
      <c r="WML130" s="27"/>
      <c r="WMM130" s="27"/>
      <c r="WMN130" s="27"/>
      <c r="WMO130" s="27"/>
      <c r="WMP130" s="27"/>
      <c r="WMQ130" s="27"/>
      <c r="WMR130" s="27"/>
      <c r="WMS130" s="27"/>
      <c r="WMT130" s="27"/>
      <c r="WMU130" s="27"/>
      <c r="WMV130" s="27"/>
      <c r="WMW130" s="27"/>
      <c r="WMX130" s="27"/>
      <c r="WMY130" s="27"/>
      <c r="WMZ130" s="27"/>
      <c r="WNA130" s="27"/>
      <c r="WNB130" s="27"/>
      <c r="WNC130" s="27"/>
      <c r="WND130" s="27"/>
      <c r="WNE130" s="27"/>
      <c r="WNF130" s="27"/>
      <c r="WNG130" s="27"/>
      <c r="WNH130" s="27"/>
      <c r="WNI130" s="27"/>
      <c r="WNJ130" s="27"/>
      <c r="WNK130" s="27"/>
      <c r="WNL130" s="27"/>
      <c r="WNM130" s="27"/>
      <c r="WNN130" s="27"/>
      <c r="WNO130" s="27"/>
      <c r="WNP130" s="27"/>
      <c r="WNQ130" s="27"/>
      <c r="WNR130" s="27"/>
      <c r="WNS130" s="27"/>
      <c r="WNT130" s="27"/>
      <c r="WNU130" s="27"/>
      <c r="WNV130" s="27"/>
      <c r="WNW130" s="27"/>
      <c r="WNX130" s="27"/>
      <c r="WNY130" s="27"/>
      <c r="WNZ130" s="27"/>
      <c r="WOA130" s="27"/>
      <c r="WOB130" s="27"/>
      <c r="WOC130" s="27"/>
      <c r="WOD130" s="27"/>
      <c r="WOE130" s="27"/>
      <c r="WOF130" s="27"/>
      <c r="WOG130" s="27"/>
      <c r="WOH130" s="27"/>
      <c r="WOI130" s="27"/>
      <c r="WOJ130" s="27"/>
      <c r="WOK130" s="27"/>
      <c r="WOL130" s="27"/>
      <c r="WOM130" s="27"/>
      <c r="WON130" s="27"/>
      <c r="WOO130" s="27"/>
      <c r="WOP130" s="27"/>
      <c r="WOQ130" s="27"/>
      <c r="WOR130" s="27"/>
      <c r="WOS130" s="27"/>
      <c r="WOT130" s="27"/>
      <c r="WOU130" s="27"/>
      <c r="WOV130" s="27"/>
      <c r="WOW130" s="27"/>
      <c r="WOX130" s="27"/>
      <c r="WOY130" s="27"/>
      <c r="WOZ130" s="27"/>
      <c r="WPA130" s="27"/>
      <c r="WPB130" s="27"/>
      <c r="WPC130" s="27"/>
      <c r="WPD130" s="27"/>
      <c r="WPE130" s="27"/>
      <c r="WPF130" s="27"/>
      <c r="WPG130" s="27"/>
      <c r="WPH130" s="27"/>
      <c r="WPI130" s="27"/>
      <c r="WPJ130" s="27"/>
      <c r="WPK130" s="27"/>
      <c r="WPL130" s="27"/>
      <c r="WPM130" s="27"/>
      <c r="WPN130" s="27"/>
      <c r="WPO130" s="27"/>
      <c r="WPP130" s="27"/>
      <c r="WPQ130" s="27"/>
      <c r="WPR130" s="27"/>
      <c r="WPS130" s="27"/>
      <c r="WPT130" s="27"/>
      <c r="WPU130" s="27"/>
      <c r="WPV130" s="27"/>
      <c r="WPW130" s="27"/>
      <c r="WPX130" s="27"/>
      <c r="WPY130" s="27"/>
      <c r="WPZ130" s="27"/>
      <c r="WQA130" s="27"/>
      <c r="WQB130" s="27"/>
      <c r="WQC130" s="27"/>
      <c r="WQD130" s="27"/>
      <c r="WQE130" s="27"/>
      <c r="WQF130" s="27"/>
      <c r="WQG130" s="27"/>
      <c r="WQH130" s="27"/>
      <c r="WQI130" s="27"/>
      <c r="WQJ130" s="27"/>
      <c r="WQK130" s="27"/>
      <c r="WQL130" s="27"/>
      <c r="WQM130" s="27"/>
      <c r="WQN130" s="27"/>
      <c r="WQO130" s="27"/>
      <c r="WQP130" s="27"/>
      <c r="WQQ130" s="27"/>
      <c r="WQR130" s="27"/>
      <c r="WQS130" s="27"/>
      <c r="WQT130" s="27"/>
      <c r="WQU130" s="27"/>
      <c r="WQV130" s="27"/>
      <c r="WQW130" s="27"/>
      <c r="WQX130" s="27"/>
      <c r="WQY130" s="27"/>
      <c r="WQZ130" s="27"/>
      <c r="WRA130" s="27"/>
      <c r="WRB130" s="27"/>
      <c r="WRC130" s="27"/>
      <c r="WRD130" s="27"/>
      <c r="WRE130" s="27"/>
      <c r="WRF130" s="27"/>
      <c r="WRG130" s="27"/>
      <c r="WRH130" s="27"/>
      <c r="WRI130" s="27"/>
      <c r="WRJ130" s="27"/>
      <c r="WRK130" s="27"/>
      <c r="WRL130" s="27"/>
      <c r="WRM130" s="27"/>
      <c r="WRN130" s="27"/>
      <c r="WRO130" s="27"/>
      <c r="WRP130" s="27"/>
      <c r="WRQ130" s="27"/>
      <c r="WRR130" s="27"/>
      <c r="WRS130" s="27"/>
      <c r="WRT130" s="27"/>
      <c r="WRU130" s="27"/>
      <c r="WRV130" s="27"/>
      <c r="WRW130" s="27"/>
      <c r="WRX130" s="27"/>
      <c r="WRY130" s="27"/>
      <c r="WRZ130" s="27"/>
      <c r="WSA130" s="27"/>
      <c r="WSB130" s="27"/>
      <c r="WSC130" s="27"/>
      <c r="WSD130" s="27"/>
      <c r="WSE130" s="27"/>
      <c r="WSF130" s="27"/>
      <c r="WSG130" s="27"/>
      <c r="WSH130" s="27"/>
      <c r="WSI130" s="27"/>
      <c r="WSJ130" s="27"/>
      <c r="WSK130" s="27"/>
      <c r="WSL130" s="27"/>
      <c r="WSM130" s="27"/>
      <c r="WSN130" s="27"/>
      <c r="WSO130" s="27"/>
      <c r="WSP130" s="27"/>
      <c r="WSQ130" s="27"/>
      <c r="WSR130" s="27"/>
      <c r="WSS130" s="27"/>
      <c r="WST130" s="27"/>
      <c r="WSU130" s="27"/>
      <c r="WSV130" s="27"/>
      <c r="WSW130" s="27"/>
      <c r="WSX130" s="27"/>
      <c r="WSY130" s="27"/>
      <c r="WSZ130" s="27"/>
      <c r="WTA130" s="27"/>
      <c r="WTB130" s="27"/>
      <c r="WTC130" s="27"/>
      <c r="WTD130" s="27"/>
      <c r="WTE130" s="27"/>
      <c r="WTF130" s="27"/>
      <c r="WTG130" s="27"/>
      <c r="WTH130" s="27"/>
      <c r="WTI130" s="27"/>
      <c r="WTJ130" s="27"/>
      <c r="WTK130" s="27"/>
      <c r="WTL130" s="27"/>
      <c r="WTM130" s="27"/>
      <c r="WTN130" s="27"/>
      <c r="WTU130" s="27"/>
      <c r="WTV130" s="27"/>
      <c r="WTW130" s="27"/>
      <c r="WTX130" s="27"/>
      <c r="WTY130" s="27"/>
      <c r="WTZ130" s="27"/>
      <c r="WUA130" s="27"/>
      <c r="WUB130" s="27"/>
      <c r="WUC130" s="27"/>
      <c r="WUD130" s="27"/>
      <c r="WUE130" s="27"/>
      <c r="WUF130" s="27"/>
      <c r="WUG130" s="27"/>
      <c r="WUH130" s="27"/>
      <c r="WUI130" s="27"/>
      <c r="WUJ130" s="27"/>
      <c r="WUK130" s="27"/>
      <c r="WUL130" s="27"/>
      <c r="WUM130" s="27"/>
      <c r="WUN130" s="27"/>
      <c r="WUO130" s="27"/>
      <c r="WUP130" s="27"/>
      <c r="WUQ130" s="27"/>
      <c r="WUR130" s="27"/>
      <c r="WUS130" s="27"/>
      <c r="WUT130" s="27"/>
      <c r="WUU130" s="27"/>
      <c r="WUV130" s="27"/>
      <c r="WUW130" s="27"/>
      <c r="WUX130" s="27"/>
      <c r="WUY130" s="27"/>
      <c r="WUZ130" s="27"/>
      <c r="WVA130" s="27"/>
      <c r="WVB130" s="27"/>
      <c r="WVC130" s="27"/>
      <c r="WVD130" s="27"/>
      <c r="WVE130" s="27"/>
      <c r="WVF130" s="27"/>
      <c r="WVG130" s="27"/>
      <c r="WVH130" s="27"/>
      <c r="WVI130" s="27"/>
      <c r="WVJ130" s="27"/>
      <c r="WVK130" s="27"/>
      <c r="WVL130" s="27"/>
      <c r="WVM130" s="27"/>
      <c r="WVN130" s="27"/>
      <c r="WVO130" s="27"/>
      <c r="WVP130" s="27"/>
      <c r="WVQ130" s="27"/>
      <c r="WVR130" s="27"/>
      <c r="WVS130" s="27"/>
      <c r="WVT130" s="27"/>
      <c r="WVU130" s="27"/>
      <c r="WVV130" s="27"/>
      <c r="WVW130" s="27"/>
      <c r="WVX130" s="27"/>
      <c r="WVY130" s="27"/>
      <c r="WVZ130" s="27"/>
      <c r="WWA130" s="27"/>
      <c r="WWB130" s="27"/>
      <c r="WWC130" s="27"/>
      <c r="WWD130" s="27"/>
      <c r="WWE130" s="27"/>
      <c r="WWF130" s="27"/>
      <c r="WWG130" s="27"/>
      <c r="WWH130" s="27"/>
      <c r="WWI130" s="27"/>
      <c r="WWJ130" s="27"/>
      <c r="WWK130" s="27"/>
      <c r="WWL130" s="27"/>
      <c r="WWM130" s="27"/>
      <c r="WWN130" s="27"/>
      <c r="WWO130" s="27"/>
      <c r="WWP130" s="27"/>
      <c r="WWQ130" s="27"/>
      <c r="WWR130" s="27"/>
      <c r="WWS130" s="27"/>
      <c r="WWT130" s="27"/>
      <c r="WWU130" s="27"/>
      <c r="WWV130" s="27"/>
      <c r="WWW130" s="27"/>
      <c r="WWX130" s="27"/>
      <c r="WWY130" s="27"/>
      <c r="WWZ130" s="27"/>
      <c r="WXA130" s="27"/>
      <c r="WXB130" s="27"/>
      <c r="WXC130" s="27"/>
      <c r="WXD130" s="27"/>
      <c r="WXE130" s="27"/>
      <c r="WXF130" s="27"/>
      <c r="WXG130" s="27"/>
      <c r="WXH130" s="27"/>
      <c r="WXI130" s="27"/>
      <c r="WXJ130" s="27"/>
      <c r="WXK130" s="27"/>
      <c r="WXL130" s="27"/>
      <c r="WXM130" s="27"/>
      <c r="WXN130" s="27"/>
      <c r="WXO130" s="27"/>
      <c r="WXP130" s="27"/>
      <c r="WXQ130" s="27"/>
      <c r="WXR130" s="27"/>
      <c r="WXS130" s="27"/>
      <c r="WXT130" s="27"/>
      <c r="WXU130" s="27"/>
      <c r="WXV130" s="27"/>
      <c r="WXW130" s="27"/>
      <c r="WXX130" s="27"/>
      <c r="WXY130" s="27"/>
      <c r="WXZ130" s="27"/>
      <c r="WYA130" s="27"/>
      <c r="WYB130" s="27"/>
      <c r="WYC130" s="27"/>
      <c r="WYD130" s="27"/>
      <c r="WYE130" s="27"/>
      <c r="WYF130" s="27"/>
      <c r="WYG130" s="27"/>
      <c r="WYH130" s="27"/>
      <c r="WYI130" s="27"/>
      <c r="WYJ130" s="27"/>
      <c r="WYK130" s="27"/>
      <c r="WYL130" s="27"/>
      <c r="WYM130" s="27"/>
      <c r="WYN130" s="27"/>
      <c r="WYO130" s="27"/>
      <c r="WYP130" s="27"/>
      <c r="WYQ130" s="27"/>
      <c r="WYR130" s="27"/>
      <c r="WYS130" s="27"/>
      <c r="WYT130" s="27"/>
      <c r="WYU130" s="27"/>
      <c r="WYV130" s="27"/>
      <c r="WYW130" s="27"/>
      <c r="WYX130" s="27"/>
      <c r="WYY130" s="27"/>
      <c r="WYZ130" s="27"/>
      <c r="WZA130" s="27"/>
      <c r="WZB130" s="27"/>
      <c r="WZC130" s="27"/>
      <c r="WZD130" s="27"/>
      <c r="WZE130" s="27"/>
      <c r="WZF130" s="27"/>
      <c r="WZG130" s="27"/>
      <c r="WZH130" s="27"/>
      <c r="WZI130" s="27"/>
      <c r="WZJ130" s="27"/>
      <c r="WZK130" s="27"/>
      <c r="WZL130" s="27"/>
      <c r="WZM130" s="27"/>
      <c r="WZN130" s="27"/>
      <c r="WZO130" s="27"/>
      <c r="WZP130" s="27"/>
      <c r="WZQ130" s="27"/>
      <c r="WZR130" s="27"/>
      <c r="WZS130" s="27"/>
      <c r="WZT130" s="27"/>
      <c r="WZU130" s="27"/>
      <c r="WZV130" s="27"/>
      <c r="WZW130" s="27"/>
      <c r="WZX130" s="27"/>
      <c r="WZY130" s="27"/>
      <c r="WZZ130" s="27"/>
      <c r="XAA130" s="27"/>
      <c r="XAB130" s="27"/>
      <c r="XAC130" s="27"/>
      <c r="XAD130" s="27"/>
      <c r="XAE130" s="27"/>
      <c r="XAF130" s="27"/>
      <c r="XAG130" s="27"/>
      <c r="XAH130" s="27"/>
      <c r="XAI130" s="27"/>
      <c r="XAJ130" s="27"/>
      <c r="XAK130" s="27"/>
      <c r="XAL130" s="27"/>
      <c r="XAM130" s="27"/>
      <c r="XAN130" s="27"/>
      <c r="XAO130" s="27"/>
      <c r="XAP130" s="27"/>
      <c r="XAQ130" s="27"/>
      <c r="XAR130" s="27"/>
      <c r="XAS130" s="27"/>
      <c r="XAT130" s="27"/>
      <c r="XAU130" s="27"/>
      <c r="XAV130" s="27"/>
      <c r="XAW130" s="27"/>
      <c r="XAX130" s="27"/>
      <c r="XAY130" s="27"/>
      <c r="XAZ130" s="27"/>
      <c r="XBA130" s="27"/>
      <c r="XBB130" s="27"/>
      <c r="XBC130" s="27"/>
      <c r="XBD130" s="27"/>
      <c r="XBE130" s="27"/>
      <c r="XBF130" s="27"/>
      <c r="XBG130" s="27"/>
      <c r="XBH130" s="27"/>
      <c r="XBI130" s="27"/>
      <c r="XBJ130" s="27"/>
      <c r="XBK130" s="27"/>
      <c r="XBL130" s="27"/>
      <c r="XBM130" s="27"/>
      <c r="XBN130" s="27"/>
      <c r="XBO130" s="27"/>
      <c r="XBP130" s="27"/>
      <c r="XBQ130" s="27"/>
      <c r="XBR130" s="27"/>
      <c r="XBS130" s="27"/>
      <c r="XBT130" s="27"/>
      <c r="XBU130" s="27"/>
      <c r="XBV130" s="27"/>
      <c r="XBW130" s="27"/>
      <c r="XBX130" s="27"/>
      <c r="XBY130" s="27"/>
      <c r="XBZ130" s="27"/>
      <c r="XCA130" s="27"/>
      <c r="XCB130" s="27"/>
      <c r="XCC130" s="27"/>
      <c r="XCD130" s="27"/>
      <c r="XCE130" s="27"/>
      <c r="XCF130" s="27"/>
      <c r="XCG130" s="27"/>
      <c r="XCH130" s="27"/>
      <c r="XCI130" s="27"/>
      <c r="XCJ130" s="27"/>
      <c r="XCK130" s="27"/>
      <c r="XCL130" s="27"/>
      <c r="XCM130" s="27"/>
      <c r="XCN130" s="27"/>
      <c r="XCO130" s="27"/>
      <c r="XCP130" s="27"/>
      <c r="XCQ130" s="27"/>
      <c r="XCR130" s="27"/>
      <c r="XCS130" s="27"/>
      <c r="XCT130" s="27"/>
      <c r="XCU130" s="27"/>
      <c r="XCV130" s="27"/>
      <c r="XCW130" s="27"/>
      <c r="XCX130" s="27"/>
      <c r="XCY130" s="27"/>
      <c r="XCZ130" s="27"/>
      <c r="XDA130" s="27"/>
      <c r="XDB130" s="27"/>
      <c r="XDC130" s="27"/>
      <c r="XDD130" s="27"/>
      <c r="XDE130" s="27"/>
    </row>
    <row r="131" spans="1:16333" s="89" customFormat="1" ht="60.75" x14ac:dyDescent="0.25">
      <c r="A131" s="32" t="s">
        <v>22</v>
      </c>
      <c r="B131" s="135" t="s">
        <v>620</v>
      </c>
      <c r="C131" s="46">
        <v>100</v>
      </c>
      <c r="D131" s="291">
        <v>9306674</v>
      </c>
      <c r="E131" s="291">
        <v>8007578</v>
      </c>
      <c r="F131" s="291">
        <v>8222579.3200000003</v>
      </c>
      <c r="G131" s="73"/>
      <c r="H131" s="93"/>
      <c r="I131" s="93"/>
      <c r="J131" s="93"/>
      <c r="K131" s="9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  <c r="ABQ131" s="4"/>
      <c r="ABR131" s="4"/>
      <c r="ABS131" s="4"/>
      <c r="ABT131" s="4"/>
      <c r="ABU131" s="4"/>
      <c r="ABV131" s="4"/>
      <c r="ABW131" s="4"/>
      <c r="ABX131" s="4"/>
      <c r="ABY131" s="4"/>
      <c r="ABZ131" s="4"/>
      <c r="ACA131" s="4"/>
      <c r="ACB131" s="4"/>
      <c r="ACC131" s="4"/>
      <c r="ACD131" s="4"/>
      <c r="ACE131" s="4"/>
      <c r="ACF131" s="4"/>
      <c r="ACG131" s="4"/>
      <c r="ACH131" s="4"/>
      <c r="ACI131" s="4"/>
      <c r="ACJ131" s="4"/>
      <c r="ACK131" s="4"/>
      <c r="ACL131" s="4"/>
      <c r="ACM131" s="4"/>
      <c r="ACN131" s="4"/>
      <c r="ACO131" s="4"/>
      <c r="ACP131" s="4"/>
      <c r="ACQ131" s="4"/>
      <c r="ACR131" s="4"/>
      <c r="ACS131" s="4"/>
      <c r="ACT131" s="4"/>
      <c r="ACU131" s="4"/>
      <c r="ACV131" s="4"/>
      <c r="ACW131" s="4"/>
      <c r="ACX131" s="4"/>
      <c r="ACY131" s="4"/>
      <c r="ACZ131" s="4"/>
      <c r="ADA131" s="4"/>
      <c r="ADB131" s="4"/>
      <c r="ADC131" s="4"/>
      <c r="ADD131" s="4"/>
      <c r="ADE131" s="4"/>
      <c r="ADF131" s="4"/>
      <c r="ADG131" s="4"/>
      <c r="ADH131" s="4"/>
      <c r="ADI131" s="4"/>
      <c r="ADJ131" s="4"/>
      <c r="ADK131" s="4"/>
      <c r="ADL131" s="4"/>
      <c r="ADM131" s="4"/>
      <c r="ADN131" s="4"/>
      <c r="ADO131" s="4"/>
      <c r="ADP131" s="4"/>
      <c r="ADQ131" s="4"/>
      <c r="ADR131" s="4"/>
      <c r="ADS131" s="4"/>
      <c r="ADT131" s="4"/>
      <c r="ADU131" s="4"/>
      <c r="ADV131" s="4"/>
      <c r="ADW131" s="4"/>
      <c r="ADX131" s="4"/>
      <c r="ADY131" s="4"/>
      <c r="ADZ131" s="4"/>
      <c r="AEA131" s="4"/>
      <c r="AEB131" s="4"/>
      <c r="AEC131" s="4"/>
      <c r="AED131" s="4"/>
      <c r="AEE131" s="4"/>
      <c r="AEF131" s="4"/>
      <c r="AEG131" s="4"/>
      <c r="AEH131" s="4"/>
      <c r="AEI131" s="4"/>
      <c r="AEJ131" s="4"/>
      <c r="AEK131" s="4"/>
      <c r="AEL131" s="4"/>
      <c r="AEM131" s="4"/>
      <c r="AEN131" s="4"/>
      <c r="AEO131" s="4"/>
      <c r="AEP131" s="4"/>
      <c r="AEQ131" s="4"/>
      <c r="AER131" s="4"/>
      <c r="AES131" s="4"/>
      <c r="AET131" s="4"/>
      <c r="AEU131" s="4"/>
      <c r="AEV131" s="4"/>
      <c r="AEW131" s="4"/>
      <c r="AEX131" s="4"/>
      <c r="AEY131" s="4"/>
      <c r="AEZ131" s="4"/>
      <c r="AFA131" s="4"/>
      <c r="AFB131" s="4"/>
      <c r="AFC131" s="4"/>
      <c r="AFD131" s="4"/>
      <c r="AFE131" s="4"/>
      <c r="AFF131" s="4"/>
      <c r="AFG131" s="4"/>
      <c r="AFH131" s="4"/>
      <c r="AFI131" s="4"/>
      <c r="AFJ131" s="4"/>
      <c r="AFK131" s="4"/>
      <c r="AFL131" s="4"/>
      <c r="AFM131" s="4"/>
      <c r="AFN131" s="4"/>
      <c r="AFO131" s="4"/>
      <c r="AFP131" s="4"/>
      <c r="AFQ131" s="4"/>
      <c r="AFR131" s="4"/>
      <c r="AFS131" s="4"/>
      <c r="AFT131" s="4"/>
      <c r="AFU131" s="4"/>
      <c r="AFV131" s="4"/>
      <c r="AFW131" s="4"/>
      <c r="AFX131" s="4"/>
      <c r="AFY131" s="4"/>
      <c r="AFZ131" s="4"/>
      <c r="AGA131" s="4"/>
      <c r="AGB131" s="4"/>
      <c r="AGC131" s="4"/>
      <c r="AGD131" s="4"/>
      <c r="AGE131" s="4"/>
      <c r="AGF131" s="4"/>
      <c r="AGG131" s="4"/>
      <c r="AGH131" s="4"/>
      <c r="AGI131" s="4"/>
      <c r="AGJ131" s="4"/>
      <c r="AGK131" s="4"/>
      <c r="AGL131" s="4"/>
      <c r="AGM131" s="4"/>
      <c r="AGN131" s="4"/>
      <c r="AGO131" s="4"/>
      <c r="AGP131" s="4"/>
      <c r="AGQ131" s="4"/>
      <c r="AGR131" s="4"/>
      <c r="AGS131" s="4"/>
      <c r="AGT131" s="4"/>
      <c r="AGU131" s="4"/>
      <c r="AGV131" s="4"/>
      <c r="AGW131" s="4"/>
      <c r="AGX131" s="4"/>
      <c r="AGY131" s="4"/>
      <c r="AGZ131" s="4"/>
      <c r="AHA131" s="4"/>
      <c r="AHB131" s="4"/>
      <c r="AHC131" s="4"/>
      <c r="AHD131" s="4"/>
      <c r="AHE131" s="4"/>
      <c r="AHF131" s="4"/>
      <c r="AHG131" s="4"/>
      <c r="AHH131" s="4"/>
      <c r="AHI131" s="4"/>
      <c r="AHJ131" s="4"/>
      <c r="AHK131" s="4"/>
      <c r="AHL131" s="4"/>
      <c r="AHM131" s="4"/>
      <c r="AHN131" s="4"/>
      <c r="AHO131" s="4"/>
      <c r="AHP131" s="4"/>
      <c r="AHQ131" s="4"/>
      <c r="AHR131" s="4"/>
      <c r="AHS131" s="4"/>
      <c r="AHT131" s="4"/>
      <c r="AHU131" s="4"/>
      <c r="AHV131" s="4"/>
      <c r="AHW131" s="4"/>
      <c r="AHX131" s="4"/>
      <c r="AHY131" s="4"/>
      <c r="AHZ131" s="4"/>
      <c r="AIA131" s="4"/>
      <c r="AIB131" s="4"/>
      <c r="AIC131" s="4"/>
      <c r="AID131" s="4"/>
      <c r="AIE131" s="4"/>
      <c r="AIF131" s="4"/>
      <c r="AIG131" s="4"/>
      <c r="AIH131" s="4"/>
      <c r="AII131" s="4"/>
      <c r="AIJ131" s="4"/>
      <c r="AIK131" s="4"/>
      <c r="AIL131" s="4"/>
      <c r="AIM131" s="4"/>
      <c r="AIN131" s="4"/>
      <c r="AIO131" s="4"/>
      <c r="AIP131" s="4"/>
      <c r="AIQ131" s="4"/>
      <c r="AIR131" s="4"/>
      <c r="AIS131" s="4"/>
      <c r="AIT131" s="4"/>
      <c r="AIU131" s="4"/>
      <c r="AIV131" s="4"/>
      <c r="AIW131" s="4"/>
      <c r="AIX131" s="4"/>
      <c r="AIY131" s="4"/>
      <c r="AIZ131" s="4"/>
      <c r="AJA131" s="4"/>
      <c r="AJB131" s="4"/>
      <c r="AJC131" s="4"/>
      <c r="AJD131" s="4"/>
      <c r="AJE131" s="4"/>
      <c r="AJF131" s="4"/>
      <c r="AJG131" s="4"/>
      <c r="AJH131" s="4"/>
      <c r="AJI131" s="4"/>
      <c r="AJJ131" s="4"/>
      <c r="AJK131" s="4"/>
      <c r="AJL131" s="4"/>
      <c r="AJM131" s="4"/>
      <c r="AJN131" s="4"/>
      <c r="AJO131" s="4"/>
      <c r="AJP131" s="4"/>
      <c r="AJQ131" s="4"/>
      <c r="AJR131" s="4"/>
      <c r="AJS131" s="4"/>
      <c r="AJT131" s="4"/>
      <c r="AJU131" s="4"/>
      <c r="AJV131" s="4"/>
      <c r="AJW131" s="4"/>
      <c r="AJX131" s="4"/>
      <c r="AJY131" s="4"/>
      <c r="AJZ131" s="4"/>
      <c r="AKA131" s="4"/>
      <c r="AKB131" s="4"/>
      <c r="AKC131" s="4"/>
      <c r="AKD131" s="4"/>
      <c r="AKE131" s="4"/>
      <c r="AKF131" s="4"/>
      <c r="AKG131" s="4"/>
      <c r="AKH131" s="4"/>
      <c r="AKI131" s="4"/>
      <c r="AKJ131" s="4"/>
      <c r="AKK131" s="4"/>
      <c r="AKL131" s="4"/>
      <c r="AKM131" s="4"/>
      <c r="AKN131" s="4"/>
      <c r="AKO131" s="4"/>
      <c r="AKP131" s="4"/>
      <c r="AKW131" s="4"/>
      <c r="AKX131" s="4"/>
      <c r="AKY131" s="4"/>
      <c r="AKZ131" s="4"/>
      <c r="ALA131" s="4"/>
      <c r="ALB131" s="4"/>
      <c r="ALC131" s="4"/>
      <c r="ALD131" s="4"/>
      <c r="ALE131" s="4"/>
      <c r="ALF131" s="4"/>
      <c r="ALG131" s="4"/>
      <c r="ALH131" s="4"/>
      <c r="ALI131" s="4"/>
      <c r="ALJ131" s="4"/>
      <c r="ALK131" s="4"/>
      <c r="ALL131" s="4"/>
      <c r="ALM131" s="4"/>
      <c r="ALN131" s="4"/>
      <c r="ALO131" s="4"/>
      <c r="ALP131" s="4"/>
      <c r="ALQ131" s="4"/>
      <c r="ALR131" s="4"/>
      <c r="ALS131" s="4"/>
      <c r="ALT131" s="4"/>
      <c r="ALU131" s="4"/>
      <c r="ALV131" s="4"/>
      <c r="ALW131" s="4"/>
      <c r="ALX131" s="4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  <c r="AMK131" s="4"/>
      <c r="AML131" s="4"/>
      <c r="AMM131" s="4"/>
      <c r="AMN131" s="4"/>
      <c r="AMO131" s="4"/>
      <c r="AMP131" s="4"/>
      <c r="AMQ131" s="4"/>
      <c r="AMR131" s="4"/>
      <c r="AMS131" s="4"/>
      <c r="AMT131" s="4"/>
      <c r="AMU131" s="4"/>
      <c r="AMV131" s="4"/>
      <c r="AMW131" s="4"/>
      <c r="AMX131" s="4"/>
      <c r="AMY131" s="4"/>
      <c r="AMZ131" s="4"/>
      <c r="ANA131" s="4"/>
      <c r="ANB131" s="4"/>
      <c r="ANC131" s="4"/>
      <c r="AND131" s="4"/>
      <c r="ANE131" s="4"/>
      <c r="ANF131" s="4"/>
      <c r="ANG131" s="4"/>
      <c r="ANH131" s="4"/>
      <c r="ANI131" s="4"/>
      <c r="ANJ131" s="4"/>
      <c r="ANK131" s="4"/>
      <c r="ANL131" s="4"/>
      <c r="ANM131" s="4"/>
      <c r="ANN131" s="4"/>
      <c r="ANO131" s="4"/>
      <c r="ANP131" s="4"/>
      <c r="ANQ131" s="4"/>
      <c r="ANR131" s="4"/>
      <c r="ANS131" s="4"/>
      <c r="ANT131" s="4"/>
      <c r="ANU131" s="4"/>
      <c r="ANV131" s="4"/>
      <c r="ANW131" s="4"/>
      <c r="ANX131" s="4"/>
      <c r="ANY131" s="4"/>
      <c r="ANZ131" s="4"/>
      <c r="AOA131" s="4"/>
      <c r="AOB131" s="4"/>
      <c r="AOC131" s="4"/>
      <c r="AOD131" s="4"/>
      <c r="AOE131" s="4"/>
      <c r="AOF131" s="4"/>
      <c r="AOG131" s="4"/>
      <c r="AOH131" s="4"/>
      <c r="AOI131" s="4"/>
      <c r="AOJ131" s="4"/>
      <c r="AOK131" s="4"/>
      <c r="AOL131" s="4"/>
      <c r="AOM131" s="4"/>
      <c r="AON131" s="4"/>
      <c r="AOO131" s="4"/>
      <c r="AOP131" s="4"/>
      <c r="AOQ131" s="4"/>
      <c r="AOR131" s="4"/>
      <c r="AOS131" s="4"/>
      <c r="AOT131" s="4"/>
      <c r="AOU131" s="4"/>
      <c r="AOV131" s="4"/>
      <c r="AOW131" s="4"/>
      <c r="AOX131" s="4"/>
      <c r="AOY131" s="4"/>
      <c r="AOZ131" s="4"/>
      <c r="APA131" s="4"/>
      <c r="APB131" s="4"/>
      <c r="APC131" s="4"/>
      <c r="APD131" s="4"/>
      <c r="APE131" s="4"/>
      <c r="APF131" s="4"/>
      <c r="APG131" s="4"/>
      <c r="APH131" s="4"/>
      <c r="API131" s="4"/>
      <c r="APJ131" s="4"/>
      <c r="APK131" s="4"/>
      <c r="APL131" s="4"/>
      <c r="APM131" s="4"/>
      <c r="APN131" s="4"/>
      <c r="APO131" s="4"/>
      <c r="APP131" s="4"/>
      <c r="APQ131" s="4"/>
      <c r="APR131" s="4"/>
      <c r="APS131" s="4"/>
      <c r="APT131" s="4"/>
      <c r="APU131" s="4"/>
      <c r="APV131" s="4"/>
      <c r="APW131" s="4"/>
      <c r="APX131" s="4"/>
      <c r="APY131" s="4"/>
      <c r="APZ131" s="4"/>
      <c r="AQA131" s="4"/>
      <c r="AQB131" s="4"/>
      <c r="AQC131" s="4"/>
      <c r="AQD131" s="4"/>
      <c r="AQE131" s="4"/>
      <c r="AQF131" s="4"/>
      <c r="AQG131" s="4"/>
      <c r="AQH131" s="4"/>
      <c r="AQI131" s="4"/>
      <c r="AQJ131" s="4"/>
      <c r="AQK131" s="4"/>
      <c r="AQL131" s="4"/>
      <c r="AQM131" s="4"/>
      <c r="AQN131" s="4"/>
      <c r="AQO131" s="4"/>
      <c r="AQP131" s="4"/>
      <c r="AQQ131" s="4"/>
      <c r="AQR131" s="4"/>
      <c r="AQS131" s="4"/>
      <c r="AQT131" s="4"/>
      <c r="AQU131" s="4"/>
      <c r="AQV131" s="4"/>
      <c r="AQW131" s="4"/>
      <c r="AQX131" s="4"/>
      <c r="AQY131" s="4"/>
      <c r="AQZ131" s="4"/>
      <c r="ARA131" s="4"/>
      <c r="ARB131" s="4"/>
      <c r="ARC131" s="4"/>
      <c r="ARD131" s="4"/>
      <c r="ARE131" s="4"/>
      <c r="ARF131" s="4"/>
      <c r="ARG131" s="4"/>
      <c r="ARH131" s="4"/>
      <c r="ARI131" s="4"/>
      <c r="ARJ131" s="4"/>
      <c r="ARK131" s="4"/>
      <c r="ARL131" s="4"/>
      <c r="ARM131" s="4"/>
      <c r="ARN131" s="4"/>
      <c r="ARO131" s="4"/>
      <c r="ARP131" s="4"/>
      <c r="ARQ131" s="4"/>
      <c r="ARR131" s="4"/>
      <c r="ARS131" s="4"/>
      <c r="ART131" s="4"/>
      <c r="ARU131" s="4"/>
      <c r="ARV131" s="4"/>
      <c r="ARW131" s="4"/>
      <c r="ARX131" s="4"/>
      <c r="ARY131" s="4"/>
      <c r="ARZ131" s="4"/>
      <c r="ASA131" s="4"/>
      <c r="ASB131" s="4"/>
      <c r="ASC131" s="4"/>
      <c r="ASD131" s="4"/>
      <c r="ASE131" s="4"/>
      <c r="ASF131" s="4"/>
      <c r="ASG131" s="4"/>
      <c r="ASH131" s="4"/>
      <c r="ASI131" s="4"/>
      <c r="ASJ131" s="4"/>
      <c r="ASK131" s="4"/>
      <c r="ASL131" s="4"/>
      <c r="ASM131" s="4"/>
      <c r="ASN131" s="4"/>
      <c r="ASO131" s="4"/>
      <c r="ASP131" s="4"/>
      <c r="ASQ131" s="4"/>
      <c r="ASR131" s="4"/>
      <c r="ASS131" s="4"/>
      <c r="AST131" s="4"/>
      <c r="ASU131" s="4"/>
      <c r="ASV131" s="4"/>
      <c r="ASW131" s="4"/>
      <c r="ASX131" s="4"/>
      <c r="ASY131" s="4"/>
      <c r="ASZ131" s="4"/>
      <c r="ATA131" s="4"/>
      <c r="ATB131" s="4"/>
      <c r="ATC131" s="4"/>
      <c r="ATD131" s="4"/>
      <c r="ATE131" s="4"/>
      <c r="ATF131" s="4"/>
      <c r="ATG131" s="4"/>
      <c r="ATH131" s="4"/>
      <c r="ATI131" s="4"/>
      <c r="ATJ131" s="4"/>
      <c r="ATK131" s="4"/>
      <c r="ATL131" s="4"/>
      <c r="ATM131" s="4"/>
      <c r="ATN131" s="4"/>
      <c r="ATO131" s="4"/>
      <c r="ATP131" s="4"/>
      <c r="ATQ131" s="4"/>
      <c r="ATR131" s="4"/>
      <c r="ATS131" s="4"/>
      <c r="ATT131" s="4"/>
      <c r="ATU131" s="4"/>
      <c r="ATV131" s="4"/>
      <c r="ATW131" s="4"/>
      <c r="ATX131" s="4"/>
      <c r="ATY131" s="4"/>
      <c r="ATZ131" s="4"/>
      <c r="AUA131" s="4"/>
      <c r="AUB131" s="4"/>
      <c r="AUC131" s="4"/>
      <c r="AUD131" s="4"/>
      <c r="AUE131" s="4"/>
      <c r="AUF131" s="4"/>
      <c r="AUG131" s="4"/>
      <c r="AUH131" s="4"/>
      <c r="AUI131" s="4"/>
      <c r="AUJ131" s="4"/>
      <c r="AUK131" s="4"/>
      <c r="AUL131" s="4"/>
      <c r="AUS131" s="4"/>
      <c r="AUT131" s="4"/>
      <c r="AUU131" s="4"/>
      <c r="AUV131" s="4"/>
      <c r="AUW131" s="4"/>
      <c r="AUX131" s="4"/>
      <c r="AUY131" s="4"/>
      <c r="AUZ131" s="4"/>
      <c r="AVA131" s="4"/>
      <c r="AVB131" s="4"/>
      <c r="AVC131" s="4"/>
      <c r="AVD131" s="4"/>
      <c r="AVE131" s="4"/>
      <c r="AVF131" s="4"/>
      <c r="AVG131" s="4"/>
      <c r="AVH131" s="4"/>
      <c r="AVI131" s="4"/>
      <c r="AVJ131" s="4"/>
      <c r="AVK131" s="4"/>
      <c r="AVL131" s="4"/>
      <c r="AVM131" s="4"/>
      <c r="AVN131" s="4"/>
      <c r="AVO131" s="4"/>
      <c r="AVP131" s="4"/>
      <c r="AVQ131" s="4"/>
      <c r="AVR131" s="4"/>
      <c r="AVS131" s="4"/>
      <c r="AVT131" s="4"/>
      <c r="AVU131" s="4"/>
      <c r="AVV131" s="4"/>
      <c r="AVW131" s="4"/>
      <c r="AVX131" s="4"/>
      <c r="AVY131" s="4"/>
      <c r="AVZ131" s="4"/>
      <c r="AWA131" s="4"/>
      <c r="AWB131" s="4"/>
      <c r="AWC131" s="4"/>
      <c r="AWD131" s="4"/>
      <c r="AWE131" s="4"/>
      <c r="AWF131" s="4"/>
      <c r="AWG131" s="4"/>
      <c r="AWH131" s="4"/>
      <c r="AWI131" s="4"/>
      <c r="AWJ131" s="4"/>
      <c r="AWK131" s="4"/>
      <c r="AWL131" s="4"/>
      <c r="AWM131" s="4"/>
      <c r="AWN131" s="4"/>
      <c r="AWO131" s="4"/>
      <c r="AWP131" s="4"/>
      <c r="AWQ131" s="4"/>
      <c r="AWR131" s="4"/>
      <c r="AWS131" s="4"/>
      <c r="AWT131" s="4"/>
      <c r="AWU131" s="4"/>
      <c r="AWV131" s="4"/>
      <c r="AWW131" s="4"/>
      <c r="AWX131" s="4"/>
      <c r="AWY131" s="4"/>
      <c r="AWZ131" s="4"/>
      <c r="AXA131" s="4"/>
      <c r="AXB131" s="4"/>
      <c r="AXC131" s="4"/>
      <c r="AXD131" s="4"/>
      <c r="AXE131" s="4"/>
      <c r="AXF131" s="4"/>
      <c r="AXG131" s="4"/>
      <c r="AXH131" s="4"/>
      <c r="AXI131" s="4"/>
      <c r="AXJ131" s="4"/>
      <c r="AXK131" s="4"/>
      <c r="AXL131" s="4"/>
      <c r="AXM131" s="4"/>
      <c r="AXN131" s="4"/>
      <c r="AXO131" s="4"/>
      <c r="AXP131" s="4"/>
      <c r="AXQ131" s="4"/>
      <c r="AXR131" s="4"/>
      <c r="AXS131" s="4"/>
      <c r="AXT131" s="4"/>
      <c r="AXU131" s="4"/>
      <c r="AXV131" s="4"/>
      <c r="AXW131" s="4"/>
      <c r="AXX131" s="4"/>
      <c r="AXY131" s="4"/>
      <c r="AXZ131" s="4"/>
      <c r="AYA131" s="4"/>
      <c r="AYB131" s="4"/>
      <c r="AYC131" s="4"/>
      <c r="AYD131" s="4"/>
      <c r="AYE131" s="4"/>
      <c r="AYF131" s="4"/>
      <c r="AYG131" s="4"/>
      <c r="AYH131" s="4"/>
      <c r="AYI131" s="4"/>
      <c r="AYJ131" s="4"/>
      <c r="AYK131" s="4"/>
      <c r="AYL131" s="4"/>
      <c r="AYM131" s="4"/>
      <c r="AYN131" s="4"/>
      <c r="AYO131" s="4"/>
      <c r="AYP131" s="4"/>
      <c r="AYQ131" s="4"/>
      <c r="AYR131" s="4"/>
      <c r="AYS131" s="4"/>
      <c r="AYT131" s="4"/>
      <c r="AYU131" s="4"/>
      <c r="AYV131" s="4"/>
      <c r="AYW131" s="4"/>
      <c r="AYX131" s="4"/>
      <c r="AYY131" s="4"/>
      <c r="AYZ131" s="4"/>
      <c r="AZA131" s="4"/>
      <c r="AZB131" s="4"/>
      <c r="AZC131" s="4"/>
      <c r="AZD131" s="4"/>
      <c r="AZE131" s="4"/>
      <c r="AZF131" s="4"/>
      <c r="AZG131" s="4"/>
      <c r="AZH131" s="4"/>
      <c r="AZI131" s="4"/>
      <c r="AZJ131" s="4"/>
      <c r="AZK131" s="4"/>
      <c r="AZL131" s="4"/>
      <c r="AZM131" s="4"/>
      <c r="AZN131" s="4"/>
      <c r="AZO131" s="4"/>
      <c r="AZP131" s="4"/>
      <c r="AZQ131" s="4"/>
      <c r="AZR131" s="4"/>
      <c r="AZS131" s="4"/>
      <c r="AZT131" s="4"/>
      <c r="AZU131" s="4"/>
      <c r="AZV131" s="4"/>
      <c r="AZW131" s="4"/>
      <c r="AZX131" s="4"/>
      <c r="AZY131" s="4"/>
      <c r="AZZ131" s="4"/>
      <c r="BAA131" s="4"/>
      <c r="BAB131" s="4"/>
      <c r="BAC131" s="4"/>
      <c r="BAD131" s="4"/>
      <c r="BAE131" s="4"/>
      <c r="BAF131" s="4"/>
      <c r="BAG131" s="4"/>
      <c r="BAH131" s="4"/>
      <c r="BAI131" s="4"/>
      <c r="BAJ131" s="4"/>
      <c r="BAK131" s="4"/>
      <c r="BAL131" s="4"/>
      <c r="BAM131" s="4"/>
      <c r="BAN131" s="4"/>
      <c r="BAO131" s="4"/>
      <c r="BAP131" s="4"/>
      <c r="BAQ131" s="4"/>
      <c r="BAR131" s="4"/>
      <c r="BAS131" s="4"/>
      <c r="BAT131" s="4"/>
      <c r="BAU131" s="4"/>
      <c r="BAV131" s="4"/>
      <c r="BAW131" s="4"/>
      <c r="BAX131" s="4"/>
      <c r="BAY131" s="4"/>
      <c r="BAZ131" s="4"/>
      <c r="BBA131" s="4"/>
      <c r="BBB131" s="4"/>
      <c r="BBC131" s="4"/>
      <c r="BBD131" s="4"/>
      <c r="BBE131" s="4"/>
      <c r="BBF131" s="4"/>
      <c r="BBG131" s="4"/>
      <c r="BBH131" s="4"/>
      <c r="BBI131" s="4"/>
      <c r="BBJ131" s="4"/>
      <c r="BBK131" s="4"/>
      <c r="BBL131" s="4"/>
      <c r="BBM131" s="4"/>
      <c r="BBN131" s="4"/>
      <c r="BBO131" s="4"/>
      <c r="BBP131" s="4"/>
      <c r="BBQ131" s="4"/>
      <c r="BBR131" s="4"/>
      <c r="BBS131" s="4"/>
      <c r="BBT131" s="4"/>
      <c r="BBU131" s="4"/>
      <c r="BBV131" s="4"/>
      <c r="BBW131" s="4"/>
      <c r="BBX131" s="4"/>
      <c r="BBY131" s="4"/>
      <c r="BBZ131" s="4"/>
      <c r="BCA131" s="4"/>
      <c r="BCB131" s="4"/>
      <c r="BCC131" s="4"/>
      <c r="BCD131" s="4"/>
      <c r="BCE131" s="4"/>
      <c r="BCF131" s="4"/>
      <c r="BCG131" s="4"/>
      <c r="BCH131" s="4"/>
      <c r="BCI131" s="4"/>
      <c r="BCJ131" s="4"/>
      <c r="BCK131" s="4"/>
      <c r="BCL131" s="4"/>
      <c r="BCM131" s="4"/>
      <c r="BCN131" s="4"/>
      <c r="BCO131" s="4"/>
      <c r="BCP131" s="4"/>
      <c r="BCQ131" s="4"/>
      <c r="BCR131" s="4"/>
      <c r="BCS131" s="4"/>
      <c r="BCT131" s="4"/>
      <c r="BCU131" s="4"/>
      <c r="BCV131" s="4"/>
      <c r="BCW131" s="4"/>
      <c r="BCX131" s="4"/>
      <c r="BCY131" s="4"/>
      <c r="BCZ131" s="4"/>
      <c r="BDA131" s="4"/>
      <c r="BDB131" s="4"/>
      <c r="BDC131" s="4"/>
      <c r="BDD131" s="4"/>
      <c r="BDE131" s="4"/>
      <c r="BDF131" s="4"/>
      <c r="BDG131" s="4"/>
      <c r="BDH131" s="4"/>
      <c r="BDI131" s="4"/>
      <c r="BDJ131" s="4"/>
      <c r="BDK131" s="4"/>
      <c r="BDL131" s="4"/>
      <c r="BDM131" s="4"/>
      <c r="BDN131" s="4"/>
      <c r="BDO131" s="4"/>
      <c r="BDP131" s="4"/>
      <c r="BDQ131" s="4"/>
      <c r="BDR131" s="4"/>
      <c r="BDS131" s="4"/>
      <c r="BDT131" s="4"/>
      <c r="BDU131" s="4"/>
      <c r="BDV131" s="4"/>
      <c r="BDW131" s="4"/>
      <c r="BDX131" s="4"/>
      <c r="BDY131" s="4"/>
      <c r="BDZ131" s="4"/>
      <c r="BEA131" s="4"/>
      <c r="BEB131" s="4"/>
      <c r="BEC131" s="4"/>
      <c r="BED131" s="4"/>
      <c r="BEE131" s="4"/>
      <c r="BEF131" s="4"/>
      <c r="BEG131" s="4"/>
      <c r="BEH131" s="4"/>
      <c r="BEO131" s="4"/>
      <c r="BEP131" s="4"/>
      <c r="BEQ131" s="4"/>
      <c r="BER131" s="4"/>
      <c r="BES131" s="4"/>
      <c r="BET131" s="4"/>
      <c r="BEU131" s="4"/>
      <c r="BEV131" s="4"/>
      <c r="BEW131" s="4"/>
      <c r="BEX131" s="4"/>
      <c r="BEY131" s="4"/>
      <c r="BEZ131" s="4"/>
      <c r="BFA131" s="4"/>
      <c r="BFB131" s="4"/>
      <c r="BFC131" s="4"/>
      <c r="BFD131" s="4"/>
      <c r="BFE131" s="4"/>
      <c r="BFF131" s="4"/>
      <c r="BFG131" s="4"/>
      <c r="BFH131" s="4"/>
      <c r="BFI131" s="4"/>
      <c r="BFJ131" s="4"/>
      <c r="BFK131" s="4"/>
      <c r="BFL131" s="4"/>
      <c r="BFM131" s="4"/>
      <c r="BFN131" s="4"/>
      <c r="BFO131" s="4"/>
      <c r="BFP131" s="4"/>
      <c r="BFQ131" s="4"/>
      <c r="BFR131" s="4"/>
      <c r="BFS131" s="4"/>
      <c r="BFT131" s="4"/>
      <c r="BFU131" s="4"/>
      <c r="BFV131" s="4"/>
      <c r="BFW131" s="4"/>
      <c r="BFX131" s="4"/>
      <c r="BFY131" s="4"/>
      <c r="BFZ131" s="4"/>
      <c r="BGA131" s="4"/>
      <c r="BGB131" s="4"/>
      <c r="BGC131" s="4"/>
      <c r="BGD131" s="4"/>
      <c r="BGE131" s="4"/>
      <c r="BGF131" s="4"/>
      <c r="BGG131" s="4"/>
      <c r="BGH131" s="4"/>
      <c r="BGI131" s="4"/>
      <c r="BGJ131" s="4"/>
      <c r="BGK131" s="4"/>
      <c r="BGL131" s="4"/>
      <c r="BGM131" s="4"/>
      <c r="BGN131" s="4"/>
      <c r="BGO131" s="4"/>
      <c r="BGP131" s="4"/>
      <c r="BGQ131" s="4"/>
      <c r="BGR131" s="4"/>
      <c r="BGS131" s="4"/>
      <c r="BGT131" s="4"/>
      <c r="BGU131" s="4"/>
      <c r="BGV131" s="4"/>
      <c r="BGW131" s="4"/>
      <c r="BGX131" s="4"/>
      <c r="BGY131" s="4"/>
      <c r="BGZ131" s="4"/>
      <c r="BHA131" s="4"/>
      <c r="BHB131" s="4"/>
      <c r="BHC131" s="4"/>
      <c r="BHD131" s="4"/>
      <c r="BHE131" s="4"/>
      <c r="BHF131" s="4"/>
      <c r="BHG131" s="4"/>
      <c r="BHH131" s="4"/>
      <c r="BHI131" s="4"/>
      <c r="BHJ131" s="4"/>
      <c r="BHK131" s="4"/>
      <c r="BHL131" s="4"/>
      <c r="BHM131" s="4"/>
      <c r="BHN131" s="4"/>
      <c r="BHO131" s="4"/>
      <c r="BHP131" s="4"/>
      <c r="BHQ131" s="4"/>
      <c r="BHR131" s="4"/>
      <c r="BHS131" s="4"/>
      <c r="BHT131" s="4"/>
      <c r="BHU131" s="4"/>
      <c r="BHV131" s="4"/>
      <c r="BHW131" s="4"/>
      <c r="BHX131" s="4"/>
      <c r="BHY131" s="4"/>
      <c r="BHZ131" s="4"/>
      <c r="BIA131" s="4"/>
      <c r="BIB131" s="4"/>
      <c r="BIC131" s="4"/>
      <c r="BID131" s="4"/>
      <c r="BIE131" s="4"/>
      <c r="BIF131" s="4"/>
      <c r="BIG131" s="4"/>
      <c r="BIH131" s="4"/>
      <c r="BII131" s="4"/>
      <c r="BIJ131" s="4"/>
      <c r="BIK131" s="4"/>
      <c r="BIL131" s="4"/>
      <c r="BIM131" s="4"/>
      <c r="BIN131" s="4"/>
      <c r="BIO131" s="4"/>
      <c r="BIP131" s="4"/>
      <c r="BIQ131" s="4"/>
      <c r="BIR131" s="4"/>
      <c r="BIS131" s="4"/>
      <c r="BIT131" s="4"/>
      <c r="BIU131" s="4"/>
      <c r="BIV131" s="4"/>
      <c r="BIW131" s="4"/>
      <c r="BIX131" s="4"/>
      <c r="BIY131" s="4"/>
      <c r="BIZ131" s="4"/>
      <c r="BJA131" s="4"/>
      <c r="BJB131" s="4"/>
      <c r="BJC131" s="4"/>
      <c r="BJD131" s="4"/>
      <c r="BJE131" s="4"/>
      <c r="BJF131" s="4"/>
      <c r="BJG131" s="4"/>
      <c r="BJH131" s="4"/>
      <c r="BJI131" s="4"/>
      <c r="BJJ131" s="4"/>
      <c r="BJK131" s="4"/>
      <c r="BJL131" s="4"/>
      <c r="BJM131" s="4"/>
      <c r="BJN131" s="4"/>
      <c r="BJO131" s="4"/>
      <c r="BJP131" s="4"/>
      <c r="BJQ131" s="4"/>
      <c r="BJR131" s="4"/>
      <c r="BJS131" s="4"/>
      <c r="BJT131" s="4"/>
      <c r="BJU131" s="4"/>
      <c r="BJV131" s="4"/>
      <c r="BJW131" s="4"/>
      <c r="BJX131" s="4"/>
      <c r="BJY131" s="4"/>
      <c r="BJZ131" s="4"/>
      <c r="BKA131" s="4"/>
      <c r="BKB131" s="4"/>
      <c r="BKC131" s="4"/>
      <c r="BKD131" s="4"/>
      <c r="BKE131" s="4"/>
      <c r="BKF131" s="4"/>
      <c r="BKG131" s="4"/>
      <c r="BKH131" s="4"/>
      <c r="BKI131" s="4"/>
      <c r="BKJ131" s="4"/>
      <c r="BKK131" s="4"/>
      <c r="BKL131" s="4"/>
      <c r="BKM131" s="4"/>
      <c r="BKN131" s="4"/>
      <c r="BKO131" s="4"/>
      <c r="BKP131" s="4"/>
      <c r="BKQ131" s="4"/>
      <c r="BKR131" s="4"/>
      <c r="BKS131" s="4"/>
      <c r="BKT131" s="4"/>
      <c r="BKU131" s="4"/>
      <c r="BKV131" s="4"/>
      <c r="BKW131" s="4"/>
      <c r="BKX131" s="4"/>
      <c r="BKY131" s="4"/>
      <c r="BKZ131" s="4"/>
      <c r="BLA131" s="4"/>
      <c r="BLB131" s="4"/>
      <c r="BLC131" s="4"/>
      <c r="BLD131" s="4"/>
      <c r="BLE131" s="4"/>
      <c r="BLF131" s="4"/>
      <c r="BLG131" s="4"/>
      <c r="BLH131" s="4"/>
      <c r="BLI131" s="4"/>
      <c r="BLJ131" s="4"/>
      <c r="BLK131" s="4"/>
      <c r="BLL131" s="4"/>
      <c r="BLM131" s="4"/>
      <c r="BLN131" s="4"/>
      <c r="BLO131" s="4"/>
      <c r="BLP131" s="4"/>
      <c r="BLQ131" s="4"/>
      <c r="BLR131" s="4"/>
      <c r="BLS131" s="4"/>
      <c r="BLT131" s="4"/>
      <c r="BLU131" s="4"/>
      <c r="BLV131" s="4"/>
      <c r="BLW131" s="4"/>
      <c r="BLX131" s="4"/>
      <c r="BLY131" s="4"/>
      <c r="BLZ131" s="4"/>
      <c r="BMA131" s="4"/>
      <c r="BMB131" s="4"/>
      <c r="BMC131" s="4"/>
      <c r="BMD131" s="4"/>
      <c r="BME131" s="4"/>
      <c r="BMF131" s="4"/>
      <c r="BMG131" s="4"/>
      <c r="BMH131" s="4"/>
      <c r="BMI131" s="4"/>
      <c r="BMJ131" s="4"/>
      <c r="BMK131" s="4"/>
      <c r="BML131" s="4"/>
      <c r="BMM131" s="4"/>
      <c r="BMN131" s="4"/>
      <c r="BMO131" s="4"/>
      <c r="BMP131" s="4"/>
      <c r="BMQ131" s="4"/>
      <c r="BMR131" s="4"/>
      <c r="BMS131" s="4"/>
      <c r="BMT131" s="4"/>
      <c r="BMU131" s="4"/>
      <c r="BMV131" s="4"/>
      <c r="BMW131" s="4"/>
      <c r="BMX131" s="4"/>
      <c r="BMY131" s="4"/>
      <c r="BMZ131" s="4"/>
      <c r="BNA131" s="4"/>
      <c r="BNB131" s="4"/>
      <c r="BNC131" s="4"/>
      <c r="BND131" s="4"/>
      <c r="BNE131" s="4"/>
      <c r="BNF131" s="4"/>
      <c r="BNG131" s="4"/>
      <c r="BNH131" s="4"/>
      <c r="BNI131" s="4"/>
      <c r="BNJ131" s="4"/>
      <c r="BNK131" s="4"/>
      <c r="BNL131" s="4"/>
      <c r="BNM131" s="4"/>
      <c r="BNN131" s="4"/>
      <c r="BNO131" s="4"/>
      <c r="BNP131" s="4"/>
      <c r="BNQ131" s="4"/>
      <c r="BNR131" s="4"/>
      <c r="BNS131" s="4"/>
      <c r="BNT131" s="4"/>
      <c r="BNU131" s="4"/>
      <c r="BNV131" s="4"/>
      <c r="BNW131" s="4"/>
      <c r="BNX131" s="4"/>
      <c r="BNY131" s="4"/>
      <c r="BNZ131" s="4"/>
      <c r="BOA131" s="4"/>
      <c r="BOB131" s="4"/>
      <c r="BOC131" s="4"/>
      <c r="BOD131" s="4"/>
      <c r="BOK131" s="4"/>
      <c r="BOL131" s="4"/>
      <c r="BOM131" s="4"/>
      <c r="BON131" s="4"/>
      <c r="BOO131" s="4"/>
      <c r="BOP131" s="4"/>
      <c r="BOQ131" s="4"/>
      <c r="BOR131" s="4"/>
      <c r="BOS131" s="4"/>
      <c r="BOT131" s="4"/>
      <c r="BOU131" s="4"/>
      <c r="BOV131" s="4"/>
      <c r="BOW131" s="4"/>
      <c r="BOX131" s="4"/>
      <c r="BOY131" s="4"/>
      <c r="BOZ131" s="4"/>
      <c r="BPA131" s="4"/>
      <c r="BPB131" s="4"/>
      <c r="BPC131" s="4"/>
      <c r="BPD131" s="4"/>
      <c r="BPE131" s="4"/>
      <c r="BPF131" s="4"/>
      <c r="BPG131" s="4"/>
      <c r="BPH131" s="4"/>
      <c r="BPI131" s="4"/>
      <c r="BPJ131" s="4"/>
      <c r="BPK131" s="4"/>
      <c r="BPL131" s="4"/>
      <c r="BPM131" s="4"/>
      <c r="BPN131" s="4"/>
      <c r="BPO131" s="4"/>
      <c r="BPP131" s="4"/>
      <c r="BPQ131" s="4"/>
      <c r="BPR131" s="4"/>
      <c r="BPS131" s="4"/>
      <c r="BPT131" s="4"/>
      <c r="BPU131" s="4"/>
      <c r="BPV131" s="4"/>
      <c r="BPW131" s="4"/>
      <c r="BPX131" s="4"/>
      <c r="BPY131" s="4"/>
      <c r="BPZ131" s="4"/>
      <c r="BQA131" s="4"/>
      <c r="BQB131" s="4"/>
      <c r="BQC131" s="4"/>
      <c r="BQD131" s="4"/>
      <c r="BQE131" s="4"/>
      <c r="BQF131" s="4"/>
      <c r="BQG131" s="4"/>
      <c r="BQH131" s="4"/>
      <c r="BQI131" s="4"/>
      <c r="BQJ131" s="4"/>
      <c r="BQK131" s="4"/>
      <c r="BQL131" s="4"/>
      <c r="BQM131" s="4"/>
      <c r="BQN131" s="4"/>
      <c r="BQO131" s="4"/>
      <c r="BQP131" s="4"/>
      <c r="BQQ131" s="4"/>
      <c r="BQR131" s="4"/>
      <c r="BQS131" s="4"/>
      <c r="BQT131" s="4"/>
      <c r="BQU131" s="4"/>
      <c r="BQV131" s="4"/>
      <c r="BQW131" s="4"/>
      <c r="BQX131" s="4"/>
      <c r="BQY131" s="4"/>
      <c r="BQZ131" s="4"/>
      <c r="BRA131" s="4"/>
      <c r="BRB131" s="4"/>
      <c r="BRC131" s="4"/>
      <c r="BRD131" s="4"/>
      <c r="BRE131" s="4"/>
      <c r="BRF131" s="4"/>
      <c r="BRG131" s="4"/>
      <c r="BRH131" s="4"/>
      <c r="BRI131" s="4"/>
      <c r="BRJ131" s="4"/>
      <c r="BRK131" s="4"/>
      <c r="BRL131" s="4"/>
      <c r="BRM131" s="4"/>
      <c r="BRN131" s="4"/>
      <c r="BRO131" s="4"/>
      <c r="BRP131" s="4"/>
      <c r="BRQ131" s="4"/>
      <c r="BRR131" s="4"/>
      <c r="BRS131" s="4"/>
      <c r="BRT131" s="4"/>
      <c r="BRU131" s="4"/>
      <c r="BRV131" s="4"/>
      <c r="BRW131" s="4"/>
      <c r="BRX131" s="4"/>
      <c r="BRY131" s="4"/>
      <c r="BRZ131" s="4"/>
      <c r="BSA131" s="4"/>
      <c r="BSB131" s="4"/>
      <c r="BSC131" s="4"/>
      <c r="BSD131" s="4"/>
      <c r="BSE131" s="4"/>
      <c r="BSF131" s="4"/>
      <c r="BSG131" s="4"/>
      <c r="BSH131" s="4"/>
      <c r="BSI131" s="4"/>
      <c r="BSJ131" s="4"/>
      <c r="BSK131" s="4"/>
      <c r="BSL131" s="4"/>
      <c r="BSM131" s="4"/>
      <c r="BSN131" s="4"/>
      <c r="BSO131" s="4"/>
      <c r="BSP131" s="4"/>
      <c r="BSQ131" s="4"/>
      <c r="BSR131" s="4"/>
      <c r="BSS131" s="4"/>
      <c r="BST131" s="4"/>
      <c r="BSU131" s="4"/>
      <c r="BSV131" s="4"/>
      <c r="BSW131" s="4"/>
      <c r="BSX131" s="4"/>
      <c r="BSY131" s="4"/>
      <c r="BSZ131" s="4"/>
      <c r="BTA131" s="4"/>
      <c r="BTB131" s="4"/>
      <c r="BTC131" s="4"/>
      <c r="BTD131" s="4"/>
      <c r="BTE131" s="4"/>
      <c r="BTF131" s="4"/>
      <c r="BTG131" s="4"/>
      <c r="BTH131" s="4"/>
      <c r="BTI131" s="4"/>
      <c r="BTJ131" s="4"/>
      <c r="BTK131" s="4"/>
      <c r="BTL131" s="4"/>
      <c r="BTM131" s="4"/>
      <c r="BTN131" s="4"/>
      <c r="BTO131" s="4"/>
      <c r="BTP131" s="4"/>
      <c r="BTQ131" s="4"/>
      <c r="BTR131" s="4"/>
      <c r="BTS131" s="4"/>
      <c r="BTT131" s="4"/>
      <c r="BTU131" s="4"/>
      <c r="BTV131" s="4"/>
      <c r="BTW131" s="4"/>
      <c r="BTX131" s="4"/>
      <c r="BTY131" s="4"/>
      <c r="BTZ131" s="4"/>
      <c r="BUA131" s="4"/>
      <c r="BUB131" s="4"/>
      <c r="BUC131" s="4"/>
      <c r="BUD131" s="4"/>
      <c r="BUE131" s="4"/>
      <c r="BUF131" s="4"/>
      <c r="BUG131" s="4"/>
      <c r="BUH131" s="4"/>
      <c r="BUI131" s="4"/>
      <c r="BUJ131" s="4"/>
      <c r="BUK131" s="4"/>
      <c r="BUL131" s="4"/>
      <c r="BUM131" s="4"/>
      <c r="BUN131" s="4"/>
      <c r="BUO131" s="4"/>
      <c r="BUP131" s="4"/>
      <c r="BUQ131" s="4"/>
      <c r="BUR131" s="4"/>
      <c r="BUS131" s="4"/>
      <c r="BUT131" s="4"/>
      <c r="BUU131" s="4"/>
      <c r="BUV131" s="4"/>
      <c r="BUW131" s="4"/>
      <c r="BUX131" s="4"/>
      <c r="BUY131" s="4"/>
      <c r="BUZ131" s="4"/>
      <c r="BVA131" s="4"/>
      <c r="BVB131" s="4"/>
      <c r="BVC131" s="4"/>
      <c r="BVD131" s="4"/>
      <c r="BVE131" s="4"/>
      <c r="BVF131" s="4"/>
      <c r="BVG131" s="4"/>
      <c r="BVH131" s="4"/>
      <c r="BVI131" s="4"/>
      <c r="BVJ131" s="4"/>
      <c r="BVK131" s="4"/>
      <c r="BVL131" s="4"/>
      <c r="BVM131" s="4"/>
      <c r="BVN131" s="4"/>
      <c r="BVO131" s="4"/>
      <c r="BVP131" s="4"/>
      <c r="BVQ131" s="4"/>
      <c r="BVR131" s="4"/>
      <c r="BVS131" s="4"/>
      <c r="BVT131" s="4"/>
      <c r="BVU131" s="4"/>
      <c r="BVV131" s="4"/>
      <c r="BVW131" s="4"/>
      <c r="BVX131" s="4"/>
      <c r="BVY131" s="4"/>
      <c r="BVZ131" s="4"/>
      <c r="BWA131" s="4"/>
      <c r="BWB131" s="4"/>
      <c r="BWC131" s="4"/>
      <c r="BWD131" s="4"/>
      <c r="BWE131" s="4"/>
      <c r="BWF131" s="4"/>
      <c r="BWG131" s="4"/>
      <c r="BWH131" s="4"/>
      <c r="BWI131" s="4"/>
      <c r="BWJ131" s="4"/>
      <c r="BWK131" s="4"/>
      <c r="BWL131" s="4"/>
      <c r="BWM131" s="4"/>
      <c r="BWN131" s="4"/>
      <c r="BWO131" s="4"/>
      <c r="BWP131" s="4"/>
      <c r="BWQ131" s="4"/>
      <c r="BWR131" s="4"/>
      <c r="BWS131" s="4"/>
      <c r="BWT131" s="4"/>
      <c r="BWU131" s="4"/>
      <c r="BWV131" s="4"/>
      <c r="BWW131" s="4"/>
      <c r="BWX131" s="4"/>
      <c r="BWY131" s="4"/>
      <c r="BWZ131" s="4"/>
      <c r="BXA131" s="4"/>
      <c r="BXB131" s="4"/>
      <c r="BXC131" s="4"/>
      <c r="BXD131" s="4"/>
      <c r="BXE131" s="4"/>
      <c r="BXF131" s="4"/>
      <c r="BXG131" s="4"/>
      <c r="BXH131" s="4"/>
      <c r="BXI131" s="4"/>
      <c r="BXJ131" s="4"/>
      <c r="BXK131" s="4"/>
      <c r="BXL131" s="4"/>
      <c r="BXM131" s="4"/>
      <c r="BXN131" s="4"/>
      <c r="BXO131" s="4"/>
      <c r="BXP131" s="4"/>
      <c r="BXQ131" s="4"/>
      <c r="BXR131" s="4"/>
      <c r="BXS131" s="4"/>
      <c r="BXT131" s="4"/>
      <c r="BXU131" s="4"/>
      <c r="BXV131" s="4"/>
      <c r="BXW131" s="4"/>
      <c r="BXX131" s="4"/>
      <c r="BXY131" s="4"/>
      <c r="BXZ131" s="4"/>
      <c r="BYG131" s="4"/>
      <c r="BYH131" s="4"/>
      <c r="BYI131" s="4"/>
      <c r="BYJ131" s="4"/>
      <c r="BYK131" s="4"/>
      <c r="BYL131" s="4"/>
      <c r="BYM131" s="4"/>
      <c r="BYN131" s="4"/>
      <c r="BYO131" s="4"/>
      <c r="BYP131" s="4"/>
      <c r="BYQ131" s="4"/>
      <c r="BYR131" s="4"/>
      <c r="BYS131" s="4"/>
      <c r="BYT131" s="4"/>
      <c r="BYU131" s="4"/>
      <c r="BYV131" s="4"/>
      <c r="BYW131" s="4"/>
      <c r="BYX131" s="4"/>
      <c r="BYY131" s="4"/>
      <c r="BYZ131" s="4"/>
      <c r="BZA131" s="4"/>
      <c r="BZB131" s="4"/>
      <c r="BZC131" s="4"/>
      <c r="BZD131" s="4"/>
      <c r="BZE131" s="4"/>
      <c r="BZF131" s="4"/>
      <c r="BZG131" s="4"/>
      <c r="BZH131" s="4"/>
      <c r="BZI131" s="4"/>
      <c r="BZJ131" s="4"/>
      <c r="BZK131" s="4"/>
      <c r="BZL131" s="4"/>
      <c r="BZM131" s="4"/>
      <c r="BZN131" s="4"/>
      <c r="BZO131" s="4"/>
      <c r="BZP131" s="4"/>
      <c r="BZQ131" s="4"/>
      <c r="BZR131" s="4"/>
      <c r="BZS131" s="4"/>
      <c r="BZT131" s="4"/>
      <c r="BZU131" s="4"/>
      <c r="BZV131" s="4"/>
      <c r="BZW131" s="4"/>
      <c r="BZX131" s="4"/>
      <c r="BZY131" s="4"/>
      <c r="BZZ131" s="4"/>
      <c r="CAA131" s="4"/>
      <c r="CAB131" s="4"/>
      <c r="CAC131" s="4"/>
      <c r="CAD131" s="4"/>
      <c r="CAE131" s="4"/>
      <c r="CAF131" s="4"/>
      <c r="CAG131" s="4"/>
      <c r="CAH131" s="4"/>
      <c r="CAI131" s="4"/>
      <c r="CAJ131" s="4"/>
      <c r="CAK131" s="4"/>
      <c r="CAL131" s="4"/>
      <c r="CAM131" s="4"/>
      <c r="CAN131" s="4"/>
      <c r="CAO131" s="4"/>
      <c r="CAP131" s="4"/>
      <c r="CAQ131" s="4"/>
      <c r="CAR131" s="4"/>
      <c r="CAS131" s="4"/>
      <c r="CAT131" s="4"/>
      <c r="CAU131" s="4"/>
      <c r="CAV131" s="4"/>
      <c r="CAW131" s="4"/>
      <c r="CAX131" s="4"/>
      <c r="CAY131" s="4"/>
      <c r="CAZ131" s="4"/>
      <c r="CBA131" s="4"/>
      <c r="CBB131" s="4"/>
      <c r="CBC131" s="4"/>
      <c r="CBD131" s="4"/>
      <c r="CBE131" s="4"/>
      <c r="CBF131" s="4"/>
      <c r="CBG131" s="4"/>
      <c r="CBH131" s="4"/>
      <c r="CBI131" s="4"/>
      <c r="CBJ131" s="4"/>
      <c r="CBK131" s="4"/>
      <c r="CBL131" s="4"/>
      <c r="CBM131" s="4"/>
      <c r="CBN131" s="4"/>
      <c r="CBO131" s="4"/>
      <c r="CBP131" s="4"/>
      <c r="CBQ131" s="4"/>
      <c r="CBR131" s="4"/>
      <c r="CBS131" s="4"/>
      <c r="CBT131" s="4"/>
      <c r="CBU131" s="4"/>
      <c r="CBV131" s="4"/>
      <c r="CBW131" s="4"/>
      <c r="CBX131" s="4"/>
      <c r="CBY131" s="4"/>
      <c r="CBZ131" s="4"/>
      <c r="CCA131" s="4"/>
      <c r="CCB131" s="4"/>
      <c r="CCC131" s="4"/>
      <c r="CCD131" s="4"/>
      <c r="CCE131" s="4"/>
      <c r="CCF131" s="4"/>
      <c r="CCG131" s="4"/>
      <c r="CCH131" s="4"/>
      <c r="CCI131" s="4"/>
      <c r="CCJ131" s="4"/>
      <c r="CCK131" s="4"/>
      <c r="CCL131" s="4"/>
      <c r="CCM131" s="4"/>
      <c r="CCN131" s="4"/>
      <c r="CCO131" s="4"/>
      <c r="CCP131" s="4"/>
      <c r="CCQ131" s="4"/>
      <c r="CCR131" s="4"/>
      <c r="CCS131" s="4"/>
      <c r="CCT131" s="4"/>
      <c r="CCU131" s="4"/>
      <c r="CCV131" s="4"/>
      <c r="CCW131" s="4"/>
      <c r="CCX131" s="4"/>
      <c r="CCY131" s="4"/>
      <c r="CCZ131" s="4"/>
      <c r="CDA131" s="4"/>
      <c r="CDB131" s="4"/>
      <c r="CDC131" s="4"/>
      <c r="CDD131" s="4"/>
      <c r="CDE131" s="4"/>
      <c r="CDF131" s="4"/>
      <c r="CDG131" s="4"/>
      <c r="CDH131" s="4"/>
      <c r="CDI131" s="4"/>
      <c r="CDJ131" s="4"/>
      <c r="CDK131" s="4"/>
      <c r="CDL131" s="4"/>
      <c r="CDM131" s="4"/>
      <c r="CDN131" s="4"/>
      <c r="CDO131" s="4"/>
      <c r="CDP131" s="4"/>
      <c r="CDQ131" s="4"/>
      <c r="CDR131" s="4"/>
      <c r="CDS131" s="4"/>
      <c r="CDT131" s="4"/>
      <c r="CDU131" s="4"/>
      <c r="CDV131" s="4"/>
      <c r="CDW131" s="4"/>
      <c r="CDX131" s="4"/>
      <c r="CDY131" s="4"/>
      <c r="CDZ131" s="4"/>
      <c r="CEA131" s="4"/>
      <c r="CEB131" s="4"/>
      <c r="CEC131" s="4"/>
      <c r="CED131" s="4"/>
      <c r="CEE131" s="4"/>
      <c r="CEF131" s="4"/>
      <c r="CEG131" s="4"/>
      <c r="CEH131" s="4"/>
      <c r="CEI131" s="4"/>
      <c r="CEJ131" s="4"/>
      <c r="CEK131" s="4"/>
      <c r="CEL131" s="4"/>
      <c r="CEM131" s="4"/>
      <c r="CEN131" s="4"/>
      <c r="CEO131" s="4"/>
      <c r="CEP131" s="4"/>
      <c r="CEQ131" s="4"/>
      <c r="CER131" s="4"/>
      <c r="CES131" s="4"/>
      <c r="CET131" s="4"/>
      <c r="CEU131" s="4"/>
      <c r="CEV131" s="4"/>
      <c r="CEW131" s="4"/>
      <c r="CEX131" s="4"/>
      <c r="CEY131" s="4"/>
      <c r="CEZ131" s="4"/>
      <c r="CFA131" s="4"/>
      <c r="CFB131" s="4"/>
      <c r="CFC131" s="4"/>
      <c r="CFD131" s="4"/>
      <c r="CFE131" s="4"/>
      <c r="CFF131" s="4"/>
      <c r="CFG131" s="4"/>
      <c r="CFH131" s="4"/>
      <c r="CFI131" s="4"/>
      <c r="CFJ131" s="4"/>
      <c r="CFK131" s="4"/>
      <c r="CFL131" s="4"/>
      <c r="CFM131" s="4"/>
      <c r="CFN131" s="4"/>
      <c r="CFO131" s="4"/>
      <c r="CFP131" s="4"/>
      <c r="CFQ131" s="4"/>
      <c r="CFR131" s="4"/>
      <c r="CFS131" s="4"/>
      <c r="CFT131" s="4"/>
      <c r="CFU131" s="4"/>
      <c r="CFV131" s="4"/>
      <c r="CFW131" s="4"/>
      <c r="CFX131" s="4"/>
      <c r="CFY131" s="4"/>
      <c r="CFZ131" s="4"/>
      <c r="CGA131" s="4"/>
      <c r="CGB131" s="4"/>
      <c r="CGC131" s="4"/>
      <c r="CGD131" s="4"/>
      <c r="CGE131" s="4"/>
      <c r="CGF131" s="4"/>
      <c r="CGG131" s="4"/>
      <c r="CGH131" s="4"/>
      <c r="CGI131" s="4"/>
      <c r="CGJ131" s="4"/>
      <c r="CGK131" s="4"/>
      <c r="CGL131" s="4"/>
      <c r="CGM131" s="4"/>
      <c r="CGN131" s="4"/>
      <c r="CGO131" s="4"/>
      <c r="CGP131" s="4"/>
      <c r="CGQ131" s="4"/>
      <c r="CGR131" s="4"/>
      <c r="CGS131" s="4"/>
      <c r="CGT131" s="4"/>
      <c r="CGU131" s="4"/>
      <c r="CGV131" s="4"/>
      <c r="CGW131" s="4"/>
      <c r="CGX131" s="4"/>
      <c r="CGY131" s="4"/>
      <c r="CGZ131" s="4"/>
      <c r="CHA131" s="4"/>
      <c r="CHB131" s="4"/>
      <c r="CHC131" s="4"/>
      <c r="CHD131" s="4"/>
      <c r="CHE131" s="4"/>
      <c r="CHF131" s="4"/>
      <c r="CHG131" s="4"/>
      <c r="CHH131" s="4"/>
      <c r="CHI131" s="4"/>
      <c r="CHJ131" s="4"/>
      <c r="CHK131" s="4"/>
      <c r="CHL131" s="4"/>
      <c r="CHM131" s="4"/>
      <c r="CHN131" s="4"/>
      <c r="CHO131" s="4"/>
      <c r="CHP131" s="4"/>
      <c r="CHQ131" s="4"/>
      <c r="CHR131" s="4"/>
      <c r="CHS131" s="4"/>
      <c r="CHT131" s="4"/>
      <c r="CHU131" s="4"/>
      <c r="CHV131" s="4"/>
      <c r="CIC131" s="4"/>
      <c r="CID131" s="4"/>
      <c r="CIE131" s="4"/>
      <c r="CIF131" s="4"/>
      <c r="CIG131" s="4"/>
      <c r="CIH131" s="4"/>
      <c r="CII131" s="4"/>
      <c r="CIJ131" s="4"/>
      <c r="CIK131" s="4"/>
      <c r="CIL131" s="4"/>
      <c r="CIM131" s="4"/>
      <c r="CIN131" s="4"/>
      <c r="CIO131" s="4"/>
      <c r="CIP131" s="4"/>
      <c r="CIQ131" s="4"/>
      <c r="CIR131" s="4"/>
      <c r="CIS131" s="4"/>
      <c r="CIT131" s="4"/>
      <c r="CIU131" s="4"/>
      <c r="CIV131" s="4"/>
      <c r="CIW131" s="4"/>
      <c r="CIX131" s="4"/>
      <c r="CIY131" s="4"/>
      <c r="CIZ131" s="4"/>
      <c r="CJA131" s="4"/>
      <c r="CJB131" s="4"/>
      <c r="CJC131" s="4"/>
      <c r="CJD131" s="4"/>
      <c r="CJE131" s="4"/>
      <c r="CJF131" s="4"/>
      <c r="CJG131" s="4"/>
      <c r="CJH131" s="4"/>
      <c r="CJI131" s="4"/>
      <c r="CJJ131" s="4"/>
      <c r="CJK131" s="4"/>
      <c r="CJL131" s="4"/>
      <c r="CJM131" s="4"/>
      <c r="CJN131" s="4"/>
      <c r="CJO131" s="4"/>
      <c r="CJP131" s="4"/>
      <c r="CJQ131" s="4"/>
      <c r="CJR131" s="4"/>
      <c r="CJS131" s="4"/>
      <c r="CJT131" s="4"/>
      <c r="CJU131" s="4"/>
      <c r="CJV131" s="4"/>
      <c r="CJW131" s="4"/>
      <c r="CJX131" s="4"/>
      <c r="CJY131" s="4"/>
      <c r="CJZ131" s="4"/>
      <c r="CKA131" s="4"/>
      <c r="CKB131" s="4"/>
      <c r="CKC131" s="4"/>
      <c r="CKD131" s="4"/>
      <c r="CKE131" s="4"/>
      <c r="CKF131" s="4"/>
      <c r="CKG131" s="4"/>
      <c r="CKH131" s="4"/>
      <c r="CKI131" s="4"/>
      <c r="CKJ131" s="4"/>
      <c r="CKK131" s="4"/>
      <c r="CKL131" s="4"/>
      <c r="CKM131" s="4"/>
      <c r="CKN131" s="4"/>
      <c r="CKO131" s="4"/>
      <c r="CKP131" s="4"/>
      <c r="CKQ131" s="4"/>
      <c r="CKR131" s="4"/>
      <c r="CKS131" s="4"/>
      <c r="CKT131" s="4"/>
      <c r="CKU131" s="4"/>
      <c r="CKV131" s="4"/>
      <c r="CKW131" s="4"/>
      <c r="CKX131" s="4"/>
      <c r="CKY131" s="4"/>
      <c r="CKZ131" s="4"/>
      <c r="CLA131" s="4"/>
      <c r="CLB131" s="4"/>
      <c r="CLC131" s="4"/>
      <c r="CLD131" s="4"/>
      <c r="CLE131" s="4"/>
      <c r="CLF131" s="4"/>
      <c r="CLG131" s="4"/>
      <c r="CLH131" s="4"/>
      <c r="CLI131" s="4"/>
      <c r="CLJ131" s="4"/>
      <c r="CLK131" s="4"/>
      <c r="CLL131" s="4"/>
      <c r="CLM131" s="4"/>
      <c r="CLN131" s="4"/>
      <c r="CLO131" s="4"/>
      <c r="CLP131" s="4"/>
      <c r="CLQ131" s="4"/>
      <c r="CLR131" s="4"/>
      <c r="CLS131" s="4"/>
      <c r="CLT131" s="4"/>
      <c r="CLU131" s="4"/>
      <c r="CLV131" s="4"/>
      <c r="CLW131" s="4"/>
      <c r="CLX131" s="4"/>
      <c r="CLY131" s="4"/>
      <c r="CLZ131" s="4"/>
      <c r="CMA131" s="4"/>
      <c r="CMB131" s="4"/>
      <c r="CMC131" s="4"/>
      <c r="CMD131" s="4"/>
      <c r="CME131" s="4"/>
      <c r="CMF131" s="4"/>
      <c r="CMG131" s="4"/>
      <c r="CMH131" s="4"/>
      <c r="CMI131" s="4"/>
      <c r="CMJ131" s="4"/>
      <c r="CMK131" s="4"/>
      <c r="CML131" s="4"/>
      <c r="CMM131" s="4"/>
      <c r="CMN131" s="4"/>
      <c r="CMO131" s="4"/>
      <c r="CMP131" s="4"/>
      <c r="CMQ131" s="4"/>
      <c r="CMR131" s="4"/>
      <c r="CMS131" s="4"/>
      <c r="CMT131" s="4"/>
      <c r="CMU131" s="4"/>
      <c r="CMV131" s="4"/>
      <c r="CMW131" s="4"/>
      <c r="CMX131" s="4"/>
      <c r="CMY131" s="4"/>
      <c r="CMZ131" s="4"/>
      <c r="CNA131" s="4"/>
      <c r="CNB131" s="4"/>
      <c r="CNC131" s="4"/>
      <c r="CND131" s="4"/>
      <c r="CNE131" s="4"/>
      <c r="CNF131" s="4"/>
      <c r="CNG131" s="4"/>
      <c r="CNH131" s="4"/>
      <c r="CNI131" s="4"/>
      <c r="CNJ131" s="4"/>
      <c r="CNK131" s="4"/>
      <c r="CNL131" s="4"/>
      <c r="CNM131" s="4"/>
      <c r="CNN131" s="4"/>
      <c r="CNO131" s="4"/>
      <c r="CNP131" s="4"/>
      <c r="CNQ131" s="4"/>
      <c r="CNR131" s="4"/>
      <c r="CNS131" s="4"/>
      <c r="CNT131" s="4"/>
      <c r="CNU131" s="4"/>
      <c r="CNV131" s="4"/>
      <c r="CNW131" s="4"/>
      <c r="CNX131" s="4"/>
      <c r="CNY131" s="4"/>
      <c r="CNZ131" s="4"/>
      <c r="COA131" s="4"/>
      <c r="COB131" s="4"/>
      <c r="COC131" s="4"/>
      <c r="COD131" s="4"/>
      <c r="COE131" s="4"/>
      <c r="COF131" s="4"/>
      <c r="COG131" s="4"/>
      <c r="COH131" s="4"/>
      <c r="COI131" s="4"/>
      <c r="COJ131" s="4"/>
      <c r="COK131" s="4"/>
      <c r="COL131" s="4"/>
      <c r="COM131" s="4"/>
      <c r="CON131" s="4"/>
      <c r="COO131" s="4"/>
      <c r="COP131" s="4"/>
      <c r="COQ131" s="4"/>
      <c r="COR131" s="4"/>
      <c r="COS131" s="4"/>
      <c r="COT131" s="4"/>
      <c r="COU131" s="4"/>
      <c r="COV131" s="4"/>
      <c r="COW131" s="4"/>
      <c r="COX131" s="4"/>
      <c r="COY131" s="4"/>
      <c r="COZ131" s="4"/>
      <c r="CPA131" s="4"/>
      <c r="CPB131" s="4"/>
      <c r="CPC131" s="4"/>
      <c r="CPD131" s="4"/>
      <c r="CPE131" s="4"/>
      <c r="CPF131" s="4"/>
      <c r="CPG131" s="4"/>
      <c r="CPH131" s="4"/>
      <c r="CPI131" s="4"/>
      <c r="CPJ131" s="4"/>
      <c r="CPK131" s="4"/>
      <c r="CPL131" s="4"/>
      <c r="CPM131" s="4"/>
      <c r="CPN131" s="4"/>
      <c r="CPO131" s="4"/>
      <c r="CPP131" s="4"/>
      <c r="CPQ131" s="4"/>
      <c r="CPR131" s="4"/>
      <c r="CPS131" s="4"/>
      <c r="CPT131" s="4"/>
      <c r="CPU131" s="4"/>
      <c r="CPV131" s="4"/>
      <c r="CPW131" s="4"/>
      <c r="CPX131" s="4"/>
      <c r="CPY131" s="4"/>
      <c r="CPZ131" s="4"/>
      <c r="CQA131" s="4"/>
      <c r="CQB131" s="4"/>
      <c r="CQC131" s="4"/>
      <c r="CQD131" s="4"/>
      <c r="CQE131" s="4"/>
      <c r="CQF131" s="4"/>
      <c r="CQG131" s="4"/>
      <c r="CQH131" s="4"/>
      <c r="CQI131" s="4"/>
      <c r="CQJ131" s="4"/>
      <c r="CQK131" s="4"/>
      <c r="CQL131" s="4"/>
      <c r="CQM131" s="4"/>
      <c r="CQN131" s="4"/>
      <c r="CQO131" s="4"/>
      <c r="CQP131" s="4"/>
      <c r="CQQ131" s="4"/>
      <c r="CQR131" s="4"/>
      <c r="CQS131" s="4"/>
      <c r="CQT131" s="4"/>
      <c r="CQU131" s="4"/>
      <c r="CQV131" s="4"/>
      <c r="CQW131" s="4"/>
      <c r="CQX131" s="4"/>
      <c r="CQY131" s="4"/>
      <c r="CQZ131" s="4"/>
      <c r="CRA131" s="4"/>
      <c r="CRB131" s="4"/>
      <c r="CRC131" s="4"/>
      <c r="CRD131" s="4"/>
      <c r="CRE131" s="4"/>
      <c r="CRF131" s="4"/>
      <c r="CRG131" s="4"/>
      <c r="CRH131" s="4"/>
      <c r="CRI131" s="4"/>
      <c r="CRJ131" s="4"/>
      <c r="CRK131" s="4"/>
      <c r="CRL131" s="4"/>
      <c r="CRM131" s="4"/>
      <c r="CRN131" s="4"/>
      <c r="CRO131" s="4"/>
      <c r="CRP131" s="4"/>
      <c r="CRQ131" s="4"/>
      <c r="CRR131" s="4"/>
      <c r="CRY131" s="4"/>
      <c r="CRZ131" s="4"/>
      <c r="CSA131" s="4"/>
      <c r="CSB131" s="4"/>
      <c r="CSC131" s="4"/>
      <c r="CSD131" s="4"/>
      <c r="CSE131" s="4"/>
      <c r="CSF131" s="4"/>
      <c r="CSG131" s="4"/>
      <c r="CSH131" s="4"/>
      <c r="CSI131" s="4"/>
      <c r="CSJ131" s="4"/>
      <c r="CSK131" s="4"/>
      <c r="CSL131" s="4"/>
      <c r="CSM131" s="4"/>
      <c r="CSN131" s="4"/>
      <c r="CSO131" s="4"/>
      <c r="CSP131" s="4"/>
      <c r="CSQ131" s="4"/>
      <c r="CSR131" s="4"/>
      <c r="CSS131" s="4"/>
      <c r="CST131" s="4"/>
      <c r="CSU131" s="4"/>
      <c r="CSV131" s="4"/>
      <c r="CSW131" s="4"/>
      <c r="CSX131" s="4"/>
      <c r="CSY131" s="4"/>
      <c r="CSZ131" s="4"/>
      <c r="CTA131" s="4"/>
      <c r="CTB131" s="4"/>
      <c r="CTC131" s="4"/>
      <c r="CTD131" s="4"/>
      <c r="CTE131" s="4"/>
      <c r="CTF131" s="4"/>
      <c r="CTG131" s="4"/>
      <c r="CTH131" s="4"/>
      <c r="CTI131" s="4"/>
      <c r="CTJ131" s="4"/>
      <c r="CTK131" s="4"/>
      <c r="CTL131" s="4"/>
      <c r="CTM131" s="4"/>
      <c r="CTN131" s="4"/>
      <c r="CTO131" s="4"/>
      <c r="CTP131" s="4"/>
      <c r="CTQ131" s="4"/>
      <c r="CTR131" s="4"/>
      <c r="CTS131" s="4"/>
      <c r="CTT131" s="4"/>
      <c r="CTU131" s="4"/>
      <c r="CTV131" s="4"/>
      <c r="CTW131" s="4"/>
      <c r="CTX131" s="4"/>
      <c r="CTY131" s="4"/>
      <c r="CTZ131" s="4"/>
      <c r="CUA131" s="4"/>
      <c r="CUB131" s="4"/>
      <c r="CUC131" s="4"/>
      <c r="CUD131" s="4"/>
      <c r="CUE131" s="4"/>
      <c r="CUF131" s="4"/>
      <c r="CUG131" s="4"/>
      <c r="CUH131" s="4"/>
      <c r="CUI131" s="4"/>
      <c r="CUJ131" s="4"/>
      <c r="CUK131" s="4"/>
      <c r="CUL131" s="4"/>
      <c r="CUM131" s="4"/>
      <c r="CUN131" s="4"/>
      <c r="CUO131" s="4"/>
      <c r="CUP131" s="4"/>
      <c r="CUQ131" s="4"/>
      <c r="CUR131" s="4"/>
      <c r="CUS131" s="4"/>
      <c r="CUT131" s="4"/>
      <c r="CUU131" s="4"/>
      <c r="CUV131" s="4"/>
      <c r="CUW131" s="4"/>
      <c r="CUX131" s="4"/>
      <c r="CUY131" s="4"/>
      <c r="CUZ131" s="4"/>
      <c r="CVA131" s="4"/>
      <c r="CVB131" s="4"/>
      <c r="CVC131" s="4"/>
      <c r="CVD131" s="4"/>
      <c r="CVE131" s="4"/>
      <c r="CVF131" s="4"/>
      <c r="CVG131" s="4"/>
      <c r="CVH131" s="4"/>
      <c r="CVI131" s="4"/>
      <c r="CVJ131" s="4"/>
      <c r="CVK131" s="4"/>
      <c r="CVL131" s="4"/>
      <c r="CVM131" s="4"/>
      <c r="CVN131" s="4"/>
      <c r="CVO131" s="4"/>
      <c r="CVP131" s="4"/>
      <c r="CVQ131" s="4"/>
      <c r="CVR131" s="4"/>
      <c r="CVS131" s="4"/>
      <c r="CVT131" s="4"/>
      <c r="CVU131" s="4"/>
      <c r="CVV131" s="4"/>
      <c r="CVW131" s="4"/>
      <c r="CVX131" s="4"/>
      <c r="CVY131" s="4"/>
      <c r="CVZ131" s="4"/>
      <c r="CWA131" s="4"/>
      <c r="CWB131" s="4"/>
      <c r="CWC131" s="4"/>
      <c r="CWD131" s="4"/>
      <c r="CWE131" s="4"/>
      <c r="CWF131" s="4"/>
      <c r="CWG131" s="4"/>
      <c r="CWH131" s="4"/>
      <c r="CWI131" s="4"/>
      <c r="CWJ131" s="4"/>
      <c r="CWK131" s="4"/>
      <c r="CWL131" s="4"/>
      <c r="CWM131" s="4"/>
      <c r="CWN131" s="4"/>
      <c r="CWO131" s="4"/>
      <c r="CWP131" s="4"/>
      <c r="CWQ131" s="4"/>
      <c r="CWR131" s="4"/>
      <c r="CWS131" s="4"/>
      <c r="CWT131" s="4"/>
      <c r="CWU131" s="4"/>
      <c r="CWV131" s="4"/>
      <c r="CWW131" s="4"/>
      <c r="CWX131" s="4"/>
      <c r="CWY131" s="4"/>
      <c r="CWZ131" s="4"/>
      <c r="CXA131" s="4"/>
      <c r="CXB131" s="4"/>
      <c r="CXC131" s="4"/>
      <c r="CXD131" s="4"/>
      <c r="CXE131" s="4"/>
      <c r="CXF131" s="4"/>
      <c r="CXG131" s="4"/>
      <c r="CXH131" s="4"/>
      <c r="CXI131" s="4"/>
      <c r="CXJ131" s="4"/>
      <c r="CXK131" s="4"/>
      <c r="CXL131" s="4"/>
      <c r="CXM131" s="4"/>
      <c r="CXN131" s="4"/>
      <c r="CXO131" s="4"/>
      <c r="CXP131" s="4"/>
      <c r="CXQ131" s="4"/>
      <c r="CXR131" s="4"/>
      <c r="CXS131" s="4"/>
      <c r="CXT131" s="4"/>
      <c r="CXU131" s="4"/>
      <c r="CXV131" s="4"/>
      <c r="CXW131" s="4"/>
      <c r="CXX131" s="4"/>
      <c r="CXY131" s="4"/>
      <c r="CXZ131" s="4"/>
      <c r="CYA131" s="4"/>
      <c r="CYB131" s="4"/>
      <c r="CYC131" s="4"/>
      <c r="CYD131" s="4"/>
      <c r="CYE131" s="4"/>
      <c r="CYF131" s="4"/>
      <c r="CYG131" s="4"/>
      <c r="CYH131" s="4"/>
      <c r="CYI131" s="4"/>
      <c r="CYJ131" s="4"/>
      <c r="CYK131" s="4"/>
      <c r="CYL131" s="4"/>
      <c r="CYM131" s="4"/>
      <c r="CYN131" s="4"/>
      <c r="CYO131" s="4"/>
      <c r="CYP131" s="4"/>
      <c r="CYQ131" s="4"/>
      <c r="CYR131" s="4"/>
      <c r="CYS131" s="4"/>
      <c r="CYT131" s="4"/>
      <c r="CYU131" s="4"/>
      <c r="CYV131" s="4"/>
      <c r="CYW131" s="4"/>
      <c r="CYX131" s="4"/>
      <c r="CYY131" s="4"/>
      <c r="CYZ131" s="4"/>
      <c r="CZA131" s="4"/>
      <c r="CZB131" s="4"/>
      <c r="CZC131" s="4"/>
      <c r="CZD131" s="4"/>
      <c r="CZE131" s="4"/>
      <c r="CZF131" s="4"/>
      <c r="CZG131" s="4"/>
      <c r="CZH131" s="4"/>
      <c r="CZI131" s="4"/>
      <c r="CZJ131" s="4"/>
      <c r="CZK131" s="4"/>
      <c r="CZL131" s="4"/>
      <c r="CZM131" s="4"/>
      <c r="CZN131" s="4"/>
      <c r="CZO131" s="4"/>
      <c r="CZP131" s="4"/>
      <c r="CZQ131" s="4"/>
      <c r="CZR131" s="4"/>
      <c r="CZS131" s="4"/>
      <c r="CZT131" s="4"/>
      <c r="CZU131" s="4"/>
      <c r="CZV131" s="4"/>
      <c r="CZW131" s="4"/>
      <c r="CZX131" s="4"/>
      <c r="CZY131" s="4"/>
      <c r="CZZ131" s="4"/>
      <c r="DAA131" s="4"/>
      <c r="DAB131" s="4"/>
      <c r="DAC131" s="4"/>
      <c r="DAD131" s="4"/>
      <c r="DAE131" s="4"/>
      <c r="DAF131" s="4"/>
      <c r="DAG131" s="4"/>
      <c r="DAH131" s="4"/>
      <c r="DAI131" s="4"/>
      <c r="DAJ131" s="4"/>
      <c r="DAK131" s="4"/>
      <c r="DAL131" s="4"/>
      <c r="DAM131" s="4"/>
      <c r="DAN131" s="4"/>
      <c r="DAO131" s="4"/>
      <c r="DAP131" s="4"/>
      <c r="DAQ131" s="4"/>
      <c r="DAR131" s="4"/>
      <c r="DAS131" s="4"/>
      <c r="DAT131" s="4"/>
      <c r="DAU131" s="4"/>
      <c r="DAV131" s="4"/>
      <c r="DAW131" s="4"/>
      <c r="DAX131" s="4"/>
      <c r="DAY131" s="4"/>
      <c r="DAZ131" s="4"/>
      <c r="DBA131" s="4"/>
      <c r="DBB131" s="4"/>
      <c r="DBC131" s="4"/>
      <c r="DBD131" s="4"/>
      <c r="DBE131" s="4"/>
      <c r="DBF131" s="4"/>
      <c r="DBG131" s="4"/>
      <c r="DBH131" s="4"/>
      <c r="DBI131" s="4"/>
      <c r="DBJ131" s="4"/>
      <c r="DBK131" s="4"/>
      <c r="DBL131" s="4"/>
      <c r="DBM131" s="4"/>
      <c r="DBN131" s="4"/>
      <c r="DBU131" s="4"/>
      <c r="DBV131" s="4"/>
      <c r="DBW131" s="4"/>
      <c r="DBX131" s="4"/>
      <c r="DBY131" s="4"/>
      <c r="DBZ131" s="4"/>
      <c r="DCA131" s="4"/>
      <c r="DCB131" s="4"/>
      <c r="DCC131" s="4"/>
      <c r="DCD131" s="4"/>
      <c r="DCE131" s="4"/>
      <c r="DCF131" s="4"/>
      <c r="DCG131" s="4"/>
      <c r="DCH131" s="4"/>
      <c r="DCI131" s="4"/>
      <c r="DCJ131" s="4"/>
      <c r="DCK131" s="4"/>
      <c r="DCL131" s="4"/>
      <c r="DCM131" s="4"/>
      <c r="DCN131" s="4"/>
      <c r="DCO131" s="4"/>
      <c r="DCP131" s="4"/>
      <c r="DCQ131" s="4"/>
      <c r="DCR131" s="4"/>
      <c r="DCS131" s="4"/>
      <c r="DCT131" s="4"/>
      <c r="DCU131" s="4"/>
      <c r="DCV131" s="4"/>
      <c r="DCW131" s="4"/>
      <c r="DCX131" s="4"/>
      <c r="DCY131" s="4"/>
      <c r="DCZ131" s="4"/>
      <c r="DDA131" s="4"/>
      <c r="DDB131" s="4"/>
      <c r="DDC131" s="4"/>
      <c r="DDD131" s="4"/>
      <c r="DDE131" s="4"/>
      <c r="DDF131" s="4"/>
      <c r="DDG131" s="4"/>
      <c r="DDH131" s="4"/>
      <c r="DDI131" s="4"/>
      <c r="DDJ131" s="4"/>
      <c r="DDK131" s="4"/>
      <c r="DDL131" s="4"/>
      <c r="DDM131" s="4"/>
      <c r="DDN131" s="4"/>
      <c r="DDO131" s="4"/>
      <c r="DDP131" s="4"/>
      <c r="DDQ131" s="4"/>
      <c r="DDR131" s="4"/>
      <c r="DDS131" s="4"/>
      <c r="DDT131" s="4"/>
      <c r="DDU131" s="4"/>
      <c r="DDV131" s="4"/>
      <c r="DDW131" s="4"/>
      <c r="DDX131" s="4"/>
      <c r="DDY131" s="4"/>
      <c r="DDZ131" s="4"/>
      <c r="DEA131" s="4"/>
      <c r="DEB131" s="4"/>
      <c r="DEC131" s="4"/>
      <c r="DED131" s="4"/>
      <c r="DEE131" s="4"/>
      <c r="DEF131" s="4"/>
      <c r="DEG131" s="4"/>
      <c r="DEH131" s="4"/>
      <c r="DEI131" s="4"/>
      <c r="DEJ131" s="4"/>
      <c r="DEK131" s="4"/>
      <c r="DEL131" s="4"/>
      <c r="DEM131" s="4"/>
      <c r="DEN131" s="4"/>
      <c r="DEO131" s="4"/>
      <c r="DEP131" s="4"/>
      <c r="DEQ131" s="4"/>
      <c r="DER131" s="4"/>
      <c r="DES131" s="4"/>
      <c r="DET131" s="4"/>
      <c r="DEU131" s="4"/>
      <c r="DEV131" s="4"/>
      <c r="DEW131" s="4"/>
      <c r="DEX131" s="4"/>
      <c r="DEY131" s="4"/>
      <c r="DEZ131" s="4"/>
      <c r="DFA131" s="4"/>
      <c r="DFB131" s="4"/>
      <c r="DFC131" s="4"/>
      <c r="DFD131" s="4"/>
      <c r="DFE131" s="4"/>
      <c r="DFF131" s="4"/>
      <c r="DFG131" s="4"/>
      <c r="DFH131" s="4"/>
      <c r="DFI131" s="4"/>
      <c r="DFJ131" s="4"/>
      <c r="DFK131" s="4"/>
      <c r="DFL131" s="4"/>
      <c r="DFM131" s="4"/>
      <c r="DFN131" s="4"/>
      <c r="DFO131" s="4"/>
      <c r="DFP131" s="4"/>
      <c r="DFQ131" s="4"/>
      <c r="DFR131" s="4"/>
      <c r="DFS131" s="4"/>
      <c r="DFT131" s="4"/>
      <c r="DFU131" s="4"/>
      <c r="DFV131" s="4"/>
      <c r="DFW131" s="4"/>
      <c r="DFX131" s="4"/>
      <c r="DFY131" s="4"/>
      <c r="DFZ131" s="4"/>
      <c r="DGA131" s="4"/>
      <c r="DGB131" s="4"/>
      <c r="DGC131" s="4"/>
      <c r="DGD131" s="4"/>
      <c r="DGE131" s="4"/>
      <c r="DGF131" s="4"/>
      <c r="DGG131" s="4"/>
      <c r="DGH131" s="4"/>
      <c r="DGI131" s="4"/>
      <c r="DGJ131" s="4"/>
      <c r="DGK131" s="4"/>
      <c r="DGL131" s="4"/>
      <c r="DGM131" s="4"/>
      <c r="DGN131" s="4"/>
      <c r="DGO131" s="4"/>
      <c r="DGP131" s="4"/>
      <c r="DGQ131" s="4"/>
      <c r="DGR131" s="4"/>
      <c r="DGS131" s="4"/>
      <c r="DGT131" s="4"/>
      <c r="DGU131" s="4"/>
      <c r="DGV131" s="4"/>
      <c r="DGW131" s="4"/>
      <c r="DGX131" s="4"/>
      <c r="DGY131" s="4"/>
      <c r="DGZ131" s="4"/>
      <c r="DHA131" s="4"/>
      <c r="DHB131" s="4"/>
      <c r="DHC131" s="4"/>
      <c r="DHD131" s="4"/>
      <c r="DHE131" s="4"/>
      <c r="DHF131" s="4"/>
      <c r="DHG131" s="4"/>
      <c r="DHH131" s="4"/>
      <c r="DHI131" s="4"/>
      <c r="DHJ131" s="4"/>
      <c r="DHK131" s="4"/>
      <c r="DHL131" s="4"/>
      <c r="DHM131" s="4"/>
      <c r="DHN131" s="4"/>
      <c r="DHO131" s="4"/>
      <c r="DHP131" s="4"/>
      <c r="DHQ131" s="4"/>
      <c r="DHR131" s="4"/>
      <c r="DHS131" s="4"/>
      <c r="DHT131" s="4"/>
      <c r="DHU131" s="4"/>
      <c r="DHV131" s="4"/>
      <c r="DHW131" s="4"/>
      <c r="DHX131" s="4"/>
      <c r="DHY131" s="4"/>
      <c r="DHZ131" s="4"/>
      <c r="DIA131" s="4"/>
      <c r="DIB131" s="4"/>
      <c r="DIC131" s="4"/>
      <c r="DID131" s="4"/>
      <c r="DIE131" s="4"/>
      <c r="DIF131" s="4"/>
      <c r="DIG131" s="4"/>
      <c r="DIH131" s="4"/>
      <c r="DII131" s="4"/>
      <c r="DIJ131" s="4"/>
      <c r="DIK131" s="4"/>
      <c r="DIL131" s="4"/>
      <c r="DIM131" s="4"/>
      <c r="DIN131" s="4"/>
      <c r="DIO131" s="4"/>
      <c r="DIP131" s="4"/>
      <c r="DIQ131" s="4"/>
      <c r="DIR131" s="4"/>
      <c r="DIS131" s="4"/>
      <c r="DIT131" s="4"/>
      <c r="DIU131" s="4"/>
      <c r="DIV131" s="4"/>
      <c r="DIW131" s="4"/>
      <c r="DIX131" s="4"/>
      <c r="DIY131" s="4"/>
      <c r="DIZ131" s="4"/>
      <c r="DJA131" s="4"/>
      <c r="DJB131" s="4"/>
      <c r="DJC131" s="4"/>
      <c r="DJD131" s="4"/>
      <c r="DJE131" s="4"/>
      <c r="DJF131" s="4"/>
      <c r="DJG131" s="4"/>
      <c r="DJH131" s="4"/>
      <c r="DJI131" s="4"/>
      <c r="DJJ131" s="4"/>
      <c r="DJK131" s="4"/>
      <c r="DJL131" s="4"/>
      <c r="DJM131" s="4"/>
      <c r="DJN131" s="4"/>
      <c r="DJO131" s="4"/>
      <c r="DJP131" s="4"/>
      <c r="DJQ131" s="4"/>
      <c r="DJR131" s="4"/>
      <c r="DJS131" s="4"/>
      <c r="DJT131" s="4"/>
      <c r="DJU131" s="4"/>
      <c r="DJV131" s="4"/>
      <c r="DJW131" s="4"/>
      <c r="DJX131" s="4"/>
      <c r="DJY131" s="4"/>
      <c r="DJZ131" s="4"/>
      <c r="DKA131" s="4"/>
      <c r="DKB131" s="4"/>
      <c r="DKC131" s="4"/>
      <c r="DKD131" s="4"/>
      <c r="DKE131" s="4"/>
      <c r="DKF131" s="4"/>
      <c r="DKG131" s="4"/>
      <c r="DKH131" s="4"/>
      <c r="DKI131" s="4"/>
      <c r="DKJ131" s="4"/>
      <c r="DKK131" s="4"/>
      <c r="DKL131" s="4"/>
      <c r="DKM131" s="4"/>
      <c r="DKN131" s="4"/>
      <c r="DKO131" s="4"/>
      <c r="DKP131" s="4"/>
      <c r="DKQ131" s="4"/>
      <c r="DKR131" s="4"/>
      <c r="DKS131" s="4"/>
      <c r="DKT131" s="4"/>
      <c r="DKU131" s="4"/>
      <c r="DKV131" s="4"/>
      <c r="DKW131" s="4"/>
      <c r="DKX131" s="4"/>
      <c r="DKY131" s="4"/>
      <c r="DKZ131" s="4"/>
      <c r="DLA131" s="4"/>
      <c r="DLB131" s="4"/>
      <c r="DLC131" s="4"/>
      <c r="DLD131" s="4"/>
      <c r="DLE131" s="4"/>
      <c r="DLF131" s="4"/>
      <c r="DLG131" s="4"/>
      <c r="DLH131" s="4"/>
      <c r="DLI131" s="4"/>
      <c r="DLJ131" s="4"/>
      <c r="DLQ131" s="4"/>
      <c r="DLR131" s="4"/>
      <c r="DLS131" s="4"/>
      <c r="DLT131" s="4"/>
      <c r="DLU131" s="4"/>
      <c r="DLV131" s="4"/>
      <c r="DLW131" s="4"/>
      <c r="DLX131" s="4"/>
      <c r="DLY131" s="4"/>
      <c r="DLZ131" s="4"/>
      <c r="DMA131" s="4"/>
      <c r="DMB131" s="4"/>
      <c r="DMC131" s="4"/>
      <c r="DMD131" s="4"/>
      <c r="DME131" s="4"/>
      <c r="DMF131" s="4"/>
      <c r="DMG131" s="4"/>
      <c r="DMH131" s="4"/>
      <c r="DMI131" s="4"/>
      <c r="DMJ131" s="4"/>
      <c r="DMK131" s="4"/>
      <c r="DML131" s="4"/>
      <c r="DMM131" s="4"/>
      <c r="DMN131" s="4"/>
      <c r="DMO131" s="4"/>
      <c r="DMP131" s="4"/>
      <c r="DMQ131" s="4"/>
      <c r="DMR131" s="4"/>
      <c r="DMS131" s="4"/>
      <c r="DMT131" s="4"/>
      <c r="DMU131" s="4"/>
      <c r="DMV131" s="4"/>
      <c r="DMW131" s="4"/>
      <c r="DMX131" s="4"/>
      <c r="DMY131" s="4"/>
      <c r="DMZ131" s="4"/>
      <c r="DNA131" s="4"/>
      <c r="DNB131" s="4"/>
      <c r="DNC131" s="4"/>
      <c r="DND131" s="4"/>
      <c r="DNE131" s="4"/>
      <c r="DNF131" s="4"/>
      <c r="DNG131" s="4"/>
      <c r="DNH131" s="4"/>
      <c r="DNI131" s="4"/>
      <c r="DNJ131" s="4"/>
      <c r="DNK131" s="4"/>
      <c r="DNL131" s="4"/>
      <c r="DNM131" s="4"/>
      <c r="DNN131" s="4"/>
      <c r="DNO131" s="4"/>
      <c r="DNP131" s="4"/>
      <c r="DNQ131" s="4"/>
      <c r="DNR131" s="4"/>
      <c r="DNS131" s="4"/>
      <c r="DNT131" s="4"/>
      <c r="DNU131" s="4"/>
      <c r="DNV131" s="4"/>
      <c r="DNW131" s="4"/>
      <c r="DNX131" s="4"/>
      <c r="DNY131" s="4"/>
      <c r="DNZ131" s="4"/>
      <c r="DOA131" s="4"/>
      <c r="DOB131" s="4"/>
      <c r="DOC131" s="4"/>
      <c r="DOD131" s="4"/>
      <c r="DOE131" s="4"/>
      <c r="DOF131" s="4"/>
      <c r="DOG131" s="4"/>
      <c r="DOH131" s="4"/>
      <c r="DOI131" s="4"/>
      <c r="DOJ131" s="4"/>
      <c r="DOK131" s="4"/>
      <c r="DOL131" s="4"/>
      <c r="DOM131" s="4"/>
      <c r="DON131" s="4"/>
      <c r="DOO131" s="4"/>
      <c r="DOP131" s="4"/>
      <c r="DOQ131" s="4"/>
      <c r="DOR131" s="4"/>
      <c r="DOS131" s="4"/>
      <c r="DOT131" s="4"/>
      <c r="DOU131" s="4"/>
      <c r="DOV131" s="4"/>
      <c r="DOW131" s="4"/>
      <c r="DOX131" s="4"/>
      <c r="DOY131" s="4"/>
      <c r="DOZ131" s="4"/>
      <c r="DPA131" s="4"/>
      <c r="DPB131" s="4"/>
      <c r="DPC131" s="4"/>
      <c r="DPD131" s="4"/>
      <c r="DPE131" s="4"/>
      <c r="DPF131" s="4"/>
      <c r="DPG131" s="4"/>
      <c r="DPH131" s="4"/>
      <c r="DPI131" s="4"/>
      <c r="DPJ131" s="4"/>
      <c r="DPK131" s="4"/>
      <c r="DPL131" s="4"/>
      <c r="DPM131" s="4"/>
      <c r="DPN131" s="4"/>
      <c r="DPO131" s="4"/>
      <c r="DPP131" s="4"/>
      <c r="DPQ131" s="4"/>
      <c r="DPR131" s="4"/>
      <c r="DPS131" s="4"/>
      <c r="DPT131" s="4"/>
      <c r="DPU131" s="4"/>
      <c r="DPV131" s="4"/>
      <c r="DPW131" s="4"/>
      <c r="DPX131" s="4"/>
      <c r="DPY131" s="4"/>
      <c r="DPZ131" s="4"/>
      <c r="DQA131" s="4"/>
      <c r="DQB131" s="4"/>
      <c r="DQC131" s="4"/>
      <c r="DQD131" s="4"/>
      <c r="DQE131" s="4"/>
      <c r="DQF131" s="4"/>
      <c r="DQG131" s="4"/>
      <c r="DQH131" s="4"/>
      <c r="DQI131" s="4"/>
      <c r="DQJ131" s="4"/>
      <c r="DQK131" s="4"/>
      <c r="DQL131" s="4"/>
      <c r="DQM131" s="4"/>
      <c r="DQN131" s="4"/>
      <c r="DQO131" s="4"/>
      <c r="DQP131" s="4"/>
      <c r="DQQ131" s="4"/>
      <c r="DQR131" s="4"/>
      <c r="DQS131" s="4"/>
      <c r="DQT131" s="4"/>
      <c r="DQU131" s="4"/>
      <c r="DQV131" s="4"/>
      <c r="DQW131" s="4"/>
      <c r="DQX131" s="4"/>
      <c r="DQY131" s="4"/>
      <c r="DQZ131" s="4"/>
      <c r="DRA131" s="4"/>
      <c r="DRB131" s="4"/>
      <c r="DRC131" s="4"/>
      <c r="DRD131" s="4"/>
      <c r="DRE131" s="4"/>
      <c r="DRF131" s="4"/>
      <c r="DRG131" s="4"/>
      <c r="DRH131" s="4"/>
      <c r="DRI131" s="4"/>
      <c r="DRJ131" s="4"/>
      <c r="DRK131" s="4"/>
      <c r="DRL131" s="4"/>
      <c r="DRM131" s="4"/>
      <c r="DRN131" s="4"/>
      <c r="DRO131" s="4"/>
      <c r="DRP131" s="4"/>
      <c r="DRQ131" s="4"/>
      <c r="DRR131" s="4"/>
      <c r="DRS131" s="4"/>
      <c r="DRT131" s="4"/>
      <c r="DRU131" s="4"/>
      <c r="DRV131" s="4"/>
      <c r="DRW131" s="4"/>
      <c r="DRX131" s="4"/>
      <c r="DRY131" s="4"/>
      <c r="DRZ131" s="4"/>
      <c r="DSA131" s="4"/>
      <c r="DSB131" s="4"/>
      <c r="DSC131" s="4"/>
      <c r="DSD131" s="4"/>
      <c r="DSE131" s="4"/>
      <c r="DSF131" s="4"/>
      <c r="DSG131" s="4"/>
      <c r="DSH131" s="4"/>
      <c r="DSI131" s="4"/>
      <c r="DSJ131" s="4"/>
      <c r="DSK131" s="4"/>
      <c r="DSL131" s="4"/>
      <c r="DSM131" s="4"/>
      <c r="DSN131" s="4"/>
      <c r="DSO131" s="4"/>
      <c r="DSP131" s="4"/>
      <c r="DSQ131" s="4"/>
      <c r="DSR131" s="4"/>
      <c r="DSS131" s="4"/>
      <c r="DST131" s="4"/>
      <c r="DSU131" s="4"/>
      <c r="DSV131" s="4"/>
      <c r="DSW131" s="4"/>
      <c r="DSX131" s="4"/>
      <c r="DSY131" s="4"/>
      <c r="DSZ131" s="4"/>
      <c r="DTA131" s="4"/>
      <c r="DTB131" s="4"/>
      <c r="DTC131" s="4"/>
      <c r="DTD131" s="4"/>
      <c r="DTE131" s="4"/>
      <c r="DTF131" s="4"/>
      <c r="DTG131" s="4"/>
      <c r="DTH131" s="4"/>
      <c r="DTI131" s="4"/>
      <c r="DTJ131" s="4"/>
      <c r="DTK131" s="4"/>
      <c r="DTL131" s="4"/>
      <c r="DTM131" s="4"/>
      <c r="DTN131" s="4"/>
      <c r="DTO131" s="4"/>
      <c r="DTP131" s="4"/>
      <c r="DTQ131" s="4"/>
      <c r="DTR131" s="4"/>
      <c r="DTS131" s="4"/>
      <c r="DTT131" s="4"/>
      <c r="DTU131" s="4"/>
      <c r="DTV131" s="4"/>
      <c r="DTW131" s="4"/>
      <c r="DTX131" s="4"/>
      <c r="DTY131" s="4"/>
      <c r="DTZ131" s="4"/>
      <c r="DUA131" s="4"/>
      <c r="DUB131" s="4"/>
      <c r="DUC131" s="4"/>
      <c r="DUD131" s="4"/>
      <c r="DUE131" s="4"/>
      <c r="DUF131" s="4"/>
      <c r="DUG131" s="4"/>
      <c r="DUH131" s="4"/>
      <c r="DUI131" s="4"/>
      <c r="DUJ131" s="4"/>
      <c r="DUK131" s="4"/>
      <c r="DUL131" s="4"/>
      <c r="DUM131" s="4"/>
      <c r="DUN131" s="4"/>
      <c r="DUO131" s="4"/>
      <c r="DUP131" s="4"/>
      <c r="DUQ131" s="4"/>
      <c r="DUR131" s="4"/>
      <c r="DUS131" s="4"/>
      <c r="DUT131" s="4"/>
      <c r="DUU131" s="4"/>
      <c r="DUV131" s="4"/>
      <c r="DUW131" s="4"/>
      <c r="DUX131" s="4"/>
      <c r="DUY131" s="4"/>
      <c r="DUZ131" s="4"/>
      <c r="DVA131" s="4"/>
      <c r="DVB131" s="4"/>
      <c r="DVC131" s="4"/>
      <c r="DVD131" s="4"/>
      <c r="DVE131" s="4"/>
      <c r="DVF131" s="4"/>
      <c r="DVM131" s="4"/>
      <c r="DVN131" s="4"/>
      <c r="DVO131" s="4"/>
      <c r="DVP131" s="4"/>
      <c r="DVQ131" s="4"/>
      <c r="DVR131" s="4"/>
      <c r="DVS131" s="4"/>
      <c r="DVT131" s="4"/>
      <c r="DVU131" s="4"/>
      <c r="DVV131" s="4"/>
      <c r="DVW131" s="4"/>
      <c r="DVX131" s="4"/>
      <c r="DVY131" s="4"/>
      <c r="DVZ131" s="4"/>
      <c r="DWA131" s="4"/>
      <c r="DWB131" s="4"/>
      <c r="DWC131" s="4"/>
      <c r="DWD131" s="4"/>
      <c r="DWE131" s="4"/>
      <c r="DWF131" s="4"/>
      <c r="DWG131" s="4"/>
      <c r="DWH131" s="4"/>
      <c r="DWI131" s="4"/>
      <c r="DWJ131" s="4"/>
      <c r="DWK131" s="4"/>
      <c r="DWL131" s="4"/>
      <c r="DWM131" s="4"/>
      <c r="DWN131" s="4"/>
      <c r="DWO131" s="4"/>
      <c r="DWP131" s="4"/>
      <c r="DWQ131" s="4"/>
      <c r="DWR131" s="4"/>
      <c r="DWS131" s="4"/>
      <c r="DWT131" s="4"/>
      <c r="DWU131" s="4"/>
      <c r="DWV131" s="4"/>
      <c r="DWW131" s="4"/>
      <c r="DWX131" s="4"/>
      <c r="DWY131" s="4"/>
      <c r="DWZ131" s="4"/>
      <c r="DXA131" s="4"/>
      <c r="DXB131" s="4"/>
      <c r="DXC131" s="4"/>
      <c r="DXD131" s="4"/>
      <c r="DXE131" s="4"/>
      <c r="DXF131" s="4"/>
      <c r="DXG131" s="4"/>
      <c r="DXH131" s="4"/>
      <c r="DXI131" s="4"/>
      <c r="DXJ131" s="4"/>
      <c r="DXK131" s="4"/>
      <c r="DXL131" s="4"/>
      <c r="DXM131" s="4"/>
      <c r="DXN131" s="4"/>
      <c r="DXO131" s="4"/>
      <c r="DXP131" s="4"/>
      <c r="DXQ131" s="4"/>
      <c r="DXR131" s="4"/>
      <c r="DXS131" s="4"/>
      <c r="DXT131" s="4"/>
      <c r="DXU131" s="4"/>
      <c r="DXV131" s="4"/>
      <c r="DXW131" s="4"/>
      <c r="DXX131" s="4"/>
      <c r="DXY131" s="4"/>
      <c r="DXZ131" s="4"/>
      <c r="DYA131" s="4"/>
      <c r="DYB131" s="4"/>
      <c r="DYC131" s="4"/>
      <c r="DYD131" s="4"/>
      <c r="DYE131" s="4"/>
      <c r="DYF131" s="4"/>
      <c r="DYG131" s="4"/>
      <c r="DYH131" s="4"/>
      <c r="DYI131" s="4"/>
      <c r="DYJ131" s="4"/>
      <c r="DYK131" s="4"/>
      <c r="DYL131" s="4"/>
      <c r="DYM131" s="4"/>
      <c r="DYN131" s="4"/>
      <c r="DYO131" s="4"/>
      <c r="DYP131" s="4"/>
      <c r="DYQ131" s="4"/>
      <c r="DYR131" s="4"/>
      <c r="DYS131" s="4"/>
      <c r="DYT131" s="4"/>
      <c r="DYU131" s="4"/>
      <c r="DYV131" s="4"/>
      <c r="DYW131" s="4"/>
      <c r="DYX131" s="4"/>
      <c r="DYY131" s="4"/>
      <c r="DYZ131" s="4"/>
      <c r="DZA131" s="4"/>
      <c r="DZB131" s="4"/>
      <c r="DZC131" s="4"/>
      <c r="DZD131" s="4"/>
      <c r="DZE131" s="4"/>
      <c r="DZF131" s="4"/>
      <c r="DZG131" s="4"/>
      <c r="DZH131" s="4"/>
      <c r="DZI131" s="4"/>
      <c r="DZJ131" s="4"/>
      <c r="DZK131" s="4"/>
      <c r="DZL131" s="4"/>
      <c r="DZM131" s="4"/>
      <c r="DZN131" s="4"/>
      <c r="DZO131" s="4"/>
      <c r="DZP131" s="4"/>
      <c r="DZQ131" s="4"/>
      <c r="DZR131" s="4"/>
      <c r="DZS131" s="4"/>
      <c r="DZT131" s="4"/>
      <c r="DZU131" s="4"/>
      <c r="DZV131" s="4"/>
      <c r="DZW131" s="4"/>
      <c r="DZX131" s="4"/>
      <c r="DZY131" s="4"/>
      <c r="DZZ131" s="4"/>
      <c r="EAA131" s="4"/>
      <c r="EAB131" s="4"/>
      <c r="EAC131" s="4"/>
      <c r="EAD131" s="4"/>
      <c r="EAE131" s="4"/>
      <c r="EAF131" s="4"/>
      <c r="EAG131" s="4"/>
      <c r="EAH131" s="4"/>
      <c r="EAI131" s="4"/>
      <c r="EAJ131" s="4"/>
      <c r="EAK131" s="4"/>
      <c r="EAL131" s="4"/>
      <c r="EAM131" s="4"/>
      <c r="EAN131" s="4"/>
      <c r="EAO131" s="4"/>
      <c r="EAP131" s="4"/>
      <c r="EAQ131" s="4"/>
      <c r="EAR131" s="4"/>
      <c r="EAS131" s="4"/>
      <c r="EAT131" s="4"/>
      <c r="EAU131" s="4"/>
      <c r="EAV131" s="4"/>
      <c r="EAW131" s="4"/>
      <c r="EAX131" s="4"/>
      <c r="EAY131" s="4"/>
      <c r="EAZ131" s="4"/>
      <c r="EBA131" s="4"/>
      <c r="EBB131" s="4"/>
      <c r="EBC131" s="4"/>
      <c r="EBD131" s="4"/>
      <c r="EBE131" s="4"/>
      <c r="EBF131" s="4"/>
      <c r="EBG131" s="4"/>
      <c r="EBH131" s="4"/>
      <c r="EBI131" s="4"/>
      <c r="EBJ131" s="4"/>
      <c r="EBK131" s="4"/>
      <c r="EBL131" s="4"/>
      <c r="EBM131" s="4"/>
      <c r="EBN131" s="4"/>
      <c r="EBO131" s="4"/>
      <c r="EBP131" s="4"/>
      <c r="EBQ131" s="4"/>
      <c r="EBR131" s="4"/>
      <c r="EBS131" s="4"/>
      <c r="EBT131" s="4"/>
      <c r="EBU131" s="4"/>
      <c r="EBV131" s="4"/>
      <c r="EBW131" s="4"/>
      <c r="EBX131" s="4"/>
      <c r="EBY131" s="4"/>
      <c r="EBZ131" s="4"/>
      <c r="ECA131" s="4"/>
      <c r="ECB131" s="4"/>
      <c r="ECC131" s="4"/>
      <c r="ECD131" s="4"/>
      <c r="ECE131" s="4"/>
      <c r="ECF131" s="4"/>
      <c r="ECG131" s="4"/>
      <c r="ECH131" s="4"/>
      <c r="ECI131" s="4"/>
      <c r="ECJ131" s="4"/>
      <c r="ECK131" s="4"/>
      <c r="ECL131" s="4"/>
      <c r="ECM131" s="4"/>
      <c r="ECN131" s="4"/>
      <c r="ECO131" s="4"/>
      <c r="ECP131" s="4"/>
      <c r="ECQ131" s="4"/>
      <c r="ECR131" s="4"/>
      <c r="ECS131" s="4"/>
      <c r="ECT131" s="4"/>
      <c r="ECU131" s="4"/>
      <c r="ECV131" s="4"/>
      <c r="ECW131" s="4"/>
      <c r="ECX131" s="4"/>
      <c r="ECY131" s="4"/>
      <c r="ECZ131" s="4"/>
      <c r="EDA131" s="4"/>
      <c r="EDB131" s="4"/>
      <c r="EDC131" s="4"/>
      <c r="EDD131" s="4"/>
      <c r="EDE131" s="4"/>
      <c r="EDF131" s="4"/>
      <c r="EDG131" s="4"/>
      <c r="EDH131" s="4"/>
      <c r="EDI131" s="4"/>
      <c r="EDJ131" s="4"/>
      <c r="EDK131" s="4"/>
      <c r="EDL131" s="4"/>
      <c r="EDM131" s="4"/>
      <c r="EDN131" s="4"/>
      <c r="EDO131" s="4"/>
      <c r="EDP131" s="4"/>
      <c r="EDQ131" s="4"/>
      <c r="EDR131" s="4"/>
      <c r="EDS131" s="4"/>
      <c r="EDT131" s="4"/>
      <c r="EDU131" s="4"/>
      <c r="EDV131" s="4"/>
      <c r="EDW131" s="4"/>
      <c r="EDX131" s="4"/>
      <c r="EDY131" s="4"/>
      <c r="EDZ131" s="4"/>
      <c r="EEA131" s="4"/>
      <c r="EEB131" s="4"/>
      <c r="EEC131" s="4"/>
      <c r="EED131" s="4"/>
      <c r="EEE131" s="4"/>
      <c r="EEF131" s="4"/>
      <c r="EEG131" s="4"/>
      <c r="EEH131" s="4"/>
      <c r="EEI131" s="4"/>
      <c r="EEJ131" s="4"/>
      <c r="EEK131" s="4"/>
      <c r="EEL131" s="4"/>
      <c r="EEM131" s="4"/>
      <c r="EEN131" s="4"/>
      <c r="EEO131" s="4"/>
      <c r="EEP131" s="4"/>
      <c r="EEQ131" s="4"/>
      <c r="EER131" s="4"/>
      <c r="EES131" s="4"/>
      <c r="EET131" s="4"/>
      <c r="EEU131" s="4"/>
      <c r="EEV131" s="4"/>
      <c r="EEW131" s="4"/>
      <c r="EEX131" s="4"/>
      <c r="EEY131" s="4"/>
      <c r="EEZ131" s="4"/>
      <c r="EFA131" s="4"/>
      <c r="EFB131" s="4"/>
      <c r="EFI131" s="4"/>
      <c r="EFJ131" s="4"/>
      <c r="EFK131" s="4"/>
      <c r="EFL131" s="4"/>
      <c r="EFM131" s="4"/>
      <c r="EFN131" s="4"/>
      <c r="EFO131" s="4"/>
      <c r="EFP131" s="4"/>
      <c r="EFQ131" s="4"/>
      <c r="EFR131" s="4"/>
      <c r="EFS131" s="4"/>
      <c r="EFT131" s="4"/>
      <c r="EFU131" s="4"/>
      <c r="EFV131" s="4"/>
      <c r="EFW131" s="4"/>
      <c r="EFX131" s="4"/>
      <c r="EFY131" s="4"/>
      <c r="EFZ131" s="4"/>
      <c r="EGA131" s="4"/>
      <c r="EGB131" s="4"/>
      <c r="EGC131" s="4"/>
      <c r="EGD131" s="4"/>
      <c r="EGE131" s="4"/>
      <c r="EGF131" s="4"/>
      <c r="EGG131" s="4"/>
      <c r="EGH131" s="4"/>
      <c r="EGI131" s="4"/>
      <c r="EGJ131" s="4"/>
      <c r="EGK131" s="4"/>
      <c r="EGL131" s="4"/>
      <c r="EGM131" s="4"/>
      <c r="EGN131" s="4"/>
      <c r="EGO131" s="4"/>
      <c r="EGP131" s="4"/>
      <c r="EGQ131" s="4"/>
      <c r="EGR131" s="4"/>
      <c r="EGS131" s="4"/>
      <c r="EGT131" s="4"/>
      <c r="EGU131" s="4"/>
      <c r="EGV131" s="4"/>
      <c r="EGW131" s="4"/>
      <c r="EGX131" s="4"/>
      <c r="EGY131" s="4"/>
      <c r="EGZ131" s="4"/>
      <c r="EHA131" s="4"/>
      <c r="EHB131" s="4"/>
      <c r="EHC131" s="4"/>
      <c r="EHD131" s="4"/>
      <c r="EHE131" s="4"/>
      <c r="EHF131" s="4"/>
      <c r="EHG131" s="4"/>
      <c r="EHH131" s="4"/>
      <c r="EHI131" s="4"/>
      <c r="EHJ131" s="4"/>
      <c r="EHK131" s="4"/>
      <c r="EHL131" s="4"/>
      <c r="EHM131" s="4"/>
      <c r="EHN131" s="4"/>
      <c r="EHO131" s="4"/>
      <c r="EHP131" s="4"/>
      <c r="EHQ131" s="4"/>
      <c r="EHR131" s="4"/>
      <c r="EHS131" s="4"/>
      <c r="EHT131" s="4"/>
      <c r="EHU131" s="4"/>
      <c r="EHV131" s="4"/>
      <c r="EHW131" s="4"/>
      <c r="EHX131" s="4"/>
      <c r="EHY131" s="4"/>
      <c r="EHZ131" s="4"/>
      <c r="EIA131" s="4"/>
      <c r="EIB131" s="4"/>
      <c r="EIC131" s="4"/>
      <c r="EID131" s="4"/>
      <c r="EIE131" s="4"/>
      <c r="EIF131" s="4"/>
      <c r="EIG131" s="4"/>
      <c r="EIH131" s="4"/>
      <c r="EII131" s="4"/>
      <c r="EIJ131" s="4"/>
      <c r="EIK131" s="4"/>
      <c r="EIL131" s="4"/>
      <c r="EIM131" s="4"/>
      <c r="EIN131" s="4"/>
      <c r="EIO131" s="4"/>
      <c r="EIP131" s="4"/>
      <c r="EIQ131" s="4"/>
      <c r="EIR131" s="4"/>
      <c r="EIS131" s="4"/>
      <c r="EIT131" s="4"/>
      <c r="EIU131" s="4"/>
      <c r="EIV131" s="4"/>
      <c r="EIW131" s="4"/>
      <c r="EIX131" s="4"/>
      <c r="EIY131" s="4"/>
      <c r="EIZ131" s="4"/>
      <c r="EJA131" s="4"/>
      <c r="EJB131" s="4"/>
      <c r="EJC131" s="4"/>
      <c r="EJD131" s="4"/>
      <c r="EJE131" s="4"/>
      <c r="EJF131" s="4"/>
      <c r="EJG131" s="4"/>
      <c r="EJH131" s="4"/>
      <c r="EJI131" s="4"/>
      <c r="EJJ131" s="4"/>
      <c r="EJK131" s="4"/>
      <c r="EJL131" s="4"/>
      <c r="EJM131" s="4"/>
      <c r="EJN131" s="4"/>
      <c r="EJO131" s="4"/>
      <c r="EJP131" s="4"/>
      <c r="EJQ131" s="4"/>
      <c r="EJR131" s="4"/>
      <c r="EJS131" s="4"/>
      <c r="EJT131" s="4"/>
      <c r="EJU131" s="4"/>
      <c r="EJV131" s="4"/>
      <c r="EJW131" s="4"/>
      <c r="EJX131" s="4"/>
      <c r="EJY131" s="4"/>
      <c r="EJZ131" s="4"/>
      <c r="EKA131" s="4"/>
      <c r="EKB131" s="4"/>
      <c r="EKC131" s="4"/>
      <c r="EKD131" s="4"/>
      <c r="EKE131" s="4"/>
      <c r="EKF131" s="4"/>
      <c r="EKG131" s="4"/>
      <c r="EKH131" s="4"/>
      <c r="EKI131" s="4"/>
      <c r="EKJ131" s="4"/>
      <c r="EKK131" s="4"/>
      <c r="EKL131" s="4"/>
      <c r="EKM131" s="4"/>
      <c r="EKN131" s="4"/>
      <c r="EKO131" s="4"/>
      <c r="EKP131" s="4"/>
      <c r="EKQ131" s="4"/>
      <c r="EKR131" s="4"/>
      <c r="EKS131" s="4"/>
      <c r="EKT131" s="4"/>
      <c r="EKU131" s="4"/>
      <c r="EKV131" s="4"/>
      <c r="EKW131" s="4"/>
      <c r="EKX131" s="4"/>
      <c r="EKY131" s="4"/>
      <c r="EKZ131" s="4"/>
      <c r="ELA131" s="4"/>
      <c r="ELB131" s="4"/>
      <c r="ELC131" s="4"/>
      <c r="ELD131" s="4"/>
      <c r="ELE131" s="4"/>
      <c r="ELF131" s="4"/>
      <c r="ELG131" s="4"/>
      <c r="ELH131" s="4"/>
      <c r="ELI131" s="4"/>
      <c r="ELJ131" s="4"/>
      <c r="ELK131" s="4"/>
      <c r="ELL131" s="4"/>
      <c r="ELM131" s="4"/>
      <c r="ELN131" s="4"/>
      <c r="ELO131" s="4"/>
      <c r="ELP131" s="4"/>
      <c r="ELQ131" s="4"/>
      <c r="ELR131" s="4"/>
      <c r="ELS131" s="4"/>
      <c r="ELT131" s="4"/>
      <c r="ELU131" s="4"/>
      <c r="ELV131" s="4"/>
      <c r="ELW131" s="4"/>
      <c r="ELX131" s="4"/>
      <c r="ELY131" s="4"/>
      <c r="ELZ131" s="4"/>
      <c r="EMA131" s="4"/>
      <c r="EMB131" s="4"/>
      <c r="EMC131" s="4"/>
      <c r="EMD131" s="4"/>
      <c r="EME131" s="4"/>
      <c r="EMF131" s="4"/>
      <c r="EMG131" s="4"/>
      <c r="EMH131" s="4"/>
      <c r="EMI131" s="4"/>
      <c r="EMJ131" s="4"/>
      <c r="EMK131" s="4"/>
      <c r="EML131" s="4"/>
      <c r="EMM131" s="4"/>
      <c r="EMN131" s="4"/>
      <c r="EMO131" s="4"/>
      <c r="EMP131" s="4"/>
      <c r="EMQ131" s="4"/>
      <c r="EMR131" s="4"/>
      <c r="EMS131" s="4"/>
      <c r="EMT131" s="4"/>
      <c r="EMU131" s="4"/>
      <c r="EMV131" s="4"/>
      <c r="EMW131" s="4"/>
      <c r="EMX131" s="4"/>
      <c r="EMY131" s="4"/>
      <c r="EMZ131" s="4"/>
      <c r="ENA131" s="4"/>
      <c r="ENB131" s="4"/>
      <c r="ENC131" s="4"/>
      <c r="END131" s="4"/>
      <c r="ENE131" s="4"/>
      <c r="ENF131" s="4"/>
      <c r="ENG131" s="4"/>
      <c r="ENH131" s="4"/>
      <c r="ENI131" s="4"/>
      <c r="ENJ131" s="4"/>
      <c r="ENK131" s="4"/>
      <c r="ENL131" s="4"/>
      <c r="ENM131" s="4"/>
      <c r="ENN131" s="4"/>
      <c r="ENO131" s="4"/>
      <c r="ENP131" s="4"/>
      <c r="ENQ131" s="4"/>
      <c r="ENR131" s="4"/>
      <c r="ENS131" s="4"/>
      <c r="ENT131" s="4"/>
      <c r="ENU131" s="4"/>
      <c r="ENV131" s="4"/>
      <c r="ENW131" s="4"/>
      <c r="ENX131" s="4"/>
      <c r="ENY131" s="4"/>
      <c r="ENZ131" s="4"/>
      <c r="EOA131" s="4"/>
      <c r="EOB131" s="4"/>
      <c r="EOC131" s="4"/>
      <c r="EOD131" s="4"/>
      <c r="EOE131" s="4"/>
      <c r="EOF131" s="4"/>
      <c r="EOG131" s="4"/>
      <c r="EOH131" s="4"/>
      <c r="EOI131" s="4"/>
      <c r="EOJ131" s="4"/>
      <c r="EOK131" s="4"/>
      <c r="EOL131" s="4"/>
      <c r="EOM131" s="4"/>
      <c r="EON131" s="4"/>
      <c r="EOO131" s="4"/>
      <c r="EOP131" s="4"/>
      <c r="EOQ131" s="4"/>
      <c r="EOR131" s="4"/>
      <c r="EOS131" s="4"/>
      <c r="EOT131" s="4"/>
      <c r="EOU131" s="4"/>
      <c r="EOV131" s="4"/>
      <c r="EOW131" s="4"/>
      <c r="EOX131" s="4"/>
      <c r="EPE131" s="4"/>
      <c r="EPF131" s="4"/>
      <c r="EPG131" s="4"/>
      <c r="EPH131" s="4"/>
      <c r="EPI131" s="4"/>
      <c r="EPJ131" s="4"/>
      <c r="EPK131" s="4"/>
      <c r="EPL131" s="4"/>
      <c r="EPM131" s="4"/>
      <c r="EPN131" s="4"/>
      <c r="EPO131" s="4"/>
      <c r="EPP131" s="4"/>
      <c r="EPQ131" s="4"/>
      <c r="EPR131" s="4"/>
      <c r="EPS131" s="4"/>
      <c r="EPT131" s="4"/>
      <c r="EPU131" s="4"/>
      <c r="EPV131" s="4"/>
      <c r="EPW131" s="4"/>
      <c r="EPX131" s="4"/>
      <c r="EPY131" s="4"/>
      <c r="EPZ131" s="4"/>
      <c r="EQA131" s="4"/>
      <c r="EQB131" s="4"/>
      <c r="EQC131" s="4"/>
      <c r="EQD131" s="4"/>
      <c r="EQE131" s="4"/>
      <c r="EQF131" s="4"/>
      <c r="EQG131" s="4"/>
      <c r="EQH131" s="4"/>
      <c r="EQI131" s="4"/>
      <c r="EQJ131" s="4"/>
      <c r="EQK131" s="4"/>
      <c r="EQL131" s="4"/>
      <c r="EQM131" s="4"/>
      <c r="EQN131" s="4"/>
      <c r="EQO131" s="4"/>
      <c r="EQP131" s="4"/>
      <c r="EQQ131" s="4"/>
      <c r="EQR131" s="4"/>
      <c r="EQS131" s="4"/>
      <c r="EQT131" s="4"/>
      <c r="EQU131" s="4"/>
      <c r="EQV131" s="4"/>
      <c r="EQW131" s="4"/>
      <c r="EQX131" s="4"/>
      <c r="EQY131" s="4"/>
      <c r="EQZ131" s="4"/>
      <c r="ERA131" s="4"/>
      <c r="ERB131" s="4"/>
      <c r="ERC131" s="4"/>
      <c r="ERD131" s="4"/>
      <c r="ERE131" s="4"/>
      <c r="ERF131" s="4"/>
      <c r="ERG131" s="4"/>
      <c r="ERH131" s="4"/>
      <c r="ERI131" s="4"/>
      <c r="ERJ131" s="4"/>
      <c r="ERK131" s="4"/>
      <c r="ERL131" s="4"/>
      <c r="ERM131" s="4"/>
      <c r="ERN131" s="4"/>
      <c r="ERO131" s="4"/>
      <c r="ERP131" s="4"/>
      <c r="ERQ131" s="4"/>
      <c r="ERR131" s="4"/>
      <c r="ERS131" s="4"/>
      <c r="ERT131" s="4"/>
      <c r="ERU131" s="4"/>
      <c r="ERV131" s="4"/>
      <c r="ERW131" s="4"/>
      <c r="ERX131" s="4"/>
      <c r="ERY131" s="4"/>
      <c r="ERZ131" s="4"/>
      <c r="ESA131" s="4"/>
      <c r="ESB131" s="4"/>
      <c r="ESC131" s="4"/>
      <c r="ESD131" s="4"/>
      <c r="ESE131" s="4"/>
      <c r="ESF131" s="4"/>
      <c r="ESG131" s="4"/>
      <c r="ESH131" s="4"/>
      <c r="ESI131" s="4"/>
      <c r="ESJ131" s="4"/>
      <c r="ESK131" s="4"/>
      <c r="ESL131" s="4"/>
      <c r="ESM131" s="4"/>
      <c r="ESN131" s="4"/>
      <c r="ESO131" s="4"/>
      <c r="ESP131" s="4"/>
      <c r="ESQ131" s="4"/>
      <c r="ESR131" s="4"/>
      <c r="ESS131" s="4"/>
      <c r="EST131" s="4"/>
      <c r="ESU131" s="4"/>
      <c r="ESV131" s="4"/>
      <c r="ESW131" s="4"/>
      <c r="ESX131" s="4"/>
      <c r="ESY131" s="4"/>
      <c r="ESZ131" s="4"/>
      <c r="ETA131" s="4"/>
      <c r="ETB131" s="4"/>
      <c r="ETC131" s="4"/>
      <c r="ETD131" s="4"/>
      <c r="ETE131" s="4"/>
      <c r="ETF131" s="4"/>
      <c r="ETG131" s="4"/>
      <c r="ETH131" s="4"/>
      <c r="ETI131" s="4"/>
      <c r="ETJ131" s="4"/>
      <c r="ETK131" s="4"/>
      <c r="ETL131" s="4"/>
      <c r="ETM131" s="4"/>
      <c r="ETN131" s="4"/>
      <c r="ETO131" s="4"/>
      <c r="ETP131" s="4"/>
      <c r="ETQ131" s="4"/>
      <c r="ETR131" s="4"/>
      <c r="ETS131" s="4"/>
      <c r="ETT131" s="4"/>
      <c r="ETU131" s="4"/>
      <c r="ETV131" s="4"/>
      <c r="ETW131" s="4"/>
      <c r="ETX131" s="4"/>
      <c r="ETY131" s="4"/>
      <c r="ETZ131" s="4"/>
      <c r="EUA131" s="4"/>
      <c r="EUB131" s="4"/>
      <c r="EUC131" s="4"/>
      <c r="EUD131" s="4"/>
      <c r="EUE131" s="4"/>
      <c r="EUF131" s="4"/>
      <c r="EUG131" s="4"/>
      <c r="EUH131" s="4"/>
      <c r="EUI131" s="4"/>
      <c r="EUJ131" s="4"/>
      <c r="EUK131" s="4"/>
      <c r="EUL131" s="4"/>
      <c r="EUM131" s="4"/>
      <c r="EUN131" s="4"/>
      <c r="EUO131" s="4"/>
      <c r="EUP131" s="4"/>
      <c r="EUQ131" s="4"/>
      <c r="EUR131" s="4"/>
      <c r="EUS131" s="4"/>
      <c r="EUT131" s="4"/>
      <c r="EUU131" s="4"/>
      <c r="EUV131" s="4"/>
      <c r="EUW131" s="4"/>
      <c r="EUX131" s="4"/>
      <c r="EUY131" s="4"/>
      <c r="EUZ131" s="4"/>
      <c r="EVA131" s="4"/>
      <c r="EVB131" s="4"/>
      <c r="EVC131" s="4"/>
      <c r="EVD131" s="4"/>
      <c r="EVE131" s="4"/>
      <c r="EVF131" s="4"/>
      <c r="EVG131" s="4"/>
      <c r="EVH131" s="4"/>
      <c r="EVI131" s="4"/>
      <c r="EVJ131" s="4"/>
      <c r="EVK131" s="4"/>
      <c r="EVL131" s="4"/>
      <c r="EVM131" s="4"/>
      <c r="EVN131" s="4"/>
      <c r="EVO131" s="4"/>
      <c r="EVP131" s="4"/>
      <c r="EVQ131" s="4"/>
      <c r="EVR131" s="4"/>
      <c r="EVS131" s="4"/>
      <c r="EVT131" s="4"/>
      <c r="EVU131" s="4"/>
      <c r="EVV131" s="4"/>
      <c r="EVW131" s="4"/>
      <c r="EVX131" s="4"/>
      <c r="EVY131" s="4"/>
      <c r="EVZ131" s="4"/>
      <c r="EWA131" s="4"/>
      <c r="EWB131" s="4"/>
      <c r="EWC131" s="4"/>
      <c r="EWD131" s="4"/>
      <c r="EWE131" s="4"/>
      <c r="EWF131" s="4"/>
      <c r="EWG131" s="4"/>
      <c r="EWH131" s="4"/>
      <c r="EWI131" s="4"/>
      <c r="EWJ131" s="4"/>
      <c r="EWK131" s="4"/>
      <c r="EWL131" s="4"/>
      <c r="EWM131" s="4"/>
      <c r="EWN131" s="4"/>
      <c r="EWO131" s="4"/>
      <c r="EWP131" s="4"/>
      <c r="EWQ131" s="4"/>
      <c r="EWR131" s="4"/>
      <c r="EWS131" s="4"/>
      <c r="EWT131" s="4"/>
      <c r="EWU131" s="4"/>
      <c r="EWV131" s="4"/>
      <c r="EWW131" s="4"/>
      <c r="EWX131" s="4"/>
      <c r="EWY131" s="4"/>
      <c r="EWZ131" s="4"/>
      <c r="EXA131" s="4"/>
      <c r="EXB131" s="4"/>
      <c r="EXC131" s="4"/>
      <c r="EXD131" s="4"/>
      <c r="EXE131" s="4"/>
      <c r="EXF131" s="4"/>
      <c r="EXG131" s="4"/>
      <c r="EXH131" s="4"/>
      <c r="EXI131" s="4"/>
      <c r="EXJ131" s="4"/>
      <c r="EXK131" s="4"/>
      <c r="EXL131" s="4"/>
      <c r="EXM131" s="4"/>
      <c r="EXN131" s="4"/>
      <c r="EXO131" s="4"/>
      <c r="EXP131" s="4"/>
      <c r="EXQ131" s="4"/>
      <c r="EXR131" s="4"/>
      <c r="EXS131" s="4"/>
      <c r="EXT131" s="4"/>
      <c r="EXU131" s="4"/>
      <c r="EXV131" s="4"/>
      <c r="EXW131" s="4"/>
      <c r="EXX131" s="4"/>
      <c r="EXY131" s="4"/>
      <c r="EXZ131" s="4"/>
      <c r="EYA131" s="4"/>
      <c r="EYB131" s="4"/>
      <c r="EYC131" s="4"/>
      <c r="EYD131" s="4"/>
      <c r="EYE131" s="4"/>
      <c r="EYF131" s="4"/>
      <c r="EYG131" s="4"/>
      <c r="EYH131" s="4"/>
      <c r="EYI131" s="4"/>
      <c r="EYJ131" s="4"/>
      <c r="EYK131" s="4"/>
      <c r="EYL131" s="4"/>
      <c r="EYM131" s="4"/>
      <c r="EYN131" s="4"/>
      <c r="EYO131" s="4"/>
      <c r="EYP131" s="4"/>
      <c r="EYQ131" s="4"/>
      <c r="EYR131" s="4"/>
      <c r="EYS131" s="4"/>
      <c r="EYT131" s="4"/>
      <c r="EZA131" s="4"/>
      <c r="EZB131" s="4"/>
      <c r="EZC131" s="4"/>
      <c r="EZD131" s="4"/>
      <c r="EZE131" s="4"/>
      <c r="EZF131" s="4"/>
      <c r="EZG131" s="4"/>
      <c r="EZH131" s="4"/>
      <c r="EZI131" s="4"/>
      <c r="EZJ131" s="4"/>
      <c r="EZK131" s="4"/>
      <c r="EZL131" s="4"/>
      <c r="EZM131" s="4"/>
      <c r="EZN131" s="4"/>
      <c r="EZO131" s="4"/>
      <c r="EZP131" s="4"/>
      <c r="EZQ131" s="4"/>
      <c r="EZR131" s="4"/>
      <c r="EZS131" s="4"/>
      <c r="EZT131" s="4"/>
      <c r="EZU131" s="4"/>
      <c r="EZV131" s="4"/>
      <c r="EZW131" s="4"/>
      <c r="EZX131" s="4"/>
      <c r="EZY131" s="4"/>
      <c r="EZZ131" s="4"/>
      <c r="FAA131" s="4"/>
      <c r="FAB131" s="4"/>
      <c r="FAC131" s="4"/>
      <c r="FAD131" s="4"/>
      <c r="FAE131" s="4"/>
      <c r="FAF131" s="4"/>
      <c r="FAG131" s="4"/>
      <c r="FAH131" s="4"/>
      <c r="FAI131" s="4"/>
      <c r="FAJ131" s="4"/>
      <c r="FAK131" s="4"/>
      <c r="FAL131" s="4"/>
      <c r="FAM131" s="4"/>
      <c r="FAN131" s="4"/>
      <c r="FAO131" s="4"/>
      <c r="FAP131" s="4"/>
      <c r="FAQ131" s="4"/>
      <c r="FAR131" s="4"/>
      <c r="FAS131" s="4"/>
      <c r="FAT131" s="4"/>
      <c r="FAU131" s="4"/>
      <c r="FAV131" s="4"/>
      <c r="FAW131" s="4"/>
      <c r="FAX131" s="4"/>
      <c r="FAY131" s="4"/>
      <c r="FAZ131" s="4"/>
      <c r="FBA131" s="4"/>
      <c r="FBB131" s="4"/>
      <c r="FBC131" s="4"/>
      <c r="FBD131" s="4"/>
      <c r="FBE131" s="4"/>
      <c r="FBF131" s="4"/>
      <c r="FBG131" s="4"/>
      <c r="FBH131" s="4"/>
      <c r="FBI131" s="4"/>
      <c r="FBJ131" s="4"/>
      <c r="FBK131" s="4"/>
      <c r="FBL131" s="4"/>
      <c r="FBM131" s="4"/>
      <c r="FBN131" s="4"/>
      <c r="FBO131" s="4"/>
      <c r="FBP131" s="4"/>
      <c r="FBQ131" s="4"/>
      <c r="FBR131" s="4"/>
      <c r="FBS131" s="4"/>
      <c r="FBT131" s="4"/>
      <c r="FBU131" s="4"/>
      <c r="FBV131" s="4"/>
      <c r="FBW131" s="4"/>
      <c r="FBX131" s="4"/>
      <c r="FBY131" s="4"/>
      <c r="FBZ131" s="4"/>
      <c r="FCA131" s="4"/>
      <c r="FCB131" s="4"/>
      <c r="FCC131" s="4"/>
      <c r="FCD131" s="4"/>
      <c r="FCE131" s="4"/>
      <c r="FCF131" s="4"/>
      <c r="FCG131" s="4"/>
      <c r="FCH131" s="4"/>
      <c r="FCI131" s="4"/>
      <c r="FCJ131" s="4"/>
      <c r="FCK131" s="4"/>
      <c r="FCL131" s="4"/>
      <c r="FCM131" s="4"/>
      <c r="FCN131" s="4"/>
      <c r="FCO131" s="4"/>
      <c r="FCP131" s="4"/>
      <c r="FCQ131" s="4"/>
      <c r="FCR131" s="4"/>
      <c r="FCS131" s="4"/>
      <c r="FCT131" s="4"/>
      <c r="FCU131" s="4"/>
      <c r="FCV131" s="4"/>
      <c r="FCW131" s="4"/>
      <c r="FCX131" s="4"/>
      <c r="FCY131" s="4"/>
      <c r="FCZ131" s="4"/>
      <c r="FDA131" s="4"/>
      <c r="FDB131" s="4"/>
      <c r="FDC131" s="4"/>
      <c r="FDD131" s="4"/>
      <c r="FDE131" s="4"/>
      <c r="FDF131" s="4"/>
      <c r="FDG131" s="4"/>
      <c r="FDH131" s="4"/>
      <c r="FDI131" s="4"/>
      <c r="FDJ131" s="4"/>
      <c r="FDK131" s="4"/>
      <c r="FDL131" s="4"/>
      <c r="FDM131" s="4"/>
      <c r="FDN131" s="4"/>
      <c r="FDO131" s="4"/>
      <c r="FDP131" s="4"/>
      <c r="FDQ131" s="4"/>
      <c r="FDR131" s="4"/>
      <c r="FDS131" s="4"/>
      <c r="FDT131" s="4"/>
      <c r="FDU131" s="4"/>
      <c r="FDV131" s="4"/>
      <c r="FDW131" s="4"/>
      <c r="FDX131" s="4"/>
      <c r="FDY131" s="4"/>
      <c r="FDZ131" s="4"/>
      <c r="FEA131" s="4"/>
      <c r="FEB131" s="4"/>
      <c r="FEC131" s="4"/>
      <c r="FED131" s="4"/>
      <c r="FEE131" s="4"/>
      <c r="FEF131" s="4"/>
      <c r="FEG131" s="4"/>
      <c r="FEH131" s="4"/>
      <c r="FEI131" s="4"/>
      <c r="FEJ131" s="4"/>
      <c r="FEK131" s="4"/>
      <c r="FEL131" s="4"/>
      <c r="FEM131" s="4"/>
      <c r="FEN131" s="4"/>
      <c r="FEO131" s="4"/>
      <c r="FEP131" s="4"/>
      <c r="FEQ131" s="4"/>
      <c r="FER131" s="4"/>
      <c r="FES131" s="4"/>
      <c r="FET131" s="4"/>
      <c r="FEU131" s="4"/>
      <c r="FEV131" s="4"/>
      <c r="FEW131" s="4"/>
      <c r="FEX131" s="4"/>
      <c r="FEY131" s="4"/>
      <c r="FEZ131" s="4"/>
      <c r="FFA131" s="4"/>
      <c r="FFB131" s="4"/>
      <c r="FFC131" s="4"/>
      <c r="FFD131" s="4"/>
      <c r="FFE131" s="4"/>
      <c r="FFF131" s="4"/>
      <c r="FFG131" s="4"/>
      <c r="FFH131" s="4"/>
      <c r="FFI131" s="4"/>
      <c r="FFJ131" s="4"/>
      <c r="FFK131" s="4"/>
      <c r="FFL131" s="4"/>
      <c r="FFM131" s="4"/>
      <c r="FFN131" s="4"/>
      <c r="FFO131" s="4"/>
      <c r="FFP131" s="4"/>
      <c r="FFQ131" s="4"/>
      <c r="FFR131" s="4"/>
      <c r="FFS131" s="4"/>
      <c r="FFT131" s="4"/>
      <c r="FFU131" s="4"/>
      <c r="FFV131" s="4"/>
      <c r="FFW131" s="4"/>
      <c r="FFX131" s="4"/>
      <c r="FFY131" s="4"/>
      <c r="FFZ131" s="4"/>
      <c r="FGA131" s="4"/>
      <c r="FGB131" s="4"/>
      <c r="FGC131" s="4"/>
      <c r="FGD131" s="4"/>
      <c r="FGE131" s="4"/>
      <c r="FGF131" s="4"/>
      <c r="FGG131" s="4"/>
      <c r="FGH131" s="4"/>
      <c r="FGI131" s="4"/>
      <c r="FGJ131" s="4"/>
      <c r="FGK131" s="4"/>
      <c r="FGL131" s="4"/>
      <c r="FGM131" s="4"/>
      <c r="FGN131" s="4"/>
      <c r="FGO131" s="4"/>
      <c r="FGP131" s="4"/>
      <c r="FGQ131" s="4"/>
      <c r="FGR131" s="4"/>
      <c r="FGS131" s="4"/>
      <c r="FGT131" s="4"/>
      <c r="FGU131" s="4"/>
      <c r="FGV131" s="4"/>
      <c r="FGW131" s="4"/>
      <c r="FGX131" s="4"/>
      <c r="FGY131" s="4"/>
      <c r="FGZ131" s="4"/>
      <c r="FHA131" s="4"/>
      <c r="FHB131" s="4"/>
      <c r="FHC131" s="4"/>
      <c r="FHD131" s="4"/>
      <c r="FHE131" s="4"/>
      <c r="FHF131" s="4"/>
      <c r="FHG131" s="4"/>
      <c r="FHH131" s="4"/>
      <c r="FHI131" s="4"/>
      <c r="FHJ131" s="4"/>
      <c r="FHK131" s="4"/>
      <c r="FHL131" s="4"/>
      <c r="FHM131" s="4"/>
      <c r="FHN131" s="4"/>
      <c r="FHO131" s="4"/>
      <c r="FHP131" s="4"/>
      <c r="FHQ131" s="4"/>
      <c r="FHR131" s="4"/>
      <c r="FHS131" s="4"/>
      <c r="FHT131" s="4"/>
      <c r="FHU131" s="4"/>
      <c r="FHV131" s="4"/>
      <c r="FHW131" s="4"/>
      <c r="FHX131" s="4"/>
      <c r="FHY131" s="4"/>
      <c r="FHZ131" s="4"/>
      <c r="FIA131" s="4"/>
      <c r="FIB131" s="4"/>
      <c r="FIC131" s="4"/>
      <c r="FID131" s="4"/>
      <c r="FIE131" s="4"/>
      <c r="FIF131" s="4"/>
      <c r="FIG131" s="4"/>
      <c r="FIH131" s="4"/>
      <c r="FII131" s="4"/>
      <c r="FIJ131" s="4"/>
      <c r="FIK131" s="4"/>
      <c r="FIL131" s="4"/>
      <c r="FIM131" s="4"/>
      <c r="FIN131" s="4"/>
      <c r="FIO131" s="4"/>
      <c r="FIP131" s="4"/>
      <c r="FIW131" s="4"/>
      <c r="FIX131" s="4"/>
      <c r="FIY131" s="4"/>
      <c r="FIZ131" s="4"/>
      <c r="FJA131" s="4"/>
      <c r="FJB131" s="4"/>
      <c r="FJC131" s="4"/>
      <c r="FJD131" s="4"/>
      <c r="FJE131" s="4"/>
      <c r="FJF131" s="4"/>
      <c r="FJG131" s="4"/>
      <c r="FJH131" s="4"/>
      <c r="FJI131" s="4"/>
      <c r="FJJ131" s="4"/>
      <c r="FJK131" s="4"/>
      <c r="FJL131" s="4"/>
      <c r="FJM131" s="4"/>
      <c r="FJN131" s="4"/>
      <c r="FJO131" s="4"/>
      <c r="FJP131" s="4"/>
      <c r="FJQ131" s="4"/>
      <c r="FJR131" s="4"/>
      <c r="FJS131" s="4"/>
      <c r="FJT131" s="4"/>
      <c r="FJU131" s="4"/>
      <c r="FJV131" s="4"/>
      <c r="FJW131" s="4"/>
      <c r="FJX131" s="4"/>
      <c r="FJY131" s="4"/>
      <c r="FJZ131" s="4"/>
      <c r="FKA131" s="4"/>
      <c r="FKB131" s="4"/>
      <c r="FKC131" s="4"/>
      <c r="FKD131" s="4"/>
      <c r="FKE131" s="4"/>
      <c r="FKF131" s="4"/>
      <c r="FKG131" s="4"/>
      <c r="FKH131" s="4"/>
      <c r="FKI131" s="4"/>
      <c r="FKJ131" s="4"/>
      <c r="FKK131" s="4"/>
      <c r="FKL131" s="4"/>
      <c r="FKM131" s="4"/>
      <c r="FKN131" s="4"/>
      <c r="FKO131" s="4"/>
      <c r="FKP131" s="4"/>
      <c r="FKQ131" s="4"/>
      <c r="FKR131" s="4"/>
      <c r="FKS131" s="4"/>
      <c r="FKT131" s="4"/>
      <c r="FKU131" s="4"/>
      <c r="FKV131" s="4"/>
      <c r="FKW131" s="4"/>
      <c r="FKX131" s="4"/>
      <c r="FKY131" s="4"/>
      <c r="FKZ131" s="4"/>
      <c r="FLA131" s="4"/>
      <c r="FLB131" s="4"/>
      <c r="FLC131" s="4"/>
      <c r="FLD131" s="4"/>
      <c r="FLE131" s="4"/>
      <c r="FLF131" s="4"/>
      <c r="FLG131" s="4"/>
      <c r="FLH131" s="4"/>
      <c r="FLI131" s="4"/>
      <c r="FLJ131" s="4"/>
      <c r="FLK131" s="4"/>
      <c r="FLL131" s="4"/>
      <c r="FLM131" s="4"/>
      <c r="FLN131" s="4"/>
      <c r="FLO131" s="4"/>
      <c r="FLP131" s="4"/>
      <c r="FLQ131" s="4"/>
      <c r="FLR131" s="4"/>
      <c r="FLS131" s="4"/>
      <c r="FLT131" s="4"/>
      <c r="FLU131" s="4"/>
      <c r="FLV131" s="4"/>
      <c r="FLW131" s="4"/>
      <c r="FLX131" s="4"/>
      <c r="FLY131" s="4"/>
      <c r="FLZ131" s="4"/>
      <c r="FMA131" s="4"/>
      <c r="FMB131" s="4"/>
      <c r="FMC131" s="4"/>
      <c r="FMD131" s="4"/>
      <c r="FME131" s="4"/>
      <c r="FMF131" s="4"/>
      <c r="FMG131" s="4"/>
      <c r="FMH131" s="4"/>
      <c r="FMI131" s="4"/>
      <c r="FMJ131" s="4"/>
      <c r="FMK131" s="4"/>
      <c r="FML131" s="4"/>
      <c r="FMM131" s="4"/>
      <c r="FMN131" s="4"/>
      <c r="FMO131" s="4"/>
      <c r="FMP131" s="4"/>
      <c r="FMQ131" s="4"/>
      <c r="FMR131" s="4"/>
      <c r="FMS131" s="4"/>
      <c r="FMT131" s="4"/>
      <c r="FMU131" s="4"/>
      <c r="FMV131" s="4"/>
      <c r="FMW131" s="4"/>
      <c r="FMX131" s="4"/>
      <c r="FMY131" s="4"/>
      <c r="FMZ131" s="4"/>
      <c r="FNA131" s="4"/>
      <c r="FNB131" s="4"/>
      <c r="FNC131" s="4"/>
      <c r="FND131" s="4"/>
      <c r="FNE131" s="4"/>
      <c r="FNF131" s="4"/>
      <c r="FNG131" s="4"/>
      <c r="FNH131" s="4"/>
      <c r="FNI131" s="4"/>
      <c r="FNJ131" s="4"/>
      <c r="FNK131" s="4"/>
      <c r="FNL131" s="4"/>
      <c r="FNM131" s="4"/>
      <c r="FNN131" s="4"/>
      <c r="FNO131" s="4"/>
      <c r="FNP131" s="4"/>
      <c r="FNQ131" s="4"/>
      <c r="FNR131" s="4"/>
      <c r="FNS131" s="4"/>
      <c r="FNT131" s="4"/>
      <c r="FNU131" s="4"/>
      <c r="FNV131" s="4"/>
      <c r="FNW131" s="4"/>
      <c r="FNX131" s="4"/>
      <c r="FNY131" s="4"/>
      <c r="FNZ131" s="4"/>
      <c r="FOA131" s="4"/>
      <c r="FOB131" s="4"/>
      <c r="FOC131" s="4"/>
      <c r="FOD131" s="4"/>
      <c r="FOE131" s="4"/>
      <c r="FOF131" s="4"/>
      <c r="FOG131" s="4"/>
      <c r="FOH131" s="4"/>
      <c r="FOI131" s="4"/>
      <c r="FOJ131" s="4"/>
      <c r="FOK131" s="4"/>
      <c r="FOL131" s="4"/>
      <c r="FOM131" s="4"/>
      <c r="FON131" s="4"/>
      <c r="FOO131" s="4"/>
      <c r="FOP131" s="4"/>
      <c r="FOQ131" s="4"/>
      <c r="FOR131" s="4"/>
      <c r="FOS131" s="4"/>
      <c r="FOT131" s="4"/>
      <c r="FOU131" s="4"/>
      <c r="FOV131" s="4"/>
      <c r="FOW131" s="4"/>
      <c r="FOX131" s="4"/>
      <c r="FOY131" s="4"/>
      <c r="FOZ131" s="4"/>
      <c r="FPA131" s="4"/>
      <c r="FPB131" s="4"/>
      <c r="FPC131" s="4"/>
      <c r="FPD131" s="4"/>
      <c r="FPE131" s="4"/>
      <c r="FPF131" s="4"/>
      <c r="FPG131" s="4"/>
      <c r="FPH131" s="4"/>
      <c r="FPI131" s="4"/>
      <c r="FPJ131" s="4"/>
      <c r="FPK131" s="4"/>
      <c r="FPL131" s="4"/>
      <c r="FPM131" s="4"/>
      <c r="FPN131" s="4"/>
      <c r="FPO131" s="4"/>
      <c r="FPP131" s="4"/>
      <c r="FPQ131" s="4"/>
      <c r="FPR131" s="4"/>
      <c r="FPS131" s="4"/>
      <c r="FPT131" s="4"/>
      <c r="FPU131" s="4"/>
      <c r="FPV131" s="4"/>
      <c r="FPW131" s="4"/>
      <c r="FPX131" s="4"/>
      <c r="FPY131" s="4"/>
      <c r="FPZ131" s="4"/>
      <c r="FQA131" s="4"/>
      <c r="FQB131" s="4"/>
      <c r="FQC131" s="4"/>
      <c r="FQD131" s="4"/>
      <c r="FQE131" s="4"/>
      <c r="FQF131" s="4"/>
      <c r="FQG131" s="4"/>
      <c r="FQH131" s="4"/>
      <c r="FQI131" s="4"/>
      <c r="FQJ131" s="4"/>
      <c r="FQK131" s="4"/>
      <c r="FQL131" s="4"/>
      <c r="FQM131" s="4"/>
      <c r="FQN131" s="4"/>
      <c r="FQO131" s="4"/>
      <c r="FQP131" s="4"/>
      <c r="FQQ131" s="4"/>
      <c r="FQR131" s="4"/>
      <c r="FQS131" s="4"/>
      <c r="FQT131" s="4"/>
      <c r="FQU131" s="4"/>
      <c r="FQV131" s="4"/>
      <c r="FQW131" s="4"/>
      <c r="FQX131" s="4"/>
      <c r="FQY131" s="4"/>
      <c r="FQZ131" s="4"/>
      <c r="FRA131" s="4"/>
      <c r="FRB131" s="4"/>
      <c r="FRC131" s="4"/>
      <c r="FRD131" s="4"/>
      <c r="FRE131" s="4"/>
      <c r="FRF131" s="4"/>
      <c r="FRG131" s="4"/>
      <c r="FRH131" s="4"/>
      <c r="FRI131" s="4"/>
      <c r="FRJ131" s="4"/>
      <c r="FRK131" s="4"/>
      <c r="FRL131" s="4"/>
      <c r="FRM131" s="4"/>
      <c r="FRN131" s="4"/>
      <c r="FRO131" s="4"/>
      <c r="FRP131" s="4"/>
      <c r="FRQ131" s="4"/>
      <c r="FRR131" s="4"/>
      <c r="FRS131" s="4"/>
      <c r="FRT131" s="4"/>
      <c r="FRU131" s="4"/>
      <c r="FRV131" s="4"/>
      <c r="FRW131" s="4"/>
      <c r="FRX131" s="4"/>
      <c r="FRY131" s="4"/>
      <c r="FRZ131" s="4"/>
      <c r="FSA131" s="4"/>
      <c r="FSB131" s="4"/>
      <c r="FSC131" s="4"/>
      <c r="FSD131" s="4"/>
      <c r="FSE131" s="4"/>
      <c r="FSF131" s="4"/>
      <c r="FSG131" s="4"/>
      <c r="FSH131" s="4"/>
      <c r="FSI131" s="4"/>
      <c r="FSJ131" s="4"/>
      <c r="FSK131" s="4"/>
      <c r="FSL131" s="4"/>
      <c r="FSS131" s="4"/>
      <c r="FST131" s="4"/>
      <c r="FSU131" s="4"/>
      <c r="FSV131" s="4"/>
      <c r="FSW131" s="4"/>
      <c r="FSX131" s="4"/>
      <c r="FSY131" s="4"/>
      <c r="FSZ131" s="4"/>
      <c r="FTA131" s="4"/>
      <c r="FTB131" s="4"/>
      <c r="FTC131" s="4"/>
      <c r="FTD131" s="4"/>
      <c r="FTE131" s="4"/>
      <c r="FTF131" s="4"/>
      <c r="FTG131" s="4"/>
      <c r="FTH131" s="4"/>
      <c r="FTI131" s="4"/>
      <c r="FTJ131" s="4"/>
      <c r="FTK131" s="4"/>
      <c r="FTL131" s="4"/>
      <c r="FTM131" s="4"/>
      <c r="FTN131" s="4"/>
      <c r="FTO131" s="4"/>
      <c r="FTP131" s="4"/>
      <c r="FTQ131" s="4"/>
      <c r="FTR131" s="4"/>
      <c r="FTS131" s="4"/>
      <c r="FTT131" s="4"/>
      <c r="FTU131" s="4"/>
      <c r="FTV131" s="4"/>
      <c r="FTW131" s="4"/>
      <c r="FTX131" s="4"/>
      <c r="FTY131" s="4"/>
      <c r="FTZ131" s="4"/>
      <c r="FUA131" s="4"/>
      <c r="FUB131" s="4"/>
      <c r="FUC131" s="4"/>
      <c r="FUD131" s="4"/>
      <c r="FUE131" s="4"/>
      <c r="FUF131" s="4"/>
      <c r="FUG131" s="4"/>
      <c r="FUH131" s="4"/>
      <c r="FUI131" s="4"/>
      <c r="FUJ131" s="4"/>
      <c r="FUK131" s="4"/>
      <c r="FUL131" s="4"/>
      <c r="FUM131" s="4"/>
      <c r="FUN131" s="4"/>
      <c r="FUO131" s="4"/>
      <c r="FUP131" s="4"/>
      <c r="FUQ131" s="4"/>
      <c r="FUR131" s="4"/>
      <c r="FUS131" s="4"/>
      <c r="FUT131" s="4"/>
      <c r="FUU131" s="4"/>
      <c r="FUV131" s="4"/>
      <c r="FUW131" s="4"/>
      <c r="FUX131" s="4"/>
      <c r="FUY131" s="4"/>
      <c r="FUZ131" s="4"/>
      <c r="FVA131" s="4"/>
      <c r="FVB131" s="4"/>
      <c r="FVC131" s="4"/>
      <c r="FVD131" s="4"/>
      <c r="FVE131" s="4"/>
      <c r="FVF131" s="4"/>
      <c r="FVG131" s="4"/>
      <c r="FVH131" s="4"/>
      <c r="FVI131" s="4"/>
      <c r="FVJ131" s="4"/>
      <c r="FVK131" s="4"/>
      <c r="FVL131" s="4"/>
      <c r="FVM131" s="4"/>
      <c r="FVN131" s="4"/>
      <c r="FVO131" s="4"/>
      <c r="FVP131" s="4"/>
      <c r="FVQ131" s="4"/>
      <c r="FVR131" s="4"/>
      <c r="FVS131" s="4"/>
      <c r="FVT131" s="4"/>
      <c r="FVU131" s="4"/>
      <c r="FVV131" s="4"/>
      <c r="FVW131" s="4"/>
      <c r="FVX131" s="4"/>
      <c r="FVY131" s="4"/>
      <c r="FVZ131" s="4"/>
      <c r="FWA131" s="4"/>
      <c r="FWB131" s="4"/>
      <c r="FWC131" s="4"/>
      <c r="FWD131" s="4"/>
      <c r="FWE131" s="4"/>
      <c r="FWF131" s="4"/>
      <c r="FWG131" s="4"/>
      <c r="FWH131" s="4"/>
      <c r="FWI131" s="4"/>
      <c r="FWJ131" s="4"/>
      <c r="FWK131" s="4"/>
      <c r="FWL131" s="4"/>
      <c r="FWM131" s="4"/>
      <c r="FWN131" s="4"/>
      <c r="FWO131" s="4"/>
      <c r="FWP131" s="4"/>
      <c r="FWQ131" s="4"/>
      <c r="FWR131" s="4"/>
      <c r="FWS131" s="4"/>
      <c r="FWT131" s="4"/>
      <c r="FWU131" s="4"/>
      <c r="FWV131" s="4"/>
      <c r="FWW131" s="4"/>
      <c r="FWX131" s="4"/>
      <c r="FWY131" s="4"/>
      <c r="FWZ131" s="4"/>
      <c r="FXA131" s="4"/>
      <c r="FXB131" s="4"/>
      <c r="FXC131" s="4"/>
      <c r="FXD131" s="4"/>
      <c r="FXE131" s="4"/>
      <c r="FXF131" s="4"/>
      <c r="FXG131" s="4"/>
      <c r="FXH131" s="4"/>
      <c r="FXI131" s="4"/>
      <c r="FXJ131" s="4"/>
      <c r="FXK131" s="4"/>
      <c r="FXL131" s="4"/>
      <c r="FXM131" s="4"/>
      <c r="FXN131" s="4"/>
      <c r="FXO131" s="4"/>
      <c r="FXP131" s="4"/>
      <c r="FXQ131" s="4"/>
      <c r="FXR131" s="4"/>
      <c r="FXS131" s="4"/>
      <c r="FXT131" s="4"/>
      <c r="FXU131" s="4"/>
      <c r="FXV131" s="4"/>
      <c r="FXW131" s="4"/>
      <c r="FXX131" s="4"/>
      <c r="FXY131" s="4"/>
      <c r="FXZ131" s="4"/>
      <c r="FYA131" s="4"/>
      <c r="FYB131" s="4"/>
      <c r="FYC131" s="4"/>
      <c r="FYD131" s="4"/>
      <c r="FYE131" s="4"/>
      <c r="FYF131" s="4"/>
      <c r="FYG131" s="4"/>
      <c r="FYH131" s="4"/>
      <c r="FYI131" s="4"/>
      <c r="FYJ131" s="4"/>
      <c r="FYK131" s="4"/>
      <c r="FYL131" s="4"/>
      <c r="FYM131" s="4"/>
      <c r="FYN131" s="4"/>
      <c r="FYO131" s="4"/>
      <c r="FYP131" s="4"/>
      <c r="FYQ131" s="4"/>
      <c r="FYR131" s="4"/>
      <c r="FYS131" s="4"/>
      <c r="FYT131" s="4"/>
      <c r="FYU131" s="4"/>
      <c r="FYV131" s="4"/>
      <c r="FYW131" s="4"/>
      <c r="FYX131" s="4"/>
      <c r="FYY131" s="4"/>
      <c r="FYZ131" s="4"/>
      <c r="FZA131" s="4"/>
      <c r="FZB131" s="4"/>
      <c r="FZC131" s="4"/>
      <c r="FZD131" s="4"/>
      <c r="FZE131" s="4"/>
      <c r="FZF131" s="4"/>
      <c r="FZG131" s="4"/>
      <c r="FZH131" s="4"/>
      <c r="FZI131" s="4"/>
      <c r="FZJ131" s="4"/>
      <c r="FZK131" s="4"/>
      <c r="FZL131" s="4"/>
      <c r="FZM131" s="4"/>
      <c r="FZN131" s="4"/>
      <c r="FZO131" s="4"/>
      <c r="FZP131" s="4"/>
      <c r="FZQ131" s="4"/>
      <c r="FZR131" s="4"/>
      <c r="FZS131" s="4"/>
      <c r="FZT131" s="4"/>
      <c r="FZU131" s="4"/>
      <c r="FZV131" s="4"/>
      <c r="FZW131" s="4"/>
      <c r="FZX131" s="4"/>
      <c r="FZY131" s="4"/>
      <c r="FZZ131" s="4"/>
      <c r="GAA131" s="4"/>
      <c r="GAB131" s="4"/>
      <c r="GAC131" s="4"/>
      <c r="GAD131" s="4"/>
      <c r="GAE131" s="4"/>
      <c r="GAF131" s="4"/>
      <c r="GAG131" s="4"/>
      <c r="GAH131" s="4"/>
      <c r="GAI131" s="4"/>
      <c r="GAJ131" s="4"/>
      <c r="GAK131" s="4"/>
      <c r="GAL131" s="4"/>
      <c r="GAM131" s="4"/>
      <c r="GAN131" s="4"/>
      <c r="GAO131" s="4"/>
      <c r="GAP131" s="4"/>
      <c r="GAQ131" s="4"/>
      <c r="GAR131" s="4"/>
      <c r="GAS131" s="4"/>
      <c r="GAT131" s="4"/>
      <c r="GAU131" s="4"/>
      <c r="GAV131" s="4"/>
      <c r="GAW131" s="4"/>
      <c r="GAX131" s="4"/>
      <c r="GAY131" s="4"/>
      <c r="GAZ131" s="4"/>
      <c r="GBA131" s="4"/>
      <c r="GBB131" s="4"/>
      <c r="GBC131" s="4"/>
      <c r="GBD131" s="4"/>
      <c r="GBE131" s="4"/>
      <c r="GBF131" s="4"/>
      <c r="GBG131" s="4"/>
      <c r="GBH131" s="4"/>
      <c r="GBI131" s="4"/>
      <c r="GBJ131" s="4"/>
      <c r="GBK131" s="4"/>
      <c r="GBL131" s="4"/>
      <c r="GBM131" s="4"/>
      <c r="GBN131" s="4"/>
      <c r="GBO131" s="4"/>
      <c r="GBP131" s="4"/>
      <c r="GBQ131" s="4"/>
      <c r="GBR131" s="4"/>
      <c r="GBS131" s="4"/>
      <c r="GBT131" s="4"/>
      <c r="GBU131" s="4"/>
      <c r="GBV131" s="4"/>
      <c r="GBW131" s="4"/>
      <c r="GBX131" s="4"/>
      <c r="GBY131" s="4"/>
      <c r="GBZ131" s="4"/>
      <c r="GCA131" s="4"/>
      <c r="GCB131" s="4"/>
      <c r="GCC131" s="4"/>
      <c r="GCD131" s="4"/>
      <c r="GCE131" s="4"/>
      <c r="GCF131" s="4"/>
      <c r="GCG131" s="4"/>
      <c r="GCH131" s="4"/>
      <c r="GCO131" s="4"/>
      <c r="GCP131" s="4"/>
      <c r="GCQ131" s="4"/>
      <c r="GCR131" s="4"/>
      <c r="GCS131" s="4"/>
      <c r="GCT131" s="4"/>
      <c r="GCU131" s="4"/>
      <c r="GCV131" s="4"/>
      <c r="GCW131" s="4"/>
      <c r="GCX131" s="4"/>
      <c r="GCY131" s="4"/>
      <c r="GCZ131" s="4"/>
      <c r="GDA131" s="4"/>
      <c r="GDB131" s="4"/>
      <c r="GDC131" s="4"/>
      <c r="GDD131" s="4"/>
      <c r="GDE131" s="4"/>
      <c r="GDF131" s="4"/>
      <c r="GDG131" s="4"/>
      <c r="GDH131" s="4"/>
      <c r="GDI131" s="4"/>
      <c r="GDJ131" s="4"/>
      <c r="GDK131" s="4"/>
      <c r="GDL131" s="4"/>
      <c r="GDM131" s="4"/>
      <c r="GDN131" s="4"/>
      <c r="GDO131" s="4"/>
      <c r="GDP131" s="4"/>
      <c r="GDQ131" s="4"/>
      <c r="GDR131" s="4"/>
      <c r="GDS131" s="4"/>
      <c r="GDT131" s="4"/>
      <c r="GDU131" s="4"/>
      <c r="GDV131" s="4"/>
      <c r="GDW131" s="4"/>
      <c r="GDX131" s="4"/>
      <c r="GDY131" s="4"/>
      <c r="GDZ131" s="4"/>
      <c r="GEA131" s="4"/>
      <c r="GEB131" s="4"/>
      <c r="GEC131" s="4"/>
      <c r="GED131" s="4"/>
      <c r="GEE131" s="4"/>
      <c r="GEF131" s="4"/>
      <c r="GEG131" s="4"/>
      <c r="GEH131" s="4"/>
      <c r="GEI131" s="4"/>
      <c r="GEJ131" s="4"/>
      <c r="GEK131" s="4"/>
      <c r="GEL131" s="4"/>
      <c r="GEM131" s="4"/>
      <c r="GEN131" s="4"/>
      <c r="GEO131" s="4"/>
      <c r="GEP131" s="4"/>
      <c r="GEQ131" s="4"/>
      <c r="GER131" s="4"/>
      <c r="GES131" s="4"/>
      <c r="GET131" s="4"/>
      <c r="GEU131" s="4"/>
      <c r="GEV131" s="4"/>
      <c r="GEW131" s="4"/>
      <c r="GEX131" s="4"/>
      <c r="GEY131" s="4"/>
      <c r="GEZ131" s="4"/>
      <c r="GFA131" s="4"/>
      <c r="GFB131" s="4"/>
      <c r="GFC131" s="4"/>
      <c r="GFD131" s="4"/>
      <c r="GFE131" s="4"/>
      <c r="GFF131" s="4"/>
      <c r="GFG131" s="4"/>
      <c r="GFH131" s="4"/>
      <c r="GFI131" s="4"/>
      <c r="GFJ131" s="4"/>
      <c r="GFK131" s="4"/>
      <c r="GFL131" s="4"/>
      <c r="GFM131" s="4"/>
      <c r="GFN131" s="4"/>
      <c r="GFO131" s="4"/>
      <c r="GFP131" s="4"/>
      <c r="GFQ131" s="4"/>
      <c r="GFR131" s="4"/>
      <c r="GFS131" s="4"/>
      <c r="GFT131" s="4"/>
      <c r="GFU131" s="4"/>
      <c r="GFV131" s="4"/>
      <c r="GFW131" s="4"/>
      <c r="GFX131" s="4"/>
      <c r="GFY131" s="4"/>
      <c r="GFZ131" s="4"/>
      <c r="GGA131" s="4"/>
      <c r="GGB131" s="4"/>
      <c r="GGC131" s="4"/>
      <c r="GGD131" s="4"/>
      <c r="GGE131" s="4"/>
      <c r="GGF131" s="4"/>
      <c r="GGG131" s="4"/>
      <c r="GGH131" s="4"/>
      <c r="GGI131" s="4"/>
      <c r="GGJ131" s="4"/>
      <c r="GGK131" s="4"/>
      <c r="GGL131" s="4"/>
      <c r="GGM131" s="4"/>
      <c r="GGN131" s="4"/>
      <c r="GGO131" s="4"/>
      <c r="GGP131" s="4"/>
      <c r="GGQ131" s="4"/>
      <c r="GGR131" s="4"/>
      <c r="GGS131" s="4"/>
      <c r="GGT131" s="4"/>
      <c r="GGU131" s="4"/>
      <c r="GGV131" s="4"/>
      <c r="GGW131" s="4"/>
      <c r="GGX131" s="4"/>
      <c r="GGY131" s="4"/>
      <c r="GGZ131" s="4"/>
      <c r="GHA131" s="4"/>
      <c r="GHB131" s="4"/>
      <c r="GHC131" s="4"/>
      <c r="GHD131" s="4"/>
      <c r="GHE131" s="4"/>
      <c r="GHF131" s="4"/>
      <c r="GHG131" s="4"/>
      <c r="GHH131" s="4"/>
      <c r="GHI131" s="4"/>
      <c r="GHJ131" s="4"/>
      <c r="GHK131" s="4"/>
      <c r="GHL131" s="4"/>
      <c r="GHM131" s="4"/>
      <c r="GHN131" s="4"/>
      <c r="GHO131" s="4"/>
      <c r="GHP131" s="4"/>
      <c r="GHQ131" s="4"/>
      <c r="GHR131" s="4"/>
      <c r="GHS131" s="4"/>
      <c r="GHT131" s="4"/>
      <c r="GHU131" s="4"/>
      <c r="GHV131" s="4"/>
      <c r="GHW131" s="4"/>
      <c r="GHX131" s="4"/>
      <c r="GHY131" s="4"/>
      <c r="GHZ131" s="4"/>
      <c r="GIA131" s="4"/>
      <c r="GIB131" s="4"/>
      <c r="GIC131" s="4"/>
      <c r="GID131" s="4"/>
      <c r="GIE131" s="4"/>
      <c r="GIF131" s="4"/>
      <c r="GIG131" s="4"/>
      <c r="GIH131" s="4"/>
      <c r="GII131" s="4"/>
      <c r="GIJ131" s="4"/>
      <c r="GIK131" s="4"/>
      <c r="GIL131" s="4"/>
      <c r="GIM131" s="4"/>
      <c r="GIN131" s="4"/>
      <c r="GIO131" s="4"/>
      <c r="GIP131" s="4"/>
      <c r="GIQ131" s="4"/>
      <c r="GIR131" s="4"/>
      <c r="GIS131" s="4"/>
      <c r="GIT131" s="4"/>
      <c r="GIU131" s="4"/>
      <c r="GIV131" s="4"/>
      <c r="GIW131" s="4"/>
      <c r="GIX131" s="4"/>
      <c r="GIY131" s="4"/>
      <c r="GIZ131" s="4"/>
      <c r="GJA131" s="4"/>
      <c r="GJB131" s="4"/>
      <c r="GJC131" s="4"/>
      <c r="GJD131" s="4"/>
      <c r="GJE131" s="4"/>
      <c r="GJF131" s="4"/>
      <c r="GJG131" s="4"/>
      <c r="GJH131" s="4"/>
      <c r="GJI131" s="4"/>
      <c r="GJJ131" s="4"/>
      <c r="GJK131" s="4"/>
      <c r="GJL131" s="4"/>
      <c r="GJM131" s="4"/>
      <c r="GJN131" s="4"/>
      <c r="GJO131" s="4"/>
      <c r="GJP131" s="4"/>
      <c r="GJQ131" s="4"/>
      <c r="GJR131" s="4"/>
      <c r="GJS131" s="4"/>
      <c r="GJT131" s="4"/>
      <c r="GJU131" s="4"/>
      <c r="GJV131" s="4"/>
      <c r="GJW131" s="4"/>
      <c r="GJX131" s="4"/>
      <c r="GJY131" s="4"/>
      <c r="GJZ131" s="4"/>
      <c r="GKA131" s="4"/>
      <c r="GKB131" s="4"/>
      <c r="GKC131" s="4"/>
      <c r="GKD131" s="4"/>
      <c r="GKE131" s="4"/>
      <c r="GKF131" s="4"/>
      <c r="GKG131" s="4"/>
      <c r="GKH131" s="4"/>
      <c r="GKI131" s="4"/>
      <c r="GKJ131" s="4"/>
      <c r="GKK131" s="4"/>
      <c r="GKL131" s="4"/>
      <c r="GKM131" s="4"/>
      <c r="GKN131" s="4"/>
      <c r="GKO131" s="4"/>
      <c r="GKP131" s="4"/>
      <c r="GKQ131" s="4"/>
      <c r="GKR131" s="4"/>
      <c r="GKS131" s="4"/>
      <c r="GKT131" s="4"/>
      <c r="GKU131" s="4"/>
      <c r="GKV131" s="4"/>
      <c r="GKW131" s="4"/>
      <c r="GKX131" s="4"/>
      <c r="GKY131" s="4"/>
      <c r="GKZ131" s="4"/>
      <c r="GLA131" s="4"/>
      <c r="GLB131" s="4"/>
      <c r="GLC131" s="4"/>
      <c r="GLD131" s="4"/>
      <c r="GLE131" s="4"/>
      <c r="GLF131" s="4"/>
      <c r="GLG131" s="4"/>
      <c r="GLH131" s="4"/>
      <c r="GLI131" s="4"/>
      <c r="GLJ131" s="4"/>
      <c r="GLK131" s="4"/>
      <c r="GLL131" s="4"/>
      <c r="GLM131" s="4"/>
      <c r="GLN131" s="4"/>
      <c r="GLO131" s="4"/>
      <c r="GLP131" s="4"/>
      <c r="GLQ131" s="4"/>
      <c r="GLR131" s="4"/>
      <c r="GLS131" s="4"/>
      <c r="GLT131" s="4"/>
      <c r="GLU131" s="4"/>
      <c r="GLV131" s="4"/>
      <c r="GLW131" s="4"/>
      <c r="GLX131" s="4"/>
      <c r="GLY131" s="4"/>
      <c r="GLZ131" s="4"/>
      <c r="GMA131" s="4"/>
      <c r="GMB131" s="4"/>
      <c r="GMC131" s="4"/>
      <c r="GMD131" s="4"/>
      <c r="GMK131" s="4"/>
      <c r="GML131" s="4"/>
      <c r="GMM131" s="4"/>
      <c r="GMN131" s="4"/>
      <c r="GMO131" s="4"/>
      <c r="GMP131" s="4"/>
      <c r="GMQ131" s="4"/>
      <c r="GMR131" s="4"/>
      <c r="GMS131" s="4"/>
      <c r="GMT131" s="4"/>
      <c r="GMU131" s="4"/>
      <c r="GMV131" s="4"/>
      <c r="GMW131" s="4"/>
      <c r="GMX131" s="4"/>
      <c r="GMY131" s="4"/>
      <c r="GMZ131" s="4"/>
      <c r="GNA131" s="4"/>
      <c r="GNB131" s="4"/>
      <c r="GNC131" s="4"/>
      <c r="GND131" s="4"/>
      <c r="GNE131" s="4"/>
      <c r="GNF131" s="4"/>
      <c r="GNG131" s="4"/>
      <c r="GNH131" s="4"/>
      <c r="GNI131" s="4"/>
      <c r="GNJ131" s="4"/>
      <c r="GNK131" s="4"/>
      <c r="GNL131" s="4"/>
      <c r="GNM131" s="4"/>
      <c r="GNN131" s="4"/>
      <c r="GNO131" s="4"/>
      <c r="GNP131" s="4"/>
      <c r="GNQ131" s="4"/>
      <c r="GNR131" s="4"/>
      <c r="GNS131" s="4"/>
      <c r="GNT131" s="4"/>
      <c r="GNU131" s="4"/>
      <c r="GNV131" s="4"/>
      <c r="GNW131" s="4"/>
      <c r="GNX131" s="4"/>
      <c r="GNY131" s="4"/>
      <c r="GNZ131" s="4"/>
      <c r="GOA131" s="4"/>
      <c r="GOB131" s="4"/>
      <c r="GOC131" s="4"/>
      <c r="GOD131" s="4"/>
      <c r="GOE131" s="4"/>
      <c r="GOF131" s="4"/>
      <c r="GOG131" s="4"/>
      <c r="GOH131" s="4"/>
      <c r="GOI131" s="4"/>
      <c r="GOJ131" s="4"/>
      <c r="GOK131" s="4"/>
      <c r="GOL131" s="4"/>
      <c r="GOM131" s="4"/>
      <c r="GON131" s="4"/>
      <c r="GOO131" s="4"/>
      <c r="GOP131" s="4"/>
      <c r="GOQ131" s="4"/>
      <c r="GOR131" s="4"/>
      <c r="GOS131" s="4"/>
      <c r="GOT131" s="4"/>
      <c r="GOU131" s="4"/>
      <c r="GOV131" s="4"/>
      <c r="GOW131" s="4"/>
      <c r="GOX131" s="4"/>
      <c r="GOY131" s="4"/>
      <c r="GOZ131" s="4"/>
      <c r="GPA131" s="4"/>
      <c r="GPB131" s="4"/>
      <c r="GPC131" s="4"/>
      <c r="GPD131" s="4"/>
      <c r="GPE131" s="4"/>
      <c r="GPF131" s="4"/>
      <c r="GPG131" s="4"/>
      <c r="GPH131" s="4"/>
      <c r="GPI131" s="4"/>
      <c r="GPJ131" s="4"/>
      <c r="GPK131" s="4"/>
      <c r="GPL131" s="4"/>
      <c r="GPM131" s="4"/>
      <c r="GPN131" s="4"/>
      <c r="GPO131" s="4"/>
      <c r="GPP131" s="4"/>
      <c r="GPQ131" s="4"/>
      <c r="GPR131" s="4"/>
      <c r="GPS131" s="4"/>
      <c r="GPT131" s="4"/>
      <c r="GPU131" s="4"/>
      <c r="GPV131" s="4"/>
      <c r="GPW131" s="4"/>
      <c r="GPX131" s="4"/>
      <c r="GPY131" s="4"/>
      <c r="GPZ131" s="4"/>
      <c r="GQA131" s="4"/>
      <c r="GQB131" s="4"/>
      <c r="GQC131" s="4"/>
      <c r="GQD131" s="4"/>
      <c r="GQE131" s="4"/>
      <c r="GQF131" s="4"/>
      <c r="GQG131" s="4"/>
      <c r="GQH131" s="4"/>
      <c r="GQI131" s="4"/>
      <c r="GQJ131" s="4"/>
      <c r="GQK131" s="4"/>
      <c r="GQL131" s="4"/>
      <c r="GQM131" s="4"/>
      <c r="GQN131" s="4"/>
      <c r="GQO131" s="4"/>
      <c r="GQP131" s="4"/>
      <c r="GQQ131" s="4"/>
      <c r="GQR131" s="4"/>
      <c r="GQS131" s="4"/>
      <c r="GQT131" s="4"/>
      <c r="GQU131" s="4"/>
      <c r="GQV131" s="4"/>
      <c r="GQW131" s="4"/>
      <c r="GQX131" s="4"/>
      <c r="GQY131" s="4"/>
      <c r="GQZ131" s="4"/>
      <c r="GRA131" s="4"/>
      <c r="GRB131" s="4"/>
      <c r="GRC131" s="4"/>
      <c r="GRD131" s="4"/>
      <c r="GRE131" s="4"/>
      <c r="GRF131" s="4"/>
      <c r="GRG131" s="4"/>
      <c r="GRH131" s="4"/>
      <c r="GRI131" s="4"/>
      <c r="GRJ131" s="4"/>
      <c r="GRK131" s="4"/>
      <c r="GRL131" s="4"/>
      <c r="GRM131" s="4"/>
      <c r="GRN131" s="4"/>
      <c r="GRO131" s="4"/>
      <c r="GRP131" s="4"/>
      <c r="GRQ131" s="4"/>
      <c r="GRR131" s="4"/>
      <c r="GRS131" s="4"/>
      <c r="GRT131" s="4"/>
      <c r="GRU131" s="4"/>
      <c r="GRV131" s="4"/>
      <c r="GRW131" s="4"/>
      <c r="GRX131" s="4"/>
      <c r="GRY131" s="4"/>
      <c r="GRZ131" s="4"/>
      <c r="GSA131" s="4"/>
      <c r="GSB131" s="4"/>
      <c r="GSC131" s="4"/>
      <c r="GSD131" s="4"/>
      <c r="GSE131" s="4"/>
      <c r="GSF131" s="4"/>
      <c r="GSG131" s="4"/>
      <c r="GSH131" s="4"/>
      <c r="GSI131" s="4"/>
      <c r="GSJ131" s="4"/>
      <c r="GSK131" s="4"/>
      <c r="GSL131" s="4"/>
      <c r="GSM131" s="4"/>
      <c r="GSN131" s="4"/>
      <c r="GSO131" s="4"/>
      <c r="GSP131" s="4"/>
      <c r="GSQ131" s="4"/>
      <c r="GSR131" s="4"/>
      <c r="GSS131" s="4"/>
      <c r="GST131" s="4"/>
      <c r="GSU131" s="4"/>
      <c r="GSV131" s="4"/>
      <c r="GSW131" s="4"/>
      <c r="GSX131" s="4"/>
      <c r="GSY131" s="4"/>
      <c r="GSZ131" s="4"/>
      <c r="GTA131" s="4"/>
      <c r="GTB131" s="4"/>
      <c r="GTC131" s="4"/>
      <c r="GTD131" s="4"/>
      <c r="GTE131" s="4"/>
      <c r="GTF131" s="4"/>
      <c r="GTG131" s="4"/>
      <c r="GTH131" s="4"/>
      <c r="GTI131" s="4"/>
      <c r="GTJ131" s="4"/>
      <c r="GTK131" s="4"/>
      <c r="GTL131" s="4"/>
      <c r="GTM131" s="4"/>
      <c r="GTN131" s="4"/>
      <c r="GTO131" s="4"/>
      <c r="GTP131" s="4"/>
      <c r="GTQ131" s="4"/>
      <c r="GTR131" s="4"/>
      <c r="GTS131" s="4"/>
      <c r="GTT131" s="4"/>
      <c r="GTU131" s="4"/>
      <c r="GTV131" s="4"/>
      <c r="GTW131" s="4"/>
      <c r="GTX131" s="4"/>
      <c r="GTY131" s="4"/>
      <c r="GTZ131" s="4"/>
      <c r="GUA131" s="4"/>
      <c r="GUB131" s="4"/>
      <c r="GUC131" s="4"/>
      <c r="GUD131" s="4"/>
      <c r="GUE131" s="4"/>
      <c r="GUF131" s="4"/>
      <c r="GUG131" s="4"/>
      <c r="GUH131" s="4"/>
      <c r="GUI131" s="4"/>
      <c r="GUJ131" s="4"/>
      <c r="GUK131" s="4"/>
      <c r="GUL131" s="4"/>
      <c r="GUM131" s="4"/>
      <c r="GUN131" s="4"/>
      <c r="GUO131" s="4"/>
      <c r="GUP131" s="4"/>
      <c r="GUQ131" s="4"/>
      <c r="GUR131" s="4"/>
      <c r="GUS131" s="4"/>
      <c r="GUT131" s="4"/>
      <c r="GUU131" s="4"/>
      <c r="GUV131" s="4"/>
      <c r="GUW131" s="4"/>
      <c r="GUX131" s="4"/>
      <c r="GUY131" s="4"/>
      <c r="GUZ131" s="4"/>
      <c r="GVA131" s="4"/>
      <c r="GVB131" s="4"/>
      <c r="GVC131" s="4"/>
      <c r="GVD131" s="4"/>
      <c r="GVE131" s="4"/>
      <c r="GVF131" s="4"/>
      <c r="GVG131" s="4"/>
      <c r="GVH131" s="4"/>
      <c r="GVI131" s="4"/>
      <c r="GVJ131" s="4"/>
      <c r="GVK131" s="4"/>
      <c r="GVL131" s="4"/>
      <c r="GVM131" s="4"/>
      <c r="GVN131" s="4"/>
      <c r="GVO131" s="4"/>
      <c r="GVP131" s="4"/>
      <c r="GVQ131" s="4"/>
      <c r="GVR131" s="4"/>
      <c r="GVS131" s="4"/>
      <c r="GVT131" s="4"/>
      <c r="GVU131" s="4"/>
      <c r="GVV131" s="4"/>
      <c r="GVW131" s="4"/>
      <c r="GVX131" s="4"/>
      <c r="GVY131" s="4"/>
      <c r="GVZ131" s="4"/>
      <c r="GWG131" s="4"/>
      <c r="GWH131" s="4"/>
      <c r="GWI131" s="4"/>
      <c r="GWJ131" s="4"/>
      <c r="GWK131" s="4"/>
      <c r="GWL131" s="4"/>
      <c r="GWM131" s="4"/>
      <c r="GWN131" s="4"/>
      <c r="GWO131" s="4"/>
      <c r="GWP131" s="4"/>
      <c r="GWQ131" s="4"/>
      <c r="GWR131" s="4"/>
      <c r="GWS131" s="4"/>
      <c r="GWT131" s="4"/>
      <c r="GWU131" s="4"/>
      <c r="GWV131" s="4"/>
      <c r="GWW131" s="4"/>
      <c r="GWX131" s="4"/>
      <c r="GWY131" s="4"/>
      <c r="GWZ131" s="4"/>
      <c r="GXA131" s="4"/>
      <c r="GXB131" s="4"/>
      <c r="GXC131" s="4"/>
      <c r="GXD131" s="4"/>
      <c r="GXE131" s="4"/>
      <c r="GXF131" s="4"/>
      <c r="GXG131" s="4"/>
      <c r="GXH131" s="4"/>
      <c r="GXI131" s="4"/>
      <c r="GXJ131" s="4"/>
      <c r="GXK131" s="4"/>
      <c r="GXL131" s="4"/>
      <c r="GXM131" s="4"/>
      <c r="GXN131" s="4"/>
      <c r="GXO131" s="4"/>
      <c r="GXP131" s="4"/>
      <c r="GXQ131" s="4"/>
      <c r="GXR131" s="4"/>
      <c r="GXS131" s="4"/>
      <c r="GXT131" s="4"/>
      <c r="GXU131" s="4"/>
      <c r="GXV131" s="4"/>
      <c r="GXW131" s="4"/>
      <c r="GXX131" s="4"/>
      <c r="GXY131" s="4"/>
      <c r="GXZ131" s="4"/>
      <c r="GYA131" s="4"/>
      <c r="GYB131" s="4"/>
      <c r="GYC131" s="4"/>
      <c r="GYD131" s="4"/>
      <c r="GYE131" s="4"/>
      <c r="GYF131" s="4"/>
      <c r="GYG131" s="4"/>
      <c r="GYH131" s="4"/>
      <c r="GYI131" s="4"/>
      <c r="GYJ131" s="4"/>
      <c r="GYK131" s="4"/>
      <c r="GYL131" s="4"/>
      <c r="GYM131" s="4"/>
      <c r="GYN131" s="4"/>
      <c r="GYO131" s="4"/>
      <c r="GYP131" s="4"/>
      <c r="GYQ131" s="4"/>
      <c r="GYR131" s="4"/>
      <c r="GYS131" s="4"/>
      <c r="GYT131" s="4"/>
      <c r="GYU131" s="4"/>
      <c r="GYV131" s="4"/>
      <c r="GYW131" s="4"/>
      <c r="GYX131" s="4"/>
      <c r="GYY131" s="4"/>
      <c r="GYZ131" s="4"/>
      <c r="GZA131" s="4"/>
      <c r="GZB131" s="4"/>
      <c r="GZC131" s="4"/>
      <c r="GZD131" s="4"/>
      <c r="GZE131" s="4"/>
      <c r="GZF131" s="4"/>
      <c r="GZG131" s="4"/>
      <c r="GZH131" s="4"/>
      <c r="GZI131" s="4"/>
      <c r="GZJ131" s="4"/>
      <c r="GZK131" s="4"/>
      <c r="GZL131" s="4"/>
      <c r="GZM131" s="4"/>
      <c r="GZN131" s="4"/>
      <c r="GZO131" s="4"/>
      <c r="GZP131" s="4"/>
      <c r="GZQ131" s="4"/>
      <c r="GZR131" s="4"/>
      <c r="GZS131" s="4"/>
      <c r="GZT131" s="4"/>
      <c r="GZU131" s="4"/>
      <c r="GZV131" s="4"/>
      <c r="GZW131" s="4"/>
      <c r="GZX131" s="4"/>
      <c r="GZY131" s="4"/>
      <c r="GZZ131" s="4"/>
      <c r="HAA131" s="4"/>
      <c r="HAB131" s="4"/>
      <c r="HAC131" s="4"/>
      <c r="HAD131" s="4"/>
      <c r="HAE131" s="4"/>
      <c r="HAF131" s="4"/>
      <c r="HAG131" s="4"/>
      <c r="HAH131" s="4"/>
      <c r="HAI131" s="4"/>
      <c r="HAJ131" s="4"/>
      <c r="HAK131" s="4"/>
      <c r="HAL131" s="4"/>
      <c r="HAM131" s="4"/>
      <c r="HAN131" s="4"/>
      <c r="HAO131" s="4"/>
      <c r="HAP131" s="4"/>
      <c r="HAQ131" s="4"/>
      <c r="HAR131" s="4"/>
      <c r="HAS131" s="4"/>
      <c r="HAT131" s="4"/>
      <c r="HAU131" s="4"/>
      <c r="HAV131" s="4"/>
      <c r="HAW131" s="4"/>
      <c r="HAX131" s="4"/>
      <c r="HAY131" s="4"/>
      <c r="HAZ131" s="4"/>
      <c r="HBA131" s="4"/>
      <c r="HBB131" s="4"/>
      <c r="HBC131" s="4"/>
      <c r="HBD131" s="4"/>
      <c r="HBE131" s="4"/>
      <c r="HBF131" s="4"/>
      <c r="HBG131" s="4"/>
      <c r="HBH131" s="4"/>
      <c r="HBI131" s="4"/>
      <c r="HBJ131" s="4"/>
      <c r="HBK131" s="4"/>
      <c r="HBL131" s="4"/>
      <c r="HBM131" s="4"/>
      <c r="HBN131" s="4"/>
      <c r="HBO131" s="4"/>
      <c r="HBP131" s="4"/>
      <c r="HBQ131" s="4"/>
      <c r="HBR131" s="4"/>
      <c r="HBS131" s="4"/>
      <c r="HBT131" s="4"/>
      <c r="HBU131" s="4"/>
      <c r="HBV131" s="4"/>
      <c r="HBW131" s="4"/>
      <c r="HBX131" s="4"/>
      <c r="HBY131" s="4"/>
      <c r="HBZ131" s="4"/>
      <c r="HCA131" s="4"/>
      <c r="HCB131" s="4"/>
      <c r="HCC131" s="4"/>
      <c r="HCD131" s="4"/>
      <c r="HCE131" s="4"/>
      <c r="HCF131" s="4"/>
      <c r="HCG131" s="4"/>
      <c r="HCH131" s="4"/>
      <c r="HCI131" s="4"/>
      <c r="HCJ131" s="4"/>
      <c r="HCK131" s="4"/>
      <c r="HCL131" s="4"/>
      <c r="HCM131" s="4"/>
      <c r="HCN131" s="4"/>
      <c r="HCO131" s="4"/>
      <c r="HCP131" s="4"/>
      <c r="HCQ131" s="4"/>
      <c r="HCR131" s="4"/>
      <c r="HCS131" s="4"/>
      <c r="HCT131" s="4"/>
      <c r="HCU131" s="4"/>
      <c r="HCV131" s="4"/>
      <c r="HCW131" s="4"/>
      <c r="HCX131" s="4"/>
      <c r="HCY131" s="4"/>
      <c r="HCZ131" s="4"/>
      <c r="HDA131" s="4"/>
      <c r="HDB131" s="4"/>
      <c r="HDC131" s="4"/>
      <c r="HDD131" s="4"/>
      <c r="HDE131" s="4"/>
      <c r="HDF131" s="4"/>
      <c r="HDG131" s="4"/>
      <c r="HDH131" s="4"/>
      <c r="HDI131" s="4"/>
      <c r="HDJ131" s="4"/>
      <c r="HDK131" s="4"/>
      <c r="HDL131" s="4"/>
      <c r="HDM131" s="4"/>
      <c r="HDN131" s="4"/>
      <c r="HDO131" s="4"/>
      <c r="HDP131" s="4"/>
      <c r="HDQ131" s="4"/>
      <c r="HDR131" s="4"/>
      <c r="HDS131" s="4"/>
      <c r="HDT131" s="4"/>
      <c r="HDU131" s="4"/>
      <c r="HDV131" s="4"/>
      <c r="HDW131" s="4"/>
      <c r="HDX131" s="4"/>
      <c r="HDY131" s="4"/>
      <c r="HDZ131" s="4"/>
      <c r="HEA131" s="4"/>
      <c r="HEB131" s="4"/>
      <c r="HEC131" s="4"/>
      <c r="HED131" s="4"/>
      <c r="HEE131" s="4"/>
      <c r="HEF131" s="4"/>
      <c r="HEG131" s="4"/>
      <c r="HEH131" s="4"/>
      <c r="HEI131" s="4"/>
      <c r="HEJ131" s="4"/>
      <c r="HEK131" s="4"/>
      <c r="HEL131" s="4"/>
      <c r="HEM131" s="4"/>
      <c r="HEN131" s="4"/>
      <c r="HEO131" s="4"/>
      <c r="HEP131" s="4"/>
      <c r="HEQ131" s="4"/>
      <c r="HER131" s="4"/>
      <c r="HES131" s="4"/>
      <c r="HET131" s="4"/>
      <c r="HEU131" s="4"/>
      <c r="HEV131" s="4"/>
      <c r="HEW131" s="4"/>
      <c r="HEX131" s="4"/>
      <c r="HEY131" s="4"/>
      <c r="HEZ131" s="4"/>
      <c r="HFA131" s="4"/>
      <c r="HFB131" s="4"/>
      <c r="HFC131" s="4"/>
      <c r="HFD131" s="4"/>
      <c r="HFE131" s="4"/>
      <c r="HFF131" s="4"/>
      <c r="HFG131" s="4"/>
      <c r="HFH131" s="4"/>
      <c r="HFI131" s="4"/>
      <c r="HFJ131" s="4"/>
      <c r="HFK131" s="4"/>
      <c r="HFL131" s="4"/>
      <c r="HFM131" s="4"/>
      <c r="HFN131" s="4"/>
      <c r="HFO131" s="4"/>
      <c r="HFP131" s="4"/>
      <c r="HFQ131" s="4"/>
      <c r="HFR131" s="4"/>
      <c r="HFS131" s="4"/>
      <c r="HFT131" s="4"/>
      <c r="HFU131" s="4"/>
      <c r="HFV131" s="4"/>
      <c r="HGC131" s="4"/>
      <c r="HGD131" s="4"/>
      <c r="HGE131" s="4"/>
      <c r="HGF131" s="4"/>
      <c r="HGG131" s="4"/>
      <c r="HGH131" s="4"/>
      <c r="HGI131" s="4"/>
      <c r="HGJ131" s="4"/>
      <c r="HGK131" s="4"/>
      <c r="HGL131" s="4"/>
      <c r="HGM131" s="4"/>
      <c r="HGN131" s="4"/>
      <c r="HGO131" s="4"/>
      <c r="HGP131" s="4"/>
      <c r="HGQ131" s="4"/>
      <c r="HGR131" s="4"/>
      <c r="HGS131" s="4"/>
      <c r="HGT131" s="4"/>
      <c r="HGU131" s="4"/>
      <c r="HGV131" s="4"/>
      <c r="HGW131" s="4"/>
      <c r="HGX131" s="4"/>
      <c r="HGY131" s="4"/>
      <c r="HGZ131" s="4"/>
      <c r="HHA131" s="4"/>
      <c r="HHB131" s="4"/>
      <c r="HHC131" s="4"/>
      <c r="HHD131" s="4"/>
      <c r="HHE131" s="4"/>
      <c r="HHF131" s="4"/>
      <c r="HHG131" s="4"/>
      <c r="HHH131" s="4"/>
      <c r="HHI131" s="4"/>
      <c r="HHJ131" s="4"/>
      <c r="HHK131" s="4"/>
      <c r="HHL131" s="4"/>
      <c r="HHM131" s="4"/>
      <c r="HHN131" s="4"/>
      <c r="HHO131" s="4"/>
      <c r="HHP131" s="4"/>
      <c r="HHQ131" s="4"/>
      <c r="HHR131" s="4"/>
      <c r="HHS131" s="4"/>
      <c r="HHT131" s="4"/>
      <c r="HHU131" s="4"/>
      <c r="HHV131" s="4"/>
      <c r="HHW131" s="4"/>
      <c r="HHX131" s="4"/>
      <c r="HHY131" s="4"/>
      <c r="HHZ131" s="4"/>
      <c r="HIA131" s="4"/>
      <c r="HIB131" s="4"/>
      <c r="HIC131" s="4"/>
      <c r="HID131" s="4"/>
      <c r="HIE131" s="4"/>
      <c r="HIF131" s="4"/>
      <c r="HIG131" s="4"/>
      <c r="HIH131" s="4"/>
      <c r="HII131" s="4"/>
      <c r="HIJ131" s="4"/>
      <c r="HIK131" s="4"/>
      <c r="HIL131" s="4"/>
      <c r="HIM131" s="4"/>
      <c r="HIN131" s="4"/>
      <c r="HIO131" s="4"/>
      <c r="HIP131" s="4"/>
      <c r="HIQ131" s="4"/>
      <c r="HIR131" s="4"/>
      <c r="HIS131" s="4"/>
      <c r="HIT131" s="4"/>
      <c r="HIU131" s="4"/>
      <c r="HIV131" s="4"/>
      <c r="HIW131" s="4"/>
      <c r="HIX131" s="4"/>
      <c r="HIY131" s="4"/>
      <c r="HIZ131" s="4"/>
      <c r="HJA131" s="4"/>
      <c r="HJB131" s="4"/>
      <c r="HJC131" s="4"/>
      <c r="HJD131" s="4"/>
      <c r="HJE131" s="4"/>
      <c r="HJF131" s="4"/>
      <c r="HJG131" s="4"/>
      <c r="HJH131" s="4"/>
      <c r="HJI131" s="4"/>
      <c r="HJJ131" s="4"/>
      <c r="HJK131" s="4"/>
      <c r="HJL131" s="4"/>
      <c r="HJM131" s="4"/>
      <c r="HJN131" s="4"/>
      <c r="HJO131" s="4"/>
      <c r="HJP131" s="4"/>
      <c r="HJQ131" s="4"/>
      <c r="HJR131" s="4"/>
      <c r="HJS131" s="4"/>
      <c r="HJT131" s="4"/>
      <c r="HJU131" s="4"/>
      <c r="HJV131" s="4"/>
      <c r="HJW131" s="4"/>
      <c r="HJX131" s="4"/>
      <c r="HJY131" s="4"/>
      <c r="HJZ131" s="4"/>
      <c r="HKA131" s="4"/>
      <c r="HKB131" s="4"/>
      <c r="HKC131" s="4"/>
      <c r="HKD131" s="4"/>
      <c r="HKE131" s="4"/>
      <c r="HKF131" s="4"/>
      <c r="HKG131" s="4"/>
      <c r="HKH131" s="4"/>
      <c r="HKI131" s="4"/>
      <c r="HKJ131" s="4"/>
      <c r="HKK131" s="4"/>
      <c r="HKL131" s="4"/>
      <c r="HKM131" s="4"/>
      <c r="HKN131" s="4"/>
      <c r="HKO131" s="4"/>
      <c r="HKP131" s="4"/>
      <c r="HKQ131" s="4"/>
      <c r="HKR131" s="4"/>
      <c r="HKS131" s="4"/>
      <c r="HKT131" s="4"/>
      <c r="HKU131" s="4"/>
      <c r="HKV131" s="4"/>
      <c r="HKW131" s="4"/>
      <c r="HKX131" s="4"/>
      <c r="HKY131" s="4"/>
      <c r="HKZ131" s="4"/>
      <c r="HLA131" s="4"/>
      <c r="HLB131" s="4"/>
      <c r="HLC131" s="4"/>
      <c r="HLD131" s="4"/>
      <c r="HLE131" s="4"/>
      <c r="HLF131" s="4"/>
      <c r="HLG131" s="4"/>
      <c r="HLH131" s="4"/>
      <c r="HLI131" s="4"/>
      <c r="HLJ131" s="4"/>
      <c r="HLK131" s="4"/>
      <c r="HLL131" s="4"/>
      <c r="HLM131" s="4"/>
      <c r="HLN131" s="4"/>
      <c r="HLO131" s="4"/>
      <c r="HLP131" s="4"/>
      <c r="HLQ131" s="4"/>
      <c r="HLR131" s="4"/>
      <c r="HLS131" s="4"/>
      <c r="HLT131" s="4"/>
      <c r="HLU131" s="4"/>
      <c r="HLV131" s="4"/>
      <c r="HLW131" s="4"/>
      <c r="HLX131" s="4"/>
      <c r="HLY131" s="4"/>
      <c r="HLZ131" s="4"/>
      <c r="HMA131" s="4"/>
      <c r="HMB131" s="4"/>
      <c r="HMC131" s="4"/>
      <c r="HMD131" s="4"/>
      <c r="HME131" s="4"/>
      <c r="HMF131" s="4"/>
      <c r="HMG131" s="4"/>
      <c r="HMH131" s="4"/>
      <c r="HMI131" s="4"/>
      <c r="HMJ131" s="4"/>
      <c r="HMK131" s="4"/>
      <c r="HML131" s="4"/>
      <c r="HMM131" s="4"/>
      <c r="HMN131" s="4"/>
      <c r="HMO131" s="4"/>
      <c r="HMP131" s="4"/>
      <c r="HMQ131" s="4"/>
      <c r="HMR131" s="4"/>
      <c r="HMS131" s="4"/>
      <c r="HMT131" s="4"/>
      <c r="HMU131" s="4"/>
      <c r="HMV131" s="4"/>
      <c r="HMW131" s="4"/>
      <c r="HMX131" s="4"/>
      <c r="HMY131" s="4"/>
      <c r="HMZ131" s="4"/>
      <c r="HNA131" s="4"/>
      <c r="HNB131" s="4"/>
      <c r="HNC131" s="4"/>
      <c r="HND131" s="4"/>
      <c r="HNE131" s="4"/>
      <c r="HNF131" s="4"/>
      <c r="HNG131" s="4"/>
      <c r="HNH131" s="4"/>
      <c r="HNI131" s="4"/>
      <c r="HNJ131" s="4"/>
      <c r="HNK131" s="4"/>
      <c r="HNL131" s="4"/>
      <c r="HNM131" s="4"/>
      <c r="HNN131" s="4"/>
      <c r="HNO131" s="4"/>
      <c r="HNP131" s="4"/>
      <c r="HNQ131" s="4"/>
      <c r="HNR131" s="4"/>
      <c r="HNS131" s="4"/>
      <c r="HNT131" s="4"/>
      <c r="HNU131" s="4"/>
      <c r="HNV131" s="4"/>
      <c r="HNW131" s="4"/>
      <c r="HNX131" s="4"/>
      <c r="HNY131" s="4"/>
      <c r="HNZ131" s="4"/>
      <c r="HOA131" s="4"/>
      <c r="HOB131" s="4"/>
      <c r="HOC131" s="4"/>
      <c r="HOD131" s="4"/>
      <c r="HOE131" s="4"/>
      <c r="HOF131" s="4"/>
      <c r="HOG131" s="4"/>
      <c r="HOH131" s="4"/>
      <c r="HOI131" s="4"/>
      <c r="HOJ131" s="4"/>
      <c r="HOK131" s="4"/>
      <c r="HOL131" s="4"/>
      <c r="HOM131" s="4"/>
      <c r="HON131" s="4"/>
      <c r="HOO131" s="4"/>
      <c r="HOP131" s="4"/>
      <c r="HOQ131" s="4"/>
      <c r="HOR131" s="4"/>
      <c r="HOS131" s="4"/>
      <c r="HOT131" s="4"/>
      <c r="HOU131" s="4"/>
      <c r="HOV131" s="4"/>
      <c r="HOW131" s="4"/>
      <c r="HOX131" s="4"/>
      <c r="HOY131" s="4"/>
      <c r="HOZ131" s="4"/>
      <c r="HPA131" s="4"/>
      <c r="HPB131" s="4"/>
      <c r="HPC131" s="4"/>
      <c r="HPD131" s="4"/>
      <c r="HPE131" s="4"/>
      <c r="HPF131" s="4"/>
      <c r="HPG131" s="4"/>
      <c r="HPH131" s="4"/>
      <c r="HPI131" s="4"/>
      <c r="HPJ131" s="4"/>
      <c r="HPK131" s="4"/>
      <c r="HPL131" s="4"/>
      <c r="HPM131" s="4"/>
      <c r="HPN131" s="4"/>
      <c r="HPO131" s="4"/>
      <c r="HPP131" s="4"/>
      <c r="HPQ131" s="4"/>
      <c r="HPR131" s="4"/>
      <c r="HPY131" s="4"/>
      <c r="HPZ131" s="4"/>
      <c r="HQA131" s="4"/>
      <c r="HQB131" s="4"/>
      <c r="HQC131" s="4"/>
      <c r="HQD131" s="4"/>
      <c r="HQE131" s="4"/>
      <c r="HQF131" s="4"/>
      <c r="HQG131" s="4"/>
      <c r="HQH131" s="4"/>
      <c r="HQI131" s="4"/>
      <c r="HQJ131" s="4"/>
      <c r="HQK131" s="4"/>
      <c r="HQL131" s="4"/>
      <c r="HQM131" s="4"/>
      <c r="HQN131" s="4"/>
      <c r="HQO131" s="4"/>
      <c r="HQP131" s="4"/>
      <c r="HQQ131" s="4"/>
      <c r="HQR131" s="4"/>
      <c r="HQS131" s="4"/>
      <c r="HQT131" s="4"/>
      <c r="HQU131" s="4"/>
      <c r="HQV131" s="4"/>
      <c r="HQW131" s="4"/>
      <c r="HQX131" s="4"/>
      <c r="HQY131" s="4"/>
      <c r="HQZ131" s="4"/>
      <c r="HRA131" s="4"/>
      <c r="HRB131" s="4"/>
      <c r="HRC131" s="4"/>
      <c r="HRD131" s="4"/>
      <c r="HRE131" s="4"/>
      <c r="HRF131" s="4"/>
      <c r="HRG131" s="4"/>
      <c r="HRH131" s="4"/>
      <c r="HRI131" s="4"/>
      <c r="HRJ131" s="4"/>
      <c r="HRK131" s="4"/>
      <c r="HRL131" s="4"/>
      <c r="HRM131" s="4"/>
      <c r="HRN131" s="4"/>
      <c r="HRO131" s="4"/>
      <c r="HRP131" s="4"/>
      <c r="HRQ131" s="4"/>
      <c r="HRR131" s="4"/>
      <c r="HRS131" s="4"/>
      <c r="HRT131" s="4"/>
      <c r="HRU131" s="4"/>
      <c r="HRV131" s="4"/>
      <c r="HRW131" s="4"/>
      <c r="HRX131" s="4"/>
      <c r="HRY131" s="4"/>
      <c r="HRZ131" s="4"/>
      <c r="HSA131" s="4"/>
      <c r="HSB131" s="4"/>
      <c r="HSC131" s="4"/>
      <c r="HSD131" s="4"/>
      <c r="HSE131" s="4"/>
      <c r="HSF131" s="4"/>
      <c r="HSG131" s="4"/>
      <c r="HSH131" s="4"/>
      <c r="HSI131" s="4"/>
      <c r="HSJ131" s="4"/>
      <c r="HSK131" s="4"/>
      <c r="HSL131" s="4"/>
      <c r="HSM131" s="4"/>
      <c r="HSN131" s="4"/>
      <c r="HSO131" s="4"/>
      <c r="HSP131" s="4"/>
      <c r="HSQ131" s="4"/>
      <c r="HSR131" s="4"/>
      <c r="HSS131" s="4"/>
      <c r="HST131" s="4"/>
      <c r="HSU131" s="4"/>
      <c r="HSV131" s="4"/>
      <c r="HSW131" s="4"/>
      <c r="HSX131" s="4"/>
      <c r="HSY131" s="4"/>
      <c r="HSZ131" s="4"/>
      <c r="HTA131" s="4"/>
      <c r="HTB131" s="4"/>
      <c r="HTC131" s="4"/>
      <c r="HTD131" s="4"/>
      <c r="HTE131" s="4"/>
      <c r="HTF131" s="4"/>
      <c r="HTG131" s="4"/>
      <c r="HTH131" s="4"/>
      <c r="HTI131" s="4"/>
      <c r="HTJ131" s="4"/>
      <c r="HTK131" s="4"/>
      <c r="HTL131" s="4"/>
      <c r="HTM131" s="4"/>
      <c r="HTN131" s="4"/>
      <c r="HTO131" s="4"/>
      <c r="HTP131" s="4"/>
      <c r="HTQ131" s="4"/>
      <c r="HTR131" s="4"/>
      <c r="HTS131" s="4"/>
      <c r="HTT131" s="4"/>
      <c r="HTU131" s="4"/>
      <c r="HTV131" s="4"/>
      <c r="HTW131" s="4"/>
      <c r="HTX131" s="4"/>
      <c r="HTY131" s="4"/>
      <c r="HTZ131" s="4"/>
      <c r="HUA131" s="4"/>
      <c r="HUB131" s="4"/>
      <c r="HUC131" s="4"/>
      <c r="HUD131" s="4"/>
      <c r="HUE131" s="4"/>
      <c r="HUF131" s="4"/>
      <c r="HUG131" s="4"/>
      <c r="HUH131" s="4"/>
      <c r="HUI131" s="4"/>
      <c r="HUJ131" s="4"/>
      <c r="HUK131" s="4"/>
      <c r="HUL131" s="4"/>
      <c r="HUM131" s="4"/>
      <c r="HUN131" s="4"/>
      <c r="HUO131" s="4"/>
      <c r="HUP131" s="4"/>
      <c r="HUQ131" s="4"/>
      <c r="HUR131" s="4"/>
      <c r="HUS131" s="4"/>
      <c r="HUT131" s="4"/>
      <c r="HUU131" s="4"/>
      <c r="HUV131" s="4"/>
      <c r="HUW131" s="4"/>
      <c r="HUX131" s="4"/>
      <c r="HUY131" s="4"/>
      <c r="HUZ131" s="4"/>
      <c r="HVA131" s="4"/>
      <c r="HVB131" s="4"/>
      <c r="HVC131" s="4"/>
      <c r="HVD131" s="4"/>
      <c r="HVE131" s="4"/>
      <c r="HVF131" s="4"/>
      <c r="HVG131" s="4"/>
      <c r="HVH131" s="4"/>
      <c r="HVI131" s="4"/>
      <c r="HVJ131" s="4"/>
      <c r="HVK131" s="4"/>
      <c r="HVL131" s="4"/>
      <c r="HVM131" s="4"/>
      <c r="HVN131" s="4"/>
      <c r="HVO131" s="4"/>
      <c r="HVP131" s="4"/>
      <c r="HVQ131" s="4"/>
      <c r="HVR131" s="4"/>
      <c r="HVS131" s="4"/>
      <c r="HVT131" s="4"/>
      <c r="HVU131" s="4"/>
      <c r="HVV131" s="4"/>
      <c r="HVW131" s="4"/>
      <c r="HVX131" s="4"/>
      <c r="HVY131" s="4"/>
      <c r="HVZ131" s="4"/>
      <c r="HWA131" s="4"/>
      <c r="HWB131" s="4"/>
      <c r="HWC131" s="4"/>
      <c r="HWD131" s="4"/>
      <c r="HWE131" s="4"/>
      <c r="HWF131" s="4"/>
      <c r="HWG131" s="4"/>
      <c r="HWH131" s="4"/>
      <c r="HWI131" s="4"/>
      <c r="HWJ131" s="4"/>
      <c r="HWK131" s="4"/>
      <c r="HWL131" s="4"/>
      <c r="HWM131" s="4"/>
      <c r="HWN131" s="4"/>
      <c r="HWO131" s="4"/>
      <c r="HWP131" s="4"/>
      <c r="HWQ131" s="4"/>
      <c r="HWR131" s="4"/>
      <c r="HWS131" s="4"/>
      <c r="HWT131" s="4"/>
      <c r="HWU131" s="4"/>
      <c r="HWV131" s="4"/>
      <c r="HWW131" s="4"/>
      <c r="HWX131" s="4"/>
      <c r="HWY131" s="4"/>
      <c r="HWZ131" s="4"/>
      <c r="HXA131" s="4"/>
      <c r="HXB131" s="4"/>
      <c r="HXC131" s="4"/>
      <c r="HXD131" s="4"/>
      <c r="HXE131" s="4"/>
      <c r="HXF131" s="4"/>
      <c r="HXG131" s="4"/>
      <c r="HXH131" s="4"/>
      <c r="HXI131" s="4"/>
      <c r="HXJ131" s="4"/>
      <c r="HXK131" s="4"/>
      <c r="HXL131" s="4"/>
      <c r="HXM131" s="4"/>
      <c r="HXN131" s="4"/>
      <c r="HXO131" s="4"/>
      <c r="HXP131" s="4"/>
      <c r="HXQ131" s="4"/>
      <c r="HXR131" s="4"/>
      <c r="HXS131" s="4"/>
      <c r="HXT131" s="4"/>
      <c r="HXU131" s="4"/>
      <c r="HXV131" s="4"/>
      <c r="HXW131" s="4"/>
      <c r="HXX131" s="4"/>
      <c r="HXY131" s="4"/>
      <c r="HXZ131" s="4"/>
      <c r="HYA131" s="4"/>
      <c r="HYB131" s="4"/>
      <c r="HYC131" s="4"/>
      <c r="HYD131" s="4"/>
      <c r="HYE131" s="4"/>
      <c r="HYF131" s="4"/>
      <c r="HYG131" s="4"/>
      <c r="HYH131" s="4"/>
      <c r="HYI131" s="4"/>
      <c r="HYJ131" s="4"/>
      <c r="HYK131" s="4"/>
      <c r="HYL131" s="4"/>
      <c r="HYM131" s="4"/>
      <c r="HYN131" s="4"/>
      <c r="HYO131" s="4"/>
      <c r="HYP131" s="4"/>
      <c r="HYQ131" s="4"/>
      <c r="HYR131" s="4"/>
      <c r="HYS131" s="4"/>
      <c r="HYT131" s="4"/>
      <c r="HYU131" s="4"/>
      <c r="HYV131" s="4"/>
      <c r="HYW131" s="4"/>
      <c r="HYX131" s="4"/>
      <c r="HYY131" s="4"/>
      <c r="HYZ131" s="4"/>
      <c r="HZA131" s="4"/>
      <c r="HZB131" s="4"/>
      <c r="HZC131" s="4"/>
      <c r="HZD131" s="4"/>
      <c r="HZE131" s="4"/>
      <c r="HZF131" s="4"/>
      <c r="HZG131" s="4"/>
      <c r="HZH131" s="4"/>
      <c r="HZI131" s="4"/>
      <c r="HZJ131" s="4"/>
      <c r="HZK131" s="4"/>
      <c r="HZL131" s="4"/>
      <c r="HZM131" s="4"/>
      <c r="HZN131" s="4"/>
      <c r="HZU131" s="4"/>
      <c r="HZV131" s="4"/>
      <c r="HZW131" s="4"/>
      <c r="HZX131" s="4"/>
      <c r="HZY131" s="4"/>
      <c r="HZZ131" s="4"/>
      <c r="IAA131" s="4"/>
      <c r="IAB131" s="4"/>
      <c r="IAC131" s="4"/>
      <c r="IAD131" s="4"/>
      <c r="IAE131" s="4"/>
      <c r="IAF131" s="4"/>
      <c r="IAG131" s="4"/>
      <c r="IAH131" s="4"/>
      <c r="IAI131" s="4"/>
      <c r="IAJ131" s="4"/>
      <c r="IAK131" s="4"/>
      <c r="IAL131" s="4"/>
      <c r="IAM131" s="4"/>
      <c r="IAN131" s="4"/>
      <c r="IAO131" s="4"/>
      <c r="IAP131" s="4"/>
      <c r="IAQ131" s="4"/>
      <c r="IAR131" s="4"/>
      <c r="IAS131" s="4"/>
      <c r="IAT131" s="4"/>
      <c r="IAU131" s="4"/>
      <c r="IAV131" s="4"/>
      <c r="IAW131" s="4"/>
      <c r="IAX131" s="4"/>
      <c r="IAY131" s="4"/>
      <c r="IAZ131" s="4"/>
      <c r="IBA131" s="4"/>
      <c r="IBB131" s="4"/>
      <c r="IBC131" s="4"/>
      <c r="IBD131" s="4"/>
      <c r="IBE131" s="4"/>
      <c r="IBF131" s="4"/>
      <c r="IBG131" s="4"/>
      <c r="IBH131" s="4"/>
      <c r="IBI131" s="4"/>
      <c r="IBJ131" s="4"/>
      <c r="IBK131" s="4"/>
      <c r="IBL131" s="4"/>
      <c r="IBM131" s="4"/>
      <c r="IBN131" s="4"/>
      <c r="IBO131" s="4"/>
      <c r="IBP131" s="4"/>
      <c r="IBQ131" s="4"/>
      <c r="IBR131" s="4"/>
      <c r="IBS131" s="4"/>
      <c r="IBT131" s="4"/>
      <c r="IBU131" s="4"/>
      <c r="IBV131" s="4"/>
      <c r="IBW131" s="4"/>
      <c r="IBX131" s="4"/>
      <c r="IBY131" s="4"/>
      <c r="IBZ131" s="4"/>
      <c r="ICA131" s="4"/>
      <c r="ICB131" s="4"/>
      <c r="ICC131" s="4"/>
      <c r="ICD131" s="4"/>
      <c r="ICE131" s="4"/>
      <c r="ICF131" s="4"/>
      <c r="ICG131" s="4"/>
      <c r="ICH131" s="4"/>
      <c r="ICI131" s="4"/>
      <c r="ICJ131" s="4"/>
      <c r="ICK131" s="4"/>
      <c r="ICL131" s="4"/>
      <c r="ICM131" s="4"/>
      <c r="ICN131" s="4"/>
      <c r="ICO131" s="4"/>
      <c r="ICP131" s="4"/>
      <c r="ICQ131" s="4"/>
      <c r="ICR131" s="4"/>
      <c r="ICS131" s="4"/>
      <c r="ICT131" s="4"/>
      <c r="ICU131" s="4"/>
      <c r="ICV131" s="4"/>
      <c r="ICW131" s="4"/>
      <c r="ICX131" s="4"/>
      <c r="ICY131" s="4"/>
      <c r="ICZ131" s="4"/>
      <c r="IDA131" s="4"/>
      <c r="IDB131" s="4"/>
      <c r="IDC131" s="4"/>
      <c r="IDD131" s="4"/>
      <c r="IDE131" s="4"/>
      <c r="IDF131" s="4"/>
      <c r="IDG131" s="4"/>
      <c r="IDH131" s="4"/>
      <c r="IDI131" s="4"/>
      <c r="IDJ131" s="4"/>
      <c r="IDK131" s="4"/>
      <c r="IDL131" s="4"/>
      <c r="IDM131" s="4"/>
      <c r="IDN131" s="4"/>
      <c r="IDO131" s="4"/>
      <c r="IDP131" s="4"/>
      <c r="IDQ131" s="4"/>
      <c r="IDR131" s="4"/>
      <c r="IDS131" s="4"/>
      <c r="IDT131" s="4"/>
      <c r="IDU131" s="4"/>
      <c r="IDV131" s="4"/>
      <c r="IDW131" s="4"/>
      <c r="IDX131" s="4"/>
      <c r="IDY131" s="4"/>
      <c r="IDZ131" s="4"/>
      <c r="IEA131" s="4"/>
      <c r="IEB131" s="4"/>
      <c r="IEC131" s="4"/>
      <c r="IED131" s="4"/>
      <c r="IEE131" s="4"/>
      <c r="IEF131" s="4"/>
      <c r="IEG131" s="4"/>
      <c r="IEH131" s="4"/>
      <c r="IEI131" s="4"/>
      <c r="IEJ131" s="4"/>
      <c r="IEK131" s="4"/>
      <c r="IEL131" s="4"/>
      <c r="IEM131" s="4"/>
      <c r="IEN131" s="4"/>
      <c r="IEO131" s="4"/>
      <c r="IEP131" s="4"/>
      <c r="IEQ131" s="4"/>
      <c r="IER131" s="4"/>
      <c r="IES131" s="4"/>
      <c r="IET131" s="4"/>
      <c r="IEU131" s="4"/>
      <c r="IEV131" s="4"/>
      <c r="IEW131" s="4"/>
      <c r="IEX131" s="4"/>
      <c r="IEY131" s="4"/>
      <c r="IEZ131" s="4"/>
      <c r="IFA131" s="4"/>
      <c r="IFB131" s="4"/>
      <c r="IFC131" s="4"/>
      <c r="IFD131" s="4"/>
      <c r="IFE131" s="4"/>
      <c r="IFF131" s="4"/>
      <c r="IFG131" s="4"/>
      <c r="IFH131" s="4"/>
      <c r="IFI131" s="4"/>
      <c r="IFJ131" s="4"/>
      <c r="IFK131" s="4"/>
      <c r="IFL131" s="4"/>
      <c r="IFM131" s="4"/>
      <c r="IFN131" s="4"/>
      <c r="IFO131" s="4"/>
      <c r="IFP131" s="4"/>
      <c r="IFQ131" s="4"/>
      <c r="IFR131" s="4"/>
      <c r="IFS131" s="4"/>
      <c r="IFT131" s="4"/>
      <c r="IFU131" s="4"/>
      <c r="IFV131" s="4"/>
      <c r="IFW131" s="4"/>
      <c r="IFX131" s="4"/>
      <c r="IFY131" s="4"/>
      <c r="IFZ131" s="4"/>
      <c r="IGA131" s="4"/>
      <c r="IGB131" s="4"/>
      <c r="IGC131" s="4"/>
      <c r="IGD131" s="4"/>
      <c r="IGE131" s="4"/>
      <c r="IGF131" s="4"/>
      <c r="IGG131" s="4"/>
      <c r="IGH131" s="4"/>
      <c r="IGI131" s="4"/>
      <c r="IGJ131" s="4"/>
      <c r="IGK131" s="4"/>
      <c r="IGL131" s="4"/>
      <c r="IGM131" s="4"/>
      <c r="IGN131" s="4"/>
      <c r="IGO131" s="4"/>
      <c r="IGP131" s="4"/>
      <c r="IGQ131" s="4"/>
      <c r="IGR131" s="4"/>
      <c r="IGS131" s="4"/>
      <c r="IGT131" s="4"/>
      <c r="IGU131" s="4"/>
      <c r="IGV131" s="4"/>
      <c r="IGW131" s="4"/>
      <c r="IGX131" s="4"/>
      <c r="IGY131" s="4"/>
      <c r="IGZ131" s="4"/>
      <c r="IHA131" s="4"/>
      <c r="IHB131" s="4"/>
      <c r="IHC131" s="4"/>
      <c r="IHD131" s="4"/>
      <c r="IHE131" s="4"/>
      <c r="IHF131" s="4"/>
      <c r="IHG131" s="4"/>
      <c r="IHH131" s="4"/>
      <c r="IHI131" s="4"/>
      <c r="IHJ131" s="4"/>
      <c r="IHK131" s="4"/>
      <c r="IHL131" s="4"/>
      <c r="IHM131" s="4"/>
      <c r="IHN131" s="4"/>
      <c r="IHO131" s="4"/>
      <c r="IHP131" s="4"/>
      <c r="IHQ131" s="4"/>
      <c r="IHR131" s="4"/>
      <c r="IHS131" s="4"/>
      <c r="IHT131" s="4"/>
      <c r="IHU131" s="4"/>
      <c r="IHV131" s="4"/>
      <c r="IHW131" s="4"/>
      <c r="IHX131" s="4"/>
      <c r="IHY131" s="4"/>
      <c r="IHZ131" s="4"/>
      <c r="IIA131" s="4"/>
      <c r="IIB131" s="4"/>
      <c r="IIC131" s="4"/>
      <c r="IID131" s="4"/>
      <c r="IIE131" s="4"/>
      <c r="IIF131" s="4"/>
      <c r="IIG131" s="4"/>
      <c r="IIH131" s="4"/>
      <c r="III131" s="4"/>
      <c r="IIJ131" s="4"/>
      <c r="IIK131" s="4"/>
      <c r="IIL131" s="4"/>
      <c r="IIM131" s="4"/>
      <c r="IIN131" s="4"/>
      <c r="IIO131" s="4"/>
      <c r="IIP131" s="4"/>
      <c r="IIQ131" s="4"/>
      <c r="IIR131" s="4"/>
      <c r="IIS131" s="4"/>
      <c r="IIT131" s="4"/>
      <c r="IIU131" s="4"/>
      <c r="IIV131" s="4"/>
      <c r="IIW131" s="4"/>
      <c r="IIX131" s="4"/>
      <c r="IIY131" s="4"/>
      <c r="IIZ131" s="4"/>
      <c r="IJA131" s="4"/>
      <c r="IJB131" s="4"/>
      <c r="IJC131" s="4"/>
      <c r="IJD131" s="4"/>
      <c r="IJE131" s="4"/>
      <c r="IJF131" s="4"/>
      <c r="IJG131" s="4"/>
      <c r="IJH131" s="4"/>
      <c r="IJI131" s="4"/>
      <c r="IJJ131" s="4"/>
      <c r="IJQ131" s="4"/>
      <c r="IJR131" s="4"/>
      <c r="IJS131" s="4"/>
      <c r="IJT131" s="4"/>
      <c r="IJU131" s="4"/>
      <c r="IJV131" s="4"/>
      <c r="IJW131" s="4"/>
      <c r="IJX131" s="4"/>
      <c r="IJY131" s="4"/>
      <c r="IJZ131" s="4"/>
      <c r="IKA131" s="4"/>
      <c r="IKB131" s="4"/>
      <c r="IKC131" s="4"/>
      <c r="IKD131" s="4"/>
      <c r="IKE131" s="4"/>
      <c r="IKF131" s="4"/>
      <c r="IKG131" s="4"/>
      <c r="IKH131" s="4"/>
      <c r="IKI131" s="4"/>
      <c r="IKJ131" s="4"/>
      <c r="IKK131" s="4"/>
      <c r="IKL131" s="4"/>
      <c r="IKM131" s="4"/>
      <c r="IKN131" s="4"/>
      <c r="IKO131" s="4"/>
      <c r="IKP131" s="4"/>
      <c r="IKQ131" s="4"/>
      <c r="IKR131" s="4"/>
      <c r="IKS131" s="4"/>
      <c r="IKT131" s="4"/>
      <c r="IKU131" s="4"/>
      <c r="IKV131" s="4"/>
      <c r="IKW131" s="4"/>
      <c r="IKX131" s="4"/>
      <c r="IKY131" s="4"/>
      <c r="IKZ131" s="4"/>
      <c r="ILA131" s="4"/>
      <c r="ILB131" s="4"/>
      <c r="ILC131" s="4"/>
      <c r="ILD131" s="4"/>
      <c r="ILE131" s="4"/>
      <c r="ILF131" s="4"/>
      <c r="ILG131" s="4"/>
      <c r="ILH131" s="4"/>
      <c r="ILI131" s="4"/>
      <c r="ILJ131" s="4"/>
      <c r="ILK131" s="4"/>
      <c r="ILL131" s="4"/>
      <c r="ILM131" s="4"/>
      <c r="ILN131" s="4"/>
      <c r="ILO131" s="4"/>
      <c r="ILP131" s="4"/>
      <c r="ILQ131" s="4"/>
      <c r="ILR131" s="4"/>
      <c r="ILS131" s="4"/>
      <c r="ILT131" s="4"/>
      <c r="ILU131" s="4"/>
      <c r="ILV131" s="4"/>
      <c r="ILW131" s="4"/>
      <c r="ILX131" s="4"/>
      <c r="ILY131" s="4"/>
      <c r="ILZ131" s="4"/>
      <c r="IMA131" s="4"/>
      <c r="IMB131" s="4"/>
      <c r="IMC131" s="4"/>
      <c r="IMD131" s="4"/>
      <c r="IME131" s="4"/>
      <c r="IMF131" s="4"/>
      <c r="IMG131" s="4"/>
      <c r="IMH131" s="4"/>
      <c r="IMI131" s="4"/>
      <c r="IMJ131" s="4"/>
      <c r="IMK131" s="4"/>
      <c r="IML131" s="4"/>
      <c r="IMM131" s="4"/>
      <c r="IMN131" s="4"/>
      <c r="IMO131" s="4"/>
      <c r="IMP131" s="4"/>
      <c r="IMQ131" s="4"/>
      <c r="IMR131" s="4"/>
      <c r="IMS131" s="4"/>
      <c r="IMT131" s="4"/>
      <c r="IMU131" s="4"/>
      <c r="IMV131" s="4"/>
      <c r="IMW131" s="4"/>
      <c r="IMX131" s="4"/>
      <c r="IMY131" s="4"/>
      <c r="IMZ131" s="4"/>
      <c r="INA131" s="4"/>
      <c r="INB131" s="4"/>
      <c r="INC131" s="4"/>
      <c r="IND131" s="4"/>
      <c r="INE131" s="4"/>
      <c r="INF131" s="4"/>
      <c r="ING131" s="4"/>
      <c r="INH131" s="4"/>
      <c r="INI131" s="4"/>
      <c r="INJ131" s="4"/>
      <c r="INK131" s="4"/>
      <c r="INL131" s="4"/>
      <c r="INM131" s="4"/>
      <c r="INN131" s="4"/>
      <c r="INO131" s="4"/>
      <c r="INP131" s="4"/>
      <c r="INQ131" s="4"/>
      <c r="INR131" s="4"/>
      <c r="INS131" s="4"/>
      <c r="INT131" s="4"/>
      <c r="INU131" s="4"/>
      <c r="INV131" s="4"/>
      <c r="INW131" s="4"/>
      <c r="INX131" s="4"/>
      <c r="INY131" s="4"/>
      <c r="INZ131" s="4"/>
      <c r="IOA131" s="4"/>
      <c r="IOB131" s="4"/>
      <c r="IOC131" s="4"/>
      <c r="IOD131" s="4"/>
      <c r="IOE131" s="4"/>
      <c r="IOF131" s="4"/>
      <c r="IOG131" s="4"/>
      <c r="IOH131" s="4"/>
      <c r="IOI131" s="4"/>
      <c r="IOJ131" s="4"/>
      <c r="IOK131" s="4"/>
      <c r="IOL131" s="4"/>
      <c r="IOM131" s="4"/>
      <c r="ION131" s="4"/>
      <c r="IOO131" s="4"/>
      <c r="IOP131" s="4"/>
      <c r="IOQ131" s="4"/>
      <c r="IOR131" s="4"/>
      <c r="IOS131" s="4"/>
      <c r="IOT131" s="4"/>
      <c r="IOU131" s="4"/>
      <c r="IOV131" s="4"/>
      <c r="IOW131" s="4"/>
      <c r="IOX131" s="4"/>
      <c r="IOY131" s="4"/>
      <c r="IOZ131" s="4"/>
      <c r="IPA131" s="4"/>
      <c r="IPB131" s="4"/>
      <c r="IPC131" s="4"/>
      <c r="IPD131" s="4"/>
      <c r="IPE131" s="4"/>
      <c r="IPF131" s="4"/>
      <c r="IPG131" s="4"/>
      <c r="IPH131" s="4"/>
      <c r="IPI131" s="4"/>
      <c r="IPJ131" s="4"/>
      <c r="IPK131" s="4"/>
      <c r="IPL131" s="4"/>
      <c r="IPM131" s="4"/>
      <c r="IPN131" s="4"/>
      <c r="IPO131" s="4"/>
      <c r="IPP131" s="4"/>
      <c r="IPQ131" s="4"/>
      <c r="IPR131" s="4"/>
      <c r="IPS131" s="4"/>
      <c r="IPT131" s="4"/>
      <c r="IPU131" s="4"/>
      <c r="IPV131" s="4"/>
      <c r="IPW131" s="4"/>
      <c r="IPX131" s="4"/>
      <c r="IPY131" s="4"/>
      <c r="IPZ131" s="4"/>
      <c r="IQA131" s="4"/>
      <c r="IQB131" s="4"/>
      <c r="IQC131" s="4"/>
      <c r="IQD131" s="4"/>
      <c r="IQE131" s="4"/>
      <c r="IQF131" s="4"/>
      <c r="IQG131" s="4"/>
      <c r="IQH131" s="4"/>
      <c r="IQI131" s="4"/>
      <c r="IQJ131" s="4"/>
      <c r="IQK131" s="4"/>
      <c r="IQL131" s="4"/>
      <c r="IQM131" s="4"/>
      <c r="IQN131" s="4"/>
      <c r="IQO131" s="4"/>
      <c r="IQP131" s="4"/>
      <c r="IQQ131" s="4"/>
      <c r="IQR131" s="4"/>
      <c r="IQS131" s="4"/>
      <c r="IQT131" s="4"/>
      <c r="IQU131" s="4"/>
      <c r="IQV131" s="4"/>
      <c r="IQW131" s="4"/>
      <c r="IQX131" s="4"/>
      <c r="IQY131" s="4"/>
      <c r="IQZ131" s="4"/>
      <c r="IRA131" s="4"/>
      <c r="IRB131" s="4"/>
      <c r="IRC131" s="4"/>
      <c r="IRD131" s="4"/>
      <c r="IRE131" s="4"/>
      <c r="IRF131" s="4"/>
      <c r="IRG131" s="4"/>
      <c r="IRH131" s="4"/>
      <c r="IRI131" s="4"/>
      <c r="IRJ131" s="4"/>
      <c r="IRK131" s="4"/>
      <c r="IRL131" s="4"/>
      <c r="IRM131" s="4"/>
      <c r="IRN131" s="4"/>
      <c r="IRO131" s="4"/>
      <c r="IRP131" s="4"/>
      <c r="IRQ131" s="4"/>
      <c r="IRR131" s="4"/>
      <c r="IRS131" s="4"/>
      <c r="IRT131" s="4"/>
      <c r="IRU131" s="4"/>
      <c r="IRV131" s="4"/>
      <c r="IRW131" s="4"/>
      <c r="IRX131" s="4"/>
      <c r="IRY131" s="4"/>
      <c r="IRZ131" s="4"/>
      <c r="ISA131" s="4"/>
      <c r="ISB131" s="4"/>
      <c r="ISC131" s="4"/>
      <c r="ISD131" s="4"/>
      <c r="ISE131" s="4"/>
      <c r="ISF131" s="4"/>
      <c r="ISG131" s="4"/>
      <c r="ISH131" s="4"/>
      <c r="ISI131" s="4"/>
      <c r="ISJ131" s="4"/>
      <c r="ISK131" s="4"/>
      <c r="ISL131" s="4"/>
      <c r="ISM131" s="4"/>
      <c r="ISN131" s="4"/>
      <c r="ISO131" s="4"/>
      <c r="ISP131" s="4"/>
      <c r="ISQ131" s="4"/>
      <c r="ISR131" s="4"/>
      <c r="ISS131" s="4"/>
      <c r="IST131" s="4"/>
      <c r="ISU131" s="4"/>
      <c r="ISV131" s="4"/>
      <c r="ISW131" s="4"/>
      <c r="ISX131" s="4"/>
      <c r="ISY131" s="4"/>
      <c r="ISZ131" s="4"/>
      <c r="ITA131" s="4"/>
      <c r="ITB131" s="4"/>
      <c r="ITC131" s="4"/>
      <c r="ITD131" s="4"/>
      <c r="ITE131" s="4"/>
      <c r="ITF131" s="4"/>
      <c r="ITM131" s="4"/>
      <c r="ITN131" s="4"/>
      <c r="ITO131" s="4"/>
      <c r="ITP131" s="4"/>
      <c r="ITQ131" s="4"/>
      <c r="ITR131" s="4"/>
      <c r="ITS131" s="4"/>
      <c r="ITT131" s="4"/>
      <c r="ITU131" s="4"/>
      <c r="ITV131" s="4"/>
      <c r="ITW131" s="4"/>
      <c r="ITX131" s="4"/>
      <c r="ITY131" s="4"/>
      <c r="ITZ131" s="4"/>
      <c r="IUA131" s="4"/>
      <c r="IUB131" s="4"/>
      <c r="IUC131" s="4"/>
      <c r="IUD131" s="4"/>
      <c r="IUE131" s="4"/>
      <c r="IUF131" s="4"/>
      <c r="IUG131" s="4"/>
      <c r="IUH131" s="4"/>
      <c r="IUI131" s="4"/>
      <c r="IUJ131" s="4"/>
      <c r="IUK131" s="4"/>
      <c r="IUL131" s="4"/>
      <c r="IUM131" s="4"/>
      <c r="IUN131" s="4"/>
      <c r="IUO131" s="4"/>
      <c r="IUP131" s="4"/>
      <c r="IUQ131" s="4"/>
      <c r="IUR131" s="4"/>
      <c r="IUS131" s="4"/>
      <c r="IUT131" s="4"/>
      <c r="IUU131" s="4"/>
      <c r="IUV131" s="4"/>
      <c r="IUW131" s="4"/>
      <c r="IUX131" s="4"/>
      <c r="IUY131" s="4"/>
      <c r="IUZ131" s="4"/>
      <c r="IVA131" s="4"/>
      <c r="IVB131" s="4"/>
      <c r="IVC131" s="4"/>
      <c r="IVD131" s="4"/>
      <c r="IVE131" s="4"/>
      <c r="IVF131" s="4"/>
      <c r="IVG131" s="4"/>
      <c r="IVH131" s="4"/>
      <c r="IVI131" s="4"/>
      <c r="IVJ131" s="4"/>
      <c r="IVK131" s="4"/>
      <c r="IVL131" s="4"/>
      <c r="IVM131" s="4"/>
      <c r="IVN131" s="4"/>
      <c r="IVO131" s="4"/>
      <c r="IVP131" s="4"/>
      <c r="IVQ131" s="4"/>
      <c r="IVR131" s="4"/>
      <c r="IVS131" s="4"/>
      <c r="IVT131" s="4"/>
      <c r="IVU131" s="4"/>
      <c r="IVV131" s="4"/>
      <c r="IVW131" s="4"/>
      <c r="IVX131" s="4"/>
      <c r="IVY131" s="4"/>
      <c r="IVZ131" s="4"/>
      <c r="IWA131" s="4"/>
      <c r="IWB131" s="4"/>
      <c r="IWC131" s="4"/>
      <c r="IWD131" s="4"/>
      <c r="IWE131" s="4"/>
      <c r="IWF131" s="4"/>
      <c r="IWG131" s="4"/>
      <c r="IWH131" s="4"/>
      <c r="IWI131" s="4"/>
      <c r="IWJ131" s="4"/>
      <c r="IWK131" s="4"/>
      <c r="IWL131" s="4"/>
      <c r="IWM131" s="4"/>
      <c r="IWN131" s="4"/>
      <c r="IWO131" s="4"/>
      <c r="IWP131" s="4"/>
      <c r="IWQ131" s="4"/>
      <c r="IWR131" s="4"/>
      <c r="IWS131" s="4"/>
      <c r="IWT131" s="4"/>
      <c r="IWU131" s="4"/>
      <c r="IWV131" s="4"/>
      <c r="IWW131" s="4"/>
      <c r="IWX131" s="4"/>
      <c r="IWY131" s="4"/>
      <c r="IWZ131" s="4"/>
      <c r="IXA131" s="4"/>
      <c r="IXB131" s="4"/>
      <c r="IXC131" s="4"/>
      <c r="IXD131" s="4"/>
      <c r="IXE131" s="4"/>
      <c r="IXF131" s="4"/>
      <c r="IXG131" s="4"/>
      <c r="IXH131" s="4"/>
      <c r="IXI131" s="4"/>
      <c r="IXJ131" s="4"/>
      <c r="IXK131" s="4"/>
      <c r="IXL131" s="4"/>
      <c r="IXM131" s="4"/>
      <c r="IXN131" s="4"/>
      <c r="IXO131" s="4"/>
      <c r="IXP131" s="4"/>
      <c r="IXQ131" s="4"/>
      <c r="IXR131" s="4"/>
      <c r="IXS131" s="4"/>
      <c r="IXT131" s="4"/>
      <c r="IXU131" s="4"/>
      <c r="IXV131" s="4"/>
      <c r="IXW131" s="4"/>
      <c r="IXX131" s="4"/>
      <c r="IXY131" s="4"/>
      <c r="IXZ131" s="4"/>
      <c r="IYA131" s="4"/>
      <c r="IYB131" s="4"/>
      <c r="IYC131" s="4"/>
      <c r="IYD131" s="4"/>
      <c r="IYE131" s="4"/>
      <c r="IYF131" s="4"/>
      <c r="IYG131" s="4"/>
      <c r="IYH131" s="4"/>
      <c r="IYI131" s="4"/>
      <c r="IYJ131" s="4"/>
      <c r="IYK131" s="4"/>
      <c r="IYL131" s="4"/>
      <c r="IYM131" s="4"/>
      <c r="IYN131" s="4"/>
      <c r="IYO131" s="4"/>
      <c r="IYP131" s="4"/>
      <c r="IYQ131" s="4"/>
      <c r="IYR131" s="4"/>
      <c r="IYS131" s="4"/>
      <c r="IYT131" s="4"/>
      <c r="IYU131" s="4"/>
      <c r="IYV131" s="4"/>
      <c r="IYW131" s="4"/>
      <c r="IYX131" s="4"/>
      <c r="IYY131" s="4"/>
      <c r="IYZ131" s="4"/>
      <c r="IZA131" s="4"/>
      <c r="IZB131" s="4"/>
      <c r="IZC131" s="4"/>
      <c r="IZD131" s="4"/>
      <c r="IZE131" s="4"/>
      <c r="IZF131" s="4"/>
      <c r="IZG131" s="4"/>
      <c r="IZH131" s="4"/>
      <c r="IZI131" s="4"/>
      <c r="IZJ131" s="4"/>
      <c r="IZK131" s="4"/>
      <c r="IZL131" s="4"/>
      <c r="IZM131" s="4"/>
      <c r="IZN131" s="4"/>
      <c r="IZO131" s="4"/>
      <c r="IZP131" s="4"/>
      <c r="IZQ131" s="4"/>
      <c r="IZR131" s="4"/>
      <c r="IZS131" s="4"/>
      <c r="IZT131" s="4"/>
      <c r="IZU131" s="4"/>
      <c r="IZV131" s="4"/>
      <c r="IZW131" s="4"/>
      <c r="IZX131" s="4"/>
      <c r="IZY131" s="4"/>
      <c r="IZZ131" s="4"/>
      <c r="JAA131" s="4"/>
      <c r="JAB131" s="4"/>
      <c r="JAC131" s="4"/>
      <c r="JAD131" s="4"/>
      <c r="JAE131" s="4"/>
      <c r="JAF131" s="4"/>
      <c r="JAG131" s="4"/>
      <c r="JAH131" s="4"/>
      <c r="JAI131" s="4"/>
      <c r="JAJ131" s="4"/>
      <c r="JAK131" s="4"/>
      <c r="JAL131" s="4"/>
      <c r="JAM131" s="4"/>
      <c r="JAN131" s="4"/>
      <c r="JAO131" s="4"/>
      <c r="JAP131" s="4"/>
      <c r="JAQ131" s="4"/>
      <c r="JAR131" s="4"/>
      <c r="JAS131" s="4"/>
      <c r="JAT131" s="4"/>
      <c r="JAU131" s="4"/>
      <c r="JAV131" s="4"/>
      <c r="JAW131" s="4"/>
      <c r="JAX131" s="4"/>
      <c r="JAY131" s="4"/>
      <c r="JAZ131" s="4"/>
      <c r="JBA131" s="4"/>
      <c r="JBB131" s="4"/>
      <c r="JBC131" s="4"/>
      <c r="JBD131" s="4"/>
      <c r="JBE131" s="4"/>
      <c r="JBF131" s="4"/>
      <c r="JBG131" s="4"/>
      <c r="JBH131" s="4"/>
      <c r="JBI131" s="4"/>
      <c r="JBJ131" s="4"/>
      <c r="JBK131" s="4"/>
      <c r="JBL131" s="4"/>
      <c r="JBM131" s="4"/>
      <c r="JBN131" s="4"/>
      <c r="JBO131" s="4"/>
      <c r="JBP131" s="4"/>
      <c r="JBQ131" s="4"/>
      <c r="JBR131" s="4"/>
      <c r="JBS131" s="4"/>
      <c r="JBT131" s="4"/>
      <c r="JBU131" s="4"/>
      <c r="JBV131" s="4"/>
      <c r="JBW131" s="4"/>
      <c r="JBX131" s="4"/>
      <c r="JBY131" s="4"/>
      <c r="JBZ131" s="4"/>
      <c r="JCA131" s="4"/>
      <c r="JCB131" s="4"/>
      <c r="JCC131" s="4"/>
      <c r="JCD131" s="4"/>
      <c r="JCE131" s="4"/>
      <c r="JCF131" s="4"/>
      <c r="JCG131" s="4"/>
      <c r="JCH131" s="4"/>
      <c r="JCI131" s="4"/>
      <c r="JCJ131" s="4"/>
      <c r="JCK131" s="4"/>
      <c r="JCL131" s="4"/>
      <c r="JCM131" s="4"/>
      <c r="JCN131" s="4"/>
      <c r="JCO131" s="4"/>
      <c r="JCP131" s="4"/>
      <c r="JCQ131" s="4"/>
      <c r="JCR131" s="4"/>
      <c r="JCS131" s="4"/>
      <c r="JCT131" s="4"/>
      <c r="JCU131" s="4"/>
      <c r="JCV131" s="4"/>
      <c r="JCW131" s="4"/>
      <c r="JCX131" s="4"/>
      <c r="JCY131" s="4"/>
      <c r="JCZ131" s="4"/>
      <c r="JDA131" s="4"/>
      <c r="JDB131" s="4"/>
      <c r="JDI131" s="4"/>
      <c r="JDJ131" s="4"/>
      <c r="JDK131" s="4"/>
      <c r="JDL131" s="4"/>
      <c r="JDM131" s="4"/>
      <c r="JDN131" s="4"/>
      <c r="JDO131" s="4"/>
      <c r="JDP131" s="4"/>
      <c r="JDQ131" s="4"/>
      <c r="JDR131" s="4"/>
      <c r="JDS131" s="4"/>
      <c r="JDT131" s="4"/>
      <c r="JDU131" s="4"/>
      <c r="JDV131" s="4"/>
      <c r="JDW131" s="4"/>
      <c r="JDX131" s="4"/>
      <c r="JDY131" s="4"/>
      <c r="JDZ131" s="4"/>
      <c r="JEA131" s="4"/>
      <c r="JEB131" s="4"/>
      <c r="JEC131" s="4"/>
      <c r="JED131" s="4"/>
      <c r="JEE131" s="4"/>
      <c r="JEF131" s="4"/>
      <c r="JEG131" s="4"/>
      <c r="JEH131" s="4"/>
      <c r="JEI131" s="4"/>
      <c r="JEJ131" s="4"/>
      <c r="JEK131" s="4"/>
      <c r="JEL131" s="4"/>
      <c r="JEM131" s="4"/>
      <c r="JEN131" s="4"/>
      <c r="JEO131" s="4"/>
      <c r="JEP131" s="4"/>
      <c r="JEQ131" s="4"/>
      <c r="JER131" s="4"/>
      <c r="JES131" s="4"/>
      <c r="JET131" s="4"/>
      <c r="JEU131" s="4"/>
      <c r="JEV131" s="4"/>
      <c r="JEW131" s="4"/>
      <c r="JEX131" s="4"/>
      <c r="JEY131" s="4"/>
      <c r="JEZ131" s="4"/>
      <c r="JFA131" s="4"/>
      <c r="JFB131" s="4"/>
      <c r="JFC131" s="4"/>
      <c r="JFD131" s="4"/>
      <c r="JFE131" s="4"/>
      <c r="JFF131" s="4"/>
      <c r="JFG131" s="4"/>
      <c r="JFH131" s="4"/>
      <c r="JFI131" s="4"/>
      <c r="JFJ131" s="4"/>
      <c r="JFK131" s="4"/>
      <c r="JFL131" s="4"/>
      <c r="JFM131" s="4"/>
      <c r="JFN131" s="4"/>
      <c r="JFO131" s="4"/>
      <c r="JFP131" s="4"/>
      <c r="JFQ131" s="4"/>
      <c r="JFR131" s="4"/>
      <c r="JFS131" s="4"/>
      <c r="JFT131" s="4"/>
      <c r="JFU131" s="4"/>
      <c r="JFV131" s="4"/>
      <c r="JFW131" s="4"/>
      <c r="JFX131" s="4"/>
      <c r="JFY131" s="4"/>
      <c r="JFZ131" s="4"/>
      <c r="JGA131" s="4"/>
      <c r="JGB131" s="4"/>
      <c r="JGC131" s="4"/>
      <c r="JGD131" s="4"/>
      <c r="JGE131" s="4"/>
      <c r="JGF131" s="4"/>
      <c r="JGG131" s="4"/>
      <c r="JGH131" s="4"/>
      <c r="JGI131" s="4"/>
      <c r="JGJ131" s="4"/>
      <c r="JGK131" s="4"/>
      <c r="JGL131" s="4"/>
      <c r="JGM131" s="4"/>
      <c r="JGN131" s="4"/>
      <c r="JGO131" s="4"/>
      <c r="JGP131" s="4"/>
      <c r="JGQ131" s="4"/>
      <c r="JGR131" s="4"/>
      <c r="JGS131" s="4"/>
      <c r="JGT131" s="4"/>
      <c r="JGU131" s="4"/>
      <c r="JGV131" s="4"/>
      <c r="JGW131" s="4"/>
      <c r="JGX131" s="4"/>
      <c r="JGY131" s="4"/>
      <c r="JGZ131" s="4"/>
      <c r="JHA131" s="4"/>
      <c r="JHB131" s="4"/>
      <c r="JHC131" s="4"/>
      <c r="JHD131" s="4"/>
      <c r="JHE131" s="4"/>
      <c r="JHF131" s="4"/>
      <c r="JHG131" s="4"/>
      <c r="JHH131" s="4"/>
      <c r="JHI131" s="4"/>
      <c r="JHJ131" s="4"/>
      <c r="JHK131" s="4"/>
      <c r="JHL131" s="4"/>
      <c r="JHM131" s="4"/>
      <c r="JHN131" s="4"/>
      <c r="JHO131" s="4"/>
      <c r="JHP131" s="4"/>
      <c r="JHQ131" s="4"/>
      <c r="JHR131" s="4"/>
      <c r="JHS131" s="4"/>
      <c r="JHT131" s="4"/>
      <c r="JHU131" s="4"/>
      <c r="JHV131" s="4"/>
      <c r="JHW131" s="4"/>
      <c r="JHX131" s="4"/>
      <c r="JHY131" s="4"/>
      <c r="JHZ131" s="4"/>
      <c r="JIA131" s="4"/>
      <c r="JIB131" s="4"/>
      <c r="JIC131" s="4"/>
      <c r="JID131" s="4"/>
      <c r="JIE131" s="4"/>
      <c r="JIF131" s="4"/>
      <c r="JIG131" s="4"/>
      <c r="JIH131" s="4"/>
      <c r="JII131" s="4"/>
      <c r="JIJ131" s="4"/>
      <c r="JIK131" s="4"/>
      <c r="JIL131" s="4"/>
      <c r="JIM131" s="4"/>
      <c r="JIN131" s="4"/>
      <c r="JIO131" s="4"/>
      <c r="JIP131" s="4"/>
      <c r="JIQ131" s="4"/>
      <c r="JIR131" s="4"/>
      <c r="JIS131" s="4"/>
      <c r="JIT131" s="4"/>
      <c r="JIU131" s="4"/>
      <c r="JIV131" s="4"/>
      <c r="JIW131" s="4"/>
      <c r="JIX131" s="4"/>
      <c r="JIY131" s="4"/>
      <c r="JIZ131" s="4"/>
      <c r="JJA131" s="4"/>
      <c r="JJB131" s="4"/>
      <c r="JJC131" s="4"/>
      <c r="JJD131" s="4"/>
      <c r="JJE131" s="4"/>
      <c r="JJF131" s="4"/>
      <c r="JJG131" s="4"/>
      <c r="JJH131" s="4"/>
      <c r="JJI131" s="4"/>
      <c r="JJJ131" s="4"/>
      <c r="JJK131" s="4"/>
      <c r="JJL131" s="4"/>
      <c r="JJM131" s="4"/>
      <c r="JJN131" s="4"/>
      <c r="JJO131" s="4"/>
      <c r="JJP131" s="4"/>
      <c r="JJQ131" s="4"/>
      <c r="JJR131" s="4"/>
      <c r="JJS131" s="4"/>
      <c r="JJT131" s="4"/>
      <c r="JJU131" s="4"/>
      <c r="JJV131" s="4"/>
      <c r="JJW131" s="4"/>
      <c r="JJX131" s="4"/>
      <c r="JJY131" s="4"/>
      <c r="JJZ131" s="4"/>
      <c r="JKA131" s="4"/>
      <c r="JKB131" s="4"/>
      <c r="JKC131" s="4"/>
      <c r="JKD131" s="4"/>
      <c r="JKE131" s="4"/>
      <c r="JKF131" s="4"/>
      <c r="JKG131" s="4"/>
      <c r="JKH131" s="4"/>
      <c r="JKI131" s="4"/>
      <c r="JKJ131" s="4"/>
      <c r="JKK131" s="4"/>
      <c r="JKL131" s="4"/>
      <c r="JKM131" s="4"/>
      <c r="JKN131" s="4"/>
      <c r="JKO131" s="4"/>
      <c r="JKP131" s="4"/>
      <c r="JKQ131" s="4"/>
      <c r="JKR131" s="4"/>
      <c r="JKS131" s="4"/>
      <c r="JKT131" s="4"/>
      <c r="JKU131" s="4"/>
      <c r="JKV131" s="4"/>
      <c r="JKW131" s="4"/>
      <c r="JKX131" s="4"/>
      <c r="JKY131" s="4"/>
      <c r="JKZ131" s="4"/>
      <c r="JLA131" s="4"/>
      <c r="JLB131" s="4"/>
      <c r="JLC131" s="4"/>
      <c r="JLD131" s="4"/>
      <c r="JLE131" s="4"/>
      <c r="JLF131" s="4"/>
      <c r="JLG131" s="4"/>
      <c r="JLH131" s="4"/>
      <c r="JLI131" s="4"/>
      <c r="JLJ131" s="4"/>
      <c r="JLK131" s="4"/>
      <c r="JLL131" s="4"/>
      <c r="JLM131" s="4"/>
      <c r="JLN131" s="4"/>
      <c r="JLO131" s="4"/>
      <c r="JLP131" s="4"/>
      <c r="JLQ131" s="4"/>
      <c r="JLR131" s="4"/>
      <c r="JLS131" s="4"/>
      <c r="JLT131" s="4"/>
      <c r="JLU131" s="4"/>
      <c r="JLV131" s="4"/>
      <c r="JLW131" s="4"/>
      <c r="JLX131" s="4"/>
      <c r="JLY131" s="4"/>
      <c r="JLZ131" s="4"/>
      <c r="JMA131" s="4"/>
      <c r="JMB131" s="4"/>
      <c r="JMC131" s="4"/>
      <c r="JMD131" s="4"/>
      <c r="JME131" s="4"/>
      <c r="JMF131" s="4"/>
      <c r="JMG131" s="4"/>
      <c r="JMH131" s="4"/>
      <c r="JMI131" s="4"/>
      <c r="JMJ131" s="4"/>
      <c r="JMK131" s="4"/>
      <c r="JML131" s="4"/>
      <c r="JMM131" s="4"/>
      <c r="JMN131" s="4"/>
      <c r="JMO131" s="4"/>
      <c r="JMP131" s="4"/>
      <c r="JMQ131" s="4"/>
      <c r="JMR131" s="4"/>
      <c r="JMS131" s="4"/>
      <c r="JMT131" s="4"/>
      <c r="JMU131" s="4"/>
      <c r="JMV131" s="4"/>
      <c r="JMW131" s="4"/>
      <c r="JMX131" s="4"/>
      <c r="JNE131" s="4"/>
      <c r="JNF131" s="4"/>
      <c r="JNG131" s="4"/>
      <c r="JNH131" s="4"/>
      <c r="JNI131" s="4"/>
      <c r="JNJ131" s="4"/>
      <c r="JNK131" s="4"/>
      <c r="JNL131" s="4"/>
      <c r="JNM131" s="4"/>
      <c r="JNN131" s="4"/>
      <c r="JNO131" s="4"/>
      <c r="JNP131" s="4"/>
      <c r="JNQ131" s="4"/>
      <c r="JNR131" s="4"/>
      <c r="JNS131" s="4"/>
      <c r="JNT131" s="4"/>
      <c r="JNU131" s="4"/>
      <c r="JNV131" s="4"/>
      <c r="JNW131" s="4"/>
      <c r="JNX131" s="4"/>
      <c r="JNY131" s="4"/>
      <c r="JNZ131" s="4"/>
      <c r="JOA131" s="4"/>
      <c r="JOB131" s="4"/>
      <c r="JOC131" s="4"/>
      <c r="JOD131" s="4"/>
      <c r="JOE131" s="4"/>
      <c r="JOF131" s="4"/>
      <c r="JOG131" s="4"/>
      <c r="JOH131" s="4"/>
      <c r="JOI131" s="4"/>
      <c r="JOJ131" s="4"/>
      <c r="JOK131" s="4"/>
      <c r="JOL131" s="4"/>
      <c r="JOM131" s="4"/>
      <c r="JON131" s="4"/>
      <c r="JOO131" s="4"/>
      <c r="JOP131" s="4"/>
      <c r="JOQ131" s="4"/>
      <c r="JOR131" s="4"/>
      <c r="JOS131" s="4"/>
      <c r="JOT131" s="4"/>
      <c r="JOU131" s="4"/>
      <c r="JOV131" s="4"/>
      <c r="JOW131" s="4"/>
      <c r="JOX131" s="4"/>
      <c r="JOY131" s="4"/>
      <c r="JOZ131" s="4"/>
      <c r="JPA131" s="4"/>
      <c r="JPB131" s="4"/>
      <c r="JPC131" s="4"/>
      <c r="JPD131" s="4"/>
      <c r="JPE131" s="4"/>
      <c r="JPF131" s="4"/>
      <c r="JPG131" s="4"/>
      <c r="JPH131" s="4"/>
      <c r="JPI131" s="4"/>
      <c r="JPJ131" s="4"/>
      <c r="JPK131" s="4"/>
      <c r="JPL131" s="4"/>
      <c r="JPM131" s="4"/>
      <c r="JPN131" s="4"/>
      <c r="JPO131" s="4"/>
      <c r="JPP131" s="4"/>
      <c r="JPQ131" s="4"/>
      <c r="JPR131" s="4"/>
      <c r="JPS131" s="4"/>
      <c r="JPT131" s="4"/>
      <c r="JPU131" s="4"/>
      <c r="JPV131" s="4"/>
      <c r="JPW131" s="4"/>
      <c r="JPX131" s="4"/>
      <c r="JPY131" s="4"/>
      <c r="JPZ131" s="4"/>
      <c r="JQA131" s="4"/>
      <c r="JQB131" s="4"/>
      <c r="JQC131" s="4"/>
      <c r="JQD131" s="4"/>
      <c r="JQE131" s="4"/>
      <c r="JQF131" s="4"/>
      <c r="JQG131" s="4"/>
      <c r="JQH131" s="4"/>
      <c r="JQI131" s="4"/>
      <c r="JQJ131" s="4"/>
      <c r="JQK131" s="4"/>
      <c r="JQL131" s="4"/>
      <c r="JQM131" s="4"/>
      <c r="JQN131" s="4"/>
      <c r="JQO131" s="4"/>
      <c r="JQP131" s="4"/>
      <c r="JQQ131" s="4"/>
      <c r="JQR131" s="4"/>
      <c r="JQS131" s="4"/>
      <c r="JQT131" s="4"/>
      <c r="JQU131" s="4"/>
      <c r="JQV131" s="4"/>
      <c r="JQW131" s="4"/>
      <c r="JQX131" s="4"/>
      <c r="JQY131" s="4"/>
      <c r="JQZ131" s="4"/>
      <c r="JRA131" s="4"/>
      <c r="JRB131" s="4"/>
      <c r="JRC131" s="4"/>
      <c r="JRD131" s="4"/>
      <c r="JRE131" s="4"/>
      <c r="JRF131" s="4"/>
      <c r="JRG131" s="4"/>
      <c r="JRH131" s="4"/>
      <c r="JRI131" s="4"/>
      <c r="JRJ131" s="4"/>
      <c r="JRK131" s="4"/>
      <c r="JRL131" s="4"/>
      <c r="JRM131" s="4"/>
      <c r="JRN131" s="4"/>
      <c r="JRO131" s="4"/>
      <c r="JRP131" s="4"/>
      <c r="JRQ131" s="4"/>
      <c r="JRR131" s="4"/>
      <c r="JRS131" s="4"/>
      <c r="JRT131" s="4"/>
      <c r="JRU131" s="4"/>
      <c r="JRV131" s="4"/>
      <c r="JRW131" s="4"/>
      <c r="JRX131" s="4"/>
      <c r="JRY131" s="4"/>
      <c r="JRZ131" s="4"/>
      <c r="JSA131" s="4"/>
      <c r="JSB131" s="4"/>
      <c r="JSC131" s="4"/>
      <c r="JSD131" s="4"/>
      <c r="JSE131" s="4"/>
      <c r="JSF131" s="4"/>
      <c r="JSG131" s="4"/>
      <c r="JSH131" s="4"/>
      <c r="JSI131" s="4"/>
      <c r="JSJ131" s="4"/>
      <c r="JSK131" s="4"/>
      <c r="JSL131" s="4"/>
      <c r="JSM131" s="4"/>
      <c r="JSN131" s="4"/>
      <c r="JSO131" s="4"/>
      <c r="JSP131" s="4"/>
      <c r="JSQ131" s="4"/>
      <c r="JSR131" s="4"/>
      <c r="JSS131" s="4"/>
      <c r="JST131" s="4"/>
      <c r="JSU131" s="4"/>
      <c r="JSV131" s="4"/>
      <c r="JSW131" s="4"/>
      <c r="JSX131" s="4"/>
      <c r="JSY131" s="4"/>
      <c r="JSZ131" s="4"/>
      <c r="JTA131" s="4"/>
      <c r="JTB131" s="4"/>
      <c r="JTC131" s="4"/>
      <c r="JTD131" s="4"/>
      <c r="JTE131" s="4"/>
      <c r="JTF131" s="4"/>
      <c r="JTG131" s="4"/>
      <c r="JTH131" s="4"/>
      <c r="JTI131" s="4"/>
      <c r="JTJ131" s="4"/>
      <c r="JTK131" s="4"/>
      <c r="JTL131" s="4"/>
      <c r="JTM131" s="4"/>
      <c r="JTN131" s="4"/>
      <c r="JTO131" s="4"/>
      <c r="JTP131" s="4"/>
      <c r="JTQ131" s="4"/>
      <c r="JTR131" s="4"/>
      <c r="JTS131" s="4"/>
      <c r="JTT131" s="4"/>
      <c r="JTU131" s="4"/>
      <c r="JTV131" s="4"/>
      <c r="JTW131" s="4"/>
      <c r="JTX131" s="4"/>
      <c r="JTY131" s="4"/>
      <c r="JTZ131" s="4"/>
      <c r="JUA131" s="4"/>
      <c r="JUB131" s="4"/>
      <c r="JUC131" s="4"/>
      <c r="JUD131" s="4"/>
      <c r="JUE131" s="4"/>
      <c r="JUF131" s="4"/>
      <c r="JUG131" s="4"/>
      <c r="JUH131" s="4"/>
      <c r="JUI131" s="4"/>
      <c r="JUJ131" s="4"/>
      <c r="JUK131" s="4"/>
      <c r="JUL131" s="4"/>
      <c r="JUM131" s="4"/>
      <c r="JUN131" s="4"/>
      <c r="JUO131" s="4"/>
      <c r="JUP131" s="4"/>
      <c r="JUQ131" s="4"/>
      <c r="JUR131" s="4"/>
      <c r="JUS131" s="4"/>
      <c r="JUT131" s="4"/>
      <c r="JUU131" s="4"/>
      <c r="JUV131" s="4"/>
      <c r="JUW131" s="4"/>
      <c r="JUX131" s="4"/>
      <c r="JUY131" s="4"/>
      <c r="JUZ131" s="4"/>
      <c r="JVA131" s="4"/>
      <c r="JVB131" s="4"/>
      <c r="JVC131" s="4"/>
      <c r="JVD131" s="4"/>
      <c r="JVE131" s="4"/>
      <c r="JVF131" s="4"/>
      <c r="JVG131" s="4"/>
      <c r="JVH131" s="4"/>
      <c r="JVI131" s="4"/>
      <c r="JVJ131" s="4"/>
      <c r="JVK131" s="4"/>
      <c r="JVL131" s="4"/>
      <c r="JVM131" s="4"/>
      <c r="JVN131" s="4"/>
      <c r="JVO131" s="4"/>
      <c r="JVP131" s="4"/>
      <c r="JVQ131" s="4"/>
      <c r="JVR131" s="4"/>
      <c r="JVS131" s="4"/>
      <c r="JVT131" s="4"/>
      <c r="JVU131" s="4"/>
      <c r="JVV131" s="4"/>
      <c r="JVW131" s="4"/>
      <c r="JVX131" s="4"/>
      <c r="JVY131" s="4"/>
      <c r="JVZ131" s="4"/>
      <c r="JWA131" s="4"/>
      <c r="JWB131" s="4"/>
      <c r="JWC131" s="4"/>
      <c r="JWD131" s="4"/>
      <c r="JWE131" s="4"/>
      <c r="JWF131" s="4"/>
      <c r="JWG131" s="4"/>
      <c r="JWH131" s="4"/>
      <c r="JWI131" s="4"/>
      <c r="JWJ131" s="4"/>
      <c r="JWK131" s="4"/>
      <c r="JWL131" s="4"/>
      <c r="JWM131" s="4"/>
      <c r="JWN131" s="4"/>
      <c r="JWO131" s="4"/>
      <c r="JWP131" s="4"/>
      <c r="JWQ131" s="4"/>
      <c r="JWR131" s="4"/>
      <c r="JWS131" s="4"/>
      <c r="JWT131" s="4"/>
      <c r="JXA131" s="4"/>
      <c r="JXB131" s="4"/>
      <c r="JXC131" s="4"/>
      <c r="JXD131" s="4"/>
      <c r="JXE131" s="4"/>
      <c r="JXF131" s="4"/>
      <c r="JXG131" s="4"/>
      <c r="JXH131" s="4"/>
      <c r="JXI131" s="4"/>
      <c r="JXJ131" s="4"/>
      <c r="JXK131" s="4"/>
      <c r="JXL131" s="4"/>
      <c r="JXM131" s="4"/>
      <c r="JXN131" s="4"/>
      <c r="JXO131" s="4"/>
      <c r="JXP131" s="4"/>
      <c r="JXQ131" s="4"/>
      <c r="JXR131" s="4"/>
      <c r="JXS131" s="4"/>
      <c r="JXT131" s="4"/>
      <c r="JXU131" s="4"/>
      <c r="JXV131" s="4"/>
      <c r="JXW131" s="4"/>
      <c r="JXX131" s="4"/>
      <c r="JXY131" s="4"/>
      <c r="JXZ131" s="4"/>
      <c r="JYA131" s="4"/>
      <c r="JYB131" s="4"/>
      <c r="JYC131" s="4"/>
      <c r="JYD131" s="4"/>
      <c r="JYE131" s="4"/>
      <c r="JYF131" s="4"/>
      <c r="JYG131" s="4"/>
      <c r="JYH131" s="4"/>
      <c r="JYI131" s="4"/>
      <c r="JYJ131" s="4"/>
      <c r="JYK131" s="4"/>
      <c r="JYL131" s="4"/>
      <c r="JYM131" s="4"/>
      <c r="JYN131" s="4"/>
      <c r="JYO131" s="4"/>
      <c r="JYP131" s="4"/>
      <c r="JYQ131" s="4"/>
      <c r="JYR131" s="4"/>
      <c r="JYS131" s="4"/>
      <c r="JYT131" s="4"/>
      <c r="JYU131" s="4"/>
      <c r="JYV131" s="4"/>
      <c r="JYW131" s="4"/>
      <c r="JYX131" s="4"/>
      <c r="JYY131" s="4"/>
      <c r="JYZ131" s="4"/>
      <c r="JZA131" s="4"/>
      <c r="JZB131" s="4"/>
      <c r="JZC131" s="4"/>
      <c r="JZD131" s="4"/>
      <c r="JZE131" s="4"/>
      <c r="JZF131" s="4"/>
      <c r="JZG131" s="4"/>
      <c r="JZH131" s="4"/>
      <c r="JZI131" s="4"/>
      <c r="JZJ131" s="4"/>
      <c r="JZK131" s="4"/>
      <c r="JZL131" s="4"/>
      <c r="JZM131" s="4"/>
      <c r="JZN131" s="4"/>
      <c r="JZO131" s="4"/>
      <c r="JZP131" s="4"/>
      <c r="JZQ131" s="4"/>
      <c r="JZR131" s="4"/>
      <c r="JZS131" s="4"/>
      <c r="JZT131" s="4"/>
      <c r="JZU131" s="4"/>
      <c r="JZV131" s="4"/>
      <c r="JZW131" s="4"/>
      <c r="JZX131" s="4"/>
      <c r="JZY131" s="4"/>
      <c r="JZZ131" s="4"/>
      <c r="KAA131" s="4"/>
      <c r="KAB131" s="4"/>
      <c r="KAC131" s="4"/>
      <c r="KAD131" s="4"/>
      <c r="KAE131" s="4"/>
      <c r="KAF131" s="4"/>
      <c r="KAG131" s="4"/>
      <c r="KAH131" s="4"/>
      <c r="KAI131" s="4"/>
      <c r="KAJ131" s="4"/>
      <c r="KAK131" s="4"/>
      <c r="KAL131" s="4"/>
      <c r="KAM131" s="4"/>
      <c r="KAN131" s="4"/>
      <c r="KAO131" s="4"/>
      <c r="KAP131" s="4"/>
      <c r="KAQ131" s="4"/>
      <c r="KAR131" s="4"/>
      <c r="KAS131" s="4"/>
      <c r="KAT131" s="4"/>
      <c r="KAU131" s="4"/>
      <c r="KAV131" s="4"/>
      <c r="KAW131" s="4"/>
      <c r="KAX131" s="4"/>
      <c r="KAY131" s="4"/>
      <c r="KAZ131" s="4"/>
      <c r="KBA131" s="4"/>
      <c r="KBB131" s="4"/>
      <c r="KBC131" s="4"/>
      <c r="KBD131" s="4"/>
      <c r="KBE131" s="4"/>
      <c r="KBF131" s="4"/>
      <c r="KBG131" s="4"/>
      <c r="KBH131" s="4"/>
      <c r="KBI131" s="4"/>
      <c r="KBJ131" s="4"/>
      <c r="KBK131" s="4"/>
      <c r="KBL131" s="4"/>
      <c r="KBM131" s="4"/>
      <c r="KBN131" s="4"/>
      <c r="KBO131" s="4"/>
      <c r="KBP131" s="4"/>
      <c r="KBQ131" s="4"/>
      <c r="KBR131" s="4"/>
      <c r="KBS131" s="4"/>
      <c r="KBT131" s="4"/>
      <c r="KBU131" s="4"/>
      <c r="KBV131" s="4"/>
      <c r="KBW131" s="4"/>
      <c r="KBX131" s="4"/>
      <c r="KBY131" s="4"/>
      <c r="KBZ131" s="4"/>
      <c r="KCA131" s="4"/>
      <c r="KCB131" s="4"/>
      <c r="KCC131" s="4"/>
      <c r="KCD131" s="4"/>
      <c r="KCE131" s="4"/>
      <c r="KCF131" s="4"/>
      <c r="KCG131" s="4"/>
      <c r="KCH131" s="4"/>
      <c r="KCI131" s="4"/>
      <c r="KCJ131" s="4"/>
      <c r="KCK131" s="4"/>
      <c r="KCL131" s="4"/>
      <c r="KCM131" s="4"/>
      <c r="KCN131" s="4"/>
      <c r="KCO131" s="4"/>
      <c r="KCP131" s="4"/>
      <c r="KCQ131" s="4"/>
      <c r="KCR131" s="4"/>
      <c r="KCS131" s="4"/>
      <c r="KCT131" s="4"/>
      <c r="KCU131" s="4"/>
      <c r="KCV131" s="4"/>
      <c r="KCW131" s="4"/>
      <c r="KCX131" s="4"/>
      <c r="KCY131" s="4"/>
      <c r="KCZ131" s="4"/>
      <c r="KDA131" s="4"/>
      <c r="KDB131" s="4"/>
      <c r="KDC131" s="4"/>
      <c r="KDD131" s="4"/>
      <c r="KDE131" s="4"/>
      <c r="KDF131" s="4"/>
      <c r="KDG131" s="4"/>
      <c r="KDH131" s="4"/>
      <c r="KDI131" s="4"/>
      <c r="KDJ131" s="4"/>
      <c r="KDK131" s="4"/>
      <c r="KDL131" s="4"/>
      <c r="KDM131" s="4"/>
      <c r="KDN131" s="4"/>
      <c r="KDO131" s="4"/>
      <c r="KDP131" s="4"/>
      <c r="KDQ131" s="4"/>
      <c r="KDR131" s="4"/>
      <c r="KDS131" s="4"/>
      <c r="KDT131" s="4"/>
      <c r="KDU131" s="4"/>
      <c r="KDV131" s="4"/>
      <c r="KDW131" s="4"/>
      <c r="KDX131" s="4"/>
      <c r="KDY131" s="4"/>
      <c r="KDZ131" s="4"/>
      <c r="KEA131" s="4"/>
      <c r="KEB131" s="4"/>
      <c r="KEC131" s="4"/>
      <c r="KED131" s="4"/>
      <c r="KEE131" s="4"/>
      <c r="KEF131" s="4"/>
      <c r="KEG131" s="4"/>
      <c r="KEH131" s="4"/>
      <c r="KEI131" s="4"/>
      <c r="KEJ131" s="4"/>
      <c r="KEK131" s="4"/>
      <c r="KEL131" s="4"/>
      <c r="KEM131" s="4"/>
      <c r="KEN131" s="4"/>
      <c r="KEO131" s="4"/>
      <c r="KEP131" s="4"/>
      <c r="KEQ131" s="4"/>
      <c r="KER131" s="4"/>
      <c r="KES131" s="4"/>
      <c r="KET131" s="4"/>
      <c r="KEU131" s="4"/>
      <c r="KEV131" s="4"/>
      <c r="KEW131" s="4"/>
      <c r="KEX131" s="4"/>
      <c r="KEY131" s="4"/>
      <c r="KEZ131" s="4"/>
      <c r="KFA131" s="4"/>
      <c r="KFB131" s="4"/>
      <c r="KFC131" s="4"/>
      <c r="KFD131" s="4"/>
      <c r="KFE131" s="4"/>
      <c r="KFF131" s="4"/>
      <c r="KFG131" s="4"/>
      <c r="KFH131" s="4"/>
      <c r="KFI131" s="4"/>
      <c r="KFJ131" s="4"/>
      <c r="KFK131" s="4"/>
      <c r="KFL131" s="4"/>
      <c r="KFM131" s="4"/>
      <c r="KFN131" s="4"/>
      <c r="KFO131" s="4"/>
      <c r="KFP131" s="4"/>
      <c r="KFQ131" s="4"/>
      <c r="KFR131" s="4"/>
      <c r="KFS131" s="4"/>
      <c r="KFT131" s="4"/>
      <c r="KFU131" s="4"/>
      <c r="KFV131" s="4"/>
      <c r="KFW131" s="4"/>
      <c r="KFX131" s="4"/>
      <c r="KFY131" s="4"/>
      <c r="KFZ131" s="4"/>
      <c r="KGA131" s="4"/>
      <c r="KGB131" s="4"/>
      <c r="KGC131" s="4"/>
      <c r="KGD131" s="4"/>
      <c r="KGE131" s="4"/>
      <c r="KGF131" s="4"/>
      <c r="KGG131" s="4"/>
      <c r="KGH131" s="4"/>
      <c r="KGI131" s="4"/>
      <c r="KGJ131" s="4"/>
      <c r="KGK131" s="4"/>
      <c r="KGL131" s="4"/>
      <c r="KGM131" s="4"/>
      <c r="KGN131" s="4"/>
      <c r="KGO131" s="4"/>
      <c r="KGP131" s="4"/>
      <c r="KGW131" s="4"/>
      <c r="KGX131" s="4"/>
      <c r="KGY131" s="4"/>
      <c r="KGZ131" s="4"/>
      <c r="KHA131" s="4"/>
      <c r="KHB131" s="4"/>
      <c r="KHC131" s="4"/>
      <c r="KHD131" s="4"/>
      <c r="KHE131" s="4"/>
      <c r="KHF131" s="4"/>
      <c r="KHG131" s="4"/>
      <c r="KHH131" s="4"/>
      <c r="KHI131" s="4"/>
      <c r="KHJ131" s="4"/>
      <c r="KHK131" s="4"/>
      <c r="KHL131" s="4"/>
      <c r="KHM131" s="4"/>
      <c r="KHN131" s="4"/>
      <c r="KHO131" s="4"/>
      <c r="KHP131" s="4"/>
      <c r="KHQ131" s="4"/>
      <c r="KHR131" s="4"/>
      <c r="KHS131" s="4"/>
      <c r="KHT131" s="4"/>
      <c r="KHU131" s="4"/>
      <c r="KHV131" s="4"/>
      <c r="KHW131" s="4"/>
      <c r="KHX131" s="4"/>
      <c r="KHY131" s="4"/>
      <c r="KHZ131" s="4"/>
      <c r="KIA131" s="4"/>
      <c r="KIB131" s="4"/>
      <c r="KIC131" s="4"/>
      <c r="KID131" s="4"/>
      <c r="KIE131" s="4"/>
      <c r="KIF131" s="4"/>
      <c r="KIG131" s="4"/>
      <c r="KIH131" s="4"/>
      <c r="KII131" s="4"/>
      <c r="KIJ131" s="4"/>
      <c r="KIK131" s="4"/>
      <c r="KIL131" s="4"/>
      <c r="KIM131" s="4"/>
      <c r="KIN131" s="4"/>
      <c r="KIO131" s="4"/>
      <c r="KIP131" s="4"/>
      <c r="KIQ131" s="4"/>
      <c r="KIR131" s="4"/>
      <c r="KIS131" s="4"/>
      <c r="KIT131" s="4"/>
      <c r="KIU131" s="4"/>
      <c r="KIV131" s="4"/>
      <c r="KIW131" s="4"/>
      <c r="KIX131" s="4"/>
      <c r="KIY131" s="4"/>
      <c r="KIZ131" s="4"/>
      <c r="KJA131" s="4"/>
      <c r="KJB131" s="4"/>
      <c r="KJC131" s="4"/>
      <c r="KJD131" s="4"/>
      <c r="KJE131" s="4"/>
      <c r="KJF131" s="4"/>
      <c r="KJG131" s="4"/>
      <c r="KJH131" s="4"/>
      <c r="KJI131" s="4"/>
      <c r="KJJ131" s="4"/>
      <c r="KJK131" s="4"/>
      <c r="KJL131" s="4"/>
      <c r="KJM131" s="4"/>
      <c r="KJN131" s="4"/>
      <c r="KJO131" s="4"/>
      <c r="KJP131" s="4"/>
      <c r="KJQ131" s="4"/>
      <c r="KJR131" s="4"/>
      <c r="KJS131" s="4"/>
      <c r="KJT131" s="4"/>
      <c r="KJU131" s="4"/>
      <c r="KJV131" s="4"/>
      <c r="KJW131" s="4"/>
      <c r="KJX131" s="4"/>
      <c r="KJY131" s="4"/>
      <c r="KJZ131" s="4"/>
      <c r="KKA131" s="4"/>
      <c r="KKB131" s="4"/>
      <c r="KKC131" s="4"/>
      <c r="KKD131" s="4"/>
      <c r="KKE131" s="4"/>
      <c r="KKF131" s="4"/>
      <c r="KKG131" s="4"/>
      <c r="KKH131" s="4"/>
      <c r="KKI131" s="4"/>
      <c r="KKJ131" s="4"/>
      <c r="KKK131" s="4"/>
      <c r="KKL131" s="4"/>
      <c r="KKM131" s="4"/>
      <c r="KKN131" s="4"/>
      <c r="KKO131" s="4"/>
      <c r="KKP131" s="4"/>
      <c r="KKQ131" s="4"/>
      <c r="KKR131" s="4"/>
      <c r="KKS131" s="4"/>
      <c r="KKT131" s="4"/>
      <c r="KKU131" s="4"/>
      <c r="KKV131" s="4"/>
      <c r="KKW131" s="4"/>
      <c r="KKX131" s="4"/>
      <c r="KKY131" s="4"/>
      <c r="KKZ131" s="4"/>
      <c r="KLA131" s="4"/>
      <c r="KLB131" s="4"/>
      <c r="KLC131" s="4"/>
      <c r="KLD131" s="4"/>
      <c r="KLE131" s="4"/>
      <c r="KLF131" s="4"/>
      <c r="KLG131" s="4"/>
      <c r="KLH131" s="4"/>
      <c r="KLI131" s="4"/>
      <c r="KLJ131" s="4"/>
      <c r="KLK131" s="4"/>
      <c r="KLL131" s="4"/>
      <c r="KLM131" s="4"/>
      <c r="KLN131" s="4"/>
      <c r="KLO131" s="4"/>
      <c r="KLP131" s="4"/>
      <c r="KLQ131" s="4"/>
      <c r="KLR131" s="4"/>
      <c r="KLS131" s="4"/>
      <c r="KLT131" s="4"/>
      <c r="KLU131" s="4"/>
      <c r="KLV131" s="4"/>
      <c r="KLW131" s="4"/>
      <c r="KLX131" s="4"/>
      <c r="KLY131" s="4"/>
      <c r="KLZ131" s="4"/>
      <c r="KMA131" s="4"/>
      <c r="KMB131" s="4"/>
      <c r="KMC131" s="4"/>
      <c r="KMD131" s="4"/>
      <c r="KME131" s="4"/>
      <c r="KMF131" s="4"/>
      <c r="KMG131" s="4"/>
      <c r="KMH131" s="4"/>
      <c r="KMI131" s="4"/>
      <c r="KMJ131" s="4"/>
      <c r="KMK131" s="4"/>
      <c r="KML131" s="4"/>
      <c r="KMM131" s="4"/>
      <c r="KMN131" s="4"/>
      <c r="KMO131" s="4"/>
      <c r="KMP131" s="4"/>
      <c r="KMQ131" s="4"/>
      <c r="KMR131" s="4"/>
      <c r="KMS131" s="4"/>
      <c r="KMT131" s="4"/>
      <c r="KMU131" s="4"/>
      <c r="KMV131" s="4"/>
      <c r="KMW131" s="4"/>
      <c r="KMX131" s="4"/>
      <c r="KMY131" s="4"/>
      <c r="KMZ131" s="4"/>
      <c r="KNA131" s="4"/>
      <c r="KNB131" s="4"/>
      <c r="KNC131" s="4"/>
      <c r="KND131" s="4"/>
      <c r="KNE131" s="4"/>
      <c r="KNF131" s="4"/>
      <c r="KNG131" s="4"/>
      <c r="KNH131" s="4"/>
      <c r="KNI131" s="4"/>
      <c r="KNJ131" s="4"/>
      <c r="KNK131" s="4"/>
      <c r="KNL131" s="4"/>
      <c r="KNM131" s="4"/>
      <c r="KNN131" s="4"/>
      <c r="KNO131" s="4"/>
      <c r="KNP131" s="4"/>
      <c r="KNQ131" s="4"/>
      <c r="KNR131" s="4"/>
      <c r="KNS131" s="4"/>
      <c r="KNT131" s="4"/>
      <c r="KNU131" s="4"/>
      <c r="KNV131" s="4"/>
      <c r="KNW131" s="4"/>
      <c r="KNX131" s="4"/>
      <c r="KNY131" s="4"/>
      <c r="KNZ131" s="4"/>
      <c r="KOA131" s="4"/>
      <c r="KOB131" s="4"/>
      <c r="KOC131" s="4"/>
      <c r="KOD131" s="4"/>
      <c r="KOE131" s="4"/>
      <c r="KOF131" s="4"/>
      <c r="KOG131" s="4"/>
      <c r="KOH131" s="4"/>
      <c r="KOI131" s="4"/>
      <c r="KOJ131" s="4"/>
      <c r="KOK131" s="4"/>
      <c r="KOL131" s="4"/>
      <c r="KOM131" s="4"/>
      <c r="KON131" s="4"/>
      <c r="KOO131" s="4"/>
      <c r="KOP131" s="4"/>
      <c r="KOQ131" s="4"/>
      <c r="KOR131" s="4"/>
      <c r="KOS131" s="4"/>
      <c r="KOT131" s="4"/>
      <c r="KOU131" s="4"/>
      <c r="KOV131" s="4"/>
      <c r="KOW131" s="4"/>
      <c r="KOX131" s="4"/>
      <c r="KOY131" s="4"/>
      <c r="KOZ131" s="4"/>
      <c r="KPA131" s="4"/>
      <c r="KPB131" s="4"/>
      <c r="KPC131" s="4"/>
      <c r="KPD131" s="4"/>
      <c r="KPE131" s="4"/>
      <c r="KPF131" s="4"/>
      <c r="KPG131" s="4"/>
      <c r="KPH131" s="4"/>
      <c r="KPI131" s="4"/>
      <c r="KPJ131" s="4"/>
      <c r="KPK131" s="4"/>
      <c r="KPL131" s="4"/>
      <c r="KPM131" s="4"/>
      <c r="KPN131" s="4"/>
      <c r="KPO131" s="4"/>
      <c r="KPP131" s="4"/>
      <c r="KPQ131" s="4"/>
      <c r="KPR131" s="4"/>
      <c r="KPS131" s="4"/>
      <c r="KPT131" s="4"/>
      <c r="KPU131" s="4"/>
      <c r="KPV131" s="4"/>
      <c r="KPW131" s="4"/>
      <c r="KPX131" s="4"/>
      <c r="KPY131" s="4"/>
      <c r="KPZ131" s="4"/>
      <c r="KQA131" s="4"/>
      <c r="KQB131" s="4"/>
      <c r="KQC131" s="4"/>
      <c r="KQD131" s="4"/>
      <c r="KQE131" s="4"/>
      <c r="KQF131" s="4"/>
      <c r="KQG131" s="4"/>
      <c r="KQH131" s="4"/>
      <c r="KQI131" s="4"/>
      <c r="KQJ131" s="4"/>
      <c r="KQK131" s="4"/>
      <c r="KQL131" s="4"/>
      <c r="KQS131" s="4"/>
      <c r="KQT131" s="4"/>
      <c r="KQU131" s="4"/>
      <c r="KQV131" s="4"/>
      <c r="KQW131" s="4"/>
      <c r="KQX131" s="4"/>
      <c r="KQY131" s="4"/>
      <c r="KQZ131" s="4"/>
      <c r="KRA131" s="4"/>
      <c r="KRB131" s="4"/>
      <c r="KRC131" s="4"/>
      <c r="KRD131" s="4"/>
      <c r="KRE131" s="4"/>
      <c r="KRF131" s="4"/>
      <c r="KRG131" s="4"/>
      <c r="KRH131" s="4"/>
      <c r="KRI131" s="4"/>
      <c r="KRJ131" s="4"/>
      <c r="KRK131" s="4"/>
      <c r="KRL131" s="4"/>
      <c r="KRM131" s="4"/>
      <c r="KRN131" s="4"/>
      <c r="KRO131" s="4"/>
      <c r="KRP131" s="4"/>
      <c r="KRQ131" s="4"/>
      <c r="KRR131" s="4"/>
      <c r="KRS131" s="4"/>
      <c r="KRT131" s="4"/>
      <c r="KRU131" s="4"/>
      <c r="KRV131" s="4"/>
      <c r="KRW131" s="4"/>
      <c r="KRX131" s="4"/>
      <c r="KRY131" s="4"/>
      <c r="KRZ131" s="4"/>
      <c r="KSA131" s="4"/>
      <c r="KSB131" s="4"/>
      <c r="KSC131" s="4"/>
      <c r="KSD131" s="4"/>
      <c r="KSE131" s="4"/>
      <c r="KSF131" s="4"/>
      <c r="KSG131" s="4"/>
      <c r="KSH131" s="4"/>
      <c r="KSI131" s="4"/>
      <c r="KSJ131" s="4"/>
      <c r="KSK131" s="4"/>
      <c r="KSL131" s="4"/>
      <c r="KSM131" s="4"/>
      <c r="KSN131" s="4"/>
      <c r="KSO131" s="4"/>
      <c r="KSP131" s="4"/>
      <c r="KSQ131" s="4"/>
      <c r="KSR131" s="4"/>
      <c r="KSS131" s="4"/>
      <c r="KST131" s="4"/>
      <c r="KSU131" s="4"/>
      <c r="KSV131" s="4"/>
      <c r="KSW131" s="4"/>
      <c r="KSX131" s="4"/>
      <c r="KSY131" s="4"/>
      <c r="KSZ131" s="4"/>
      <c r="KTA131" s="4"/>
      <c r="KTB131" s="4"/>
      <c r="KTC131" s="4"/>
      <c r="KTD131" s="4"/>
      <c r="KTE131" s="4"/>
      <c r="KTF131" s="4"/>
      <c r="KTG131" s="4"/>
      <c r="KTH131" s="4"/>
      <c r="KTI131" s="4"/>
      <c r="KTJ131" s="4"/>
      <c r="KTK131" s="4"/>
      <c r="KTL131" s="4"/>
      <c r="KTM131" s="4"/>
      <c r="KTN131" s="4"/>
      <c r="KTO131" s="4"/>
      <c r="KTP131" s="4"/>
      <c r="KTQ131" s="4"/>
      <c r="KTR131" s="4"/>
      <c r="KTS131" s="4"/>
      <c r="KTT131" s="4"/>
      <c r="KTU131" s="4"/>
      <c r="KTV131" s="4"/>
      <c r="KTW131" s="4"/>
      <c r="KTX131" s="4"/>
      <c r="KTY131" s="4"/>
      <c r="KTZ131" s="4"/>
      <c r="KUA131" s="4"/>
      <c r="KUB131" s="4"/>
      <c r="KUC131" s="4"/>
      <c r="KUD131" s="4"/>
      <c r="KUE131" s="4"/>
      <c r="KUF131" s="4"/>
      <c r="KUG131" s="4"/>
      <c r="KUH131" s="4"/>
      <c r="KUI131" s="4"/>
      <c r="KUJ131" s="4"/>
      <c r="KUK131" s="4"/>
      <c r="KUL131" s="4"/>
      <c r="KUM131" s="4"/>
      <c r="KUN131" s="4"/>
      <c r="KUO131" s="4"/>
      <c r="KUP131" s="4"/>
      <c r="KUQ131" s="4"/>
      <c r="KUR131" s="4"/>
      <c r="KUS131" s="4"/>
      <c r="KUT131" s="4"/>
      <c r="KUU131" s="4"/>
      <c r="KUV131" s="4"/>
      <c r="KUW131" s="4"/>
      <c r="KUX131" s="4"/>
      <c r="KUY131" s="4"/>
      <c r="KUZ131" s="4"/>
      <c r="KVA131" s="4"/>
      <c r="KVB131" s="4"/>
      <c r="KVC131" s="4"/>
      <c r="KVD131" s="4"/>
      <c r="KVE131" s="4"/>
      <c r="KVF131" s="4"/>
      <c r="KVG131" s="4"/>
      <c r="KVH131" s="4"/>
      <c r="KVI131" s="4"/>
      <c r="KVJ131" s="4"/>
      <c r="KVK131" s="4"/>
      <c r="KVL131" s="4"/>
      <c r="KVM131" s="4"/>
      <c r="KVN131" s="4"/>
      <c r="KVO131" s="4"/>
      <c r="KVP131" s="4"/>
      <c r="KVQ131" s="4"/>
      <c r="KVR131" s="4"/>
      <c r="KVS131" s="4"/>
      <c r="KVT131" s="4"/>
      <c r="KVU131" s="4"/>
      <c r="KVV131" s="4"/>
      <c r="KVW131" s="4"/>
      <c r="KVX131" s="4"/>
      <c r="KVY131" s="4"/>
      <c r="KVZ131" s="4"/>
      <c r="KWA131" s="4"/>
      <c r="KWB131" s="4"/>
      <c r="KWC131" s="4"/>
      <c r="KWD131" s="4"/>
      <c r="KWE131" s="4"/>
      <c r="KWF131" s="4"/>
      <c r="KWG131" s="4"/>
      <c r="KWH131" s="4"/>
      <c r="KWI131" s="4"/>
      <c r="KWJ131" s="4"/>
      <c r="KWK131" s="4"/>
      <c r="KWL131" s="4"/>
      <c r="KWM131" s="4"/>
      <c r="KWN131" s="4"/>
      <c r="KWO131" s="4"/>
      <c r="KWP131" s="4"/>
      <c r="KWQ131" s="4"/>
      <c r="KWR131" s="4"/>
      <c r="KWS131" s="4"/>
      <c r="KWT131" s="4"/>
      <c r="KWU131" s="4"/>
      <c r="KWV131" s="4"/>
      <c r="KWW131" s="4"/>
      <c r="KWX131" s="4"/>
      <c r="KWY131" s="4"/>
      <c r="KWZ131" s="4"/>
      <c r="KXA131" s="4"/>
      <c r="KXB131" s="4"/>
      <c r="KXC131" s="4"/>
      <c r="KXD131" s="4"/>
      <c r="KXE131" s="4"/>
      <c r="KXF131" s="4"/>
      <c r="KXG131" s="4"/>
      <c r="KXH131" s="4"/>
      <c r="KXI131" s="4"/>
      <c r="KXJ131" s="4"/>
      <c r="KXK131" s="4"/>
      <c r="KXL131" s="4"/>
      <c r="KXM131" s="4"/>
      <c r="KXN131" s="4"/>
      <c r="KXO131" s="4"/>
      <c r="KXP131" s="4"/>
      <c r="KXQ131" s="4"/>
      <c r="KXR131" s="4"/>
      <c r="KXS131" s="4"/>
      <c r="KXT131" s="4"/>
      <c r="KXU131" s="4"/>
      <c r="KXV131" s="4"/>
      <c r="KXW131" s="4"/>
      <c r="KXX131" s="4"/>
      <c r="KXY131" s="4"/>
      <c r="KXZ131" s="4"/>
      <c r="KYA131" s="4"/>
      <c r="KYB131" s="4"/>
      <c r="KYC131" s="4"/>
      <c r="KYD131" s="4"/>
      <c r="KYE131" s="4"/>
      <c r="KYF131" s="4"/>
      <c r="KYG131" s="4"/>
      <c r="KYH131" s="4"/>
      <c r="KYI131" s="4"/>
      <c r="KYJ131" s="4"/>
      <c r="KYK131" s="4"/>
      <c r="KYL131" s="4"/>
      <c r="KYM131" s="4"/>
      <c r="KYN131" s="4"/>
      <c r="KYO131" s="4"/>
      <c r="KYP131" s="4"/>
      <c r="KYQ131" s="4"/>
      <c r="KYR131" s="4"/>
      <c r="KYS131" s="4"/>
      <c r="KYT131" s="4"/>
      <c r="KYU131" s="4"/>
      <c r="KYV131" s="4"/>
      <c r="KYW131" s="4"/>
      <c r="KYX131" s="4"/>
      <c r="KYY131" s="4"/>
      <c r="KYZ131" s="4"/>
      <c r="KZA131" s="4"/>
      <c r="KZB131" s="4"/>
      <c r="KZC131" s="4"/>
      <c r="KZD131" s="4"/>
      <c r="KZE131" s="4"/>
      <c r="KZF131" s="4"/>
      <c r="KZG131" s="4"/>
      <c r="KZH131" s="4"/>
      <c r="KZI131" s="4"/>
      <c r="KZJ131" s="4"/>
      <c r="KZK131" s="4"/>
      <c r="KZL131" s="4"/>
      <c r="KZM131" s="4"/>
      <c r="KZN131" s="4"/>
      <c r="KZO131" s="4"/>
      <c r="KZP131" s="4"/>
      <c r="KZQ131" s="4"/>
      <c r="KZR131" s="4"/>
      <c r="KZS131" s="4"/>
      <c r="KZT131" s="4"/>
      <c r="KZU131" s="4"/>
      <c r="KZV131" s="4"/>
      <c r="KZW131" s="4"/>
      <c r="KZX131" s="4"/>
      <c r="KZY131" s="4"/>
      <c r="KZZ131" s="4"/>
      <c r="LAA131" s="4"/>
      <c r="LAB131" s="4"/>
      <c r="LAC131" s="4"/>
      <c r="LAD131" s="4"/>
      <c r="LAE131" s="4"/>
      <c r="LAF131" s="4"/>
      <c r="LAG131" s="4"/>
      <c r="LAH131" s="4"/>
      <c r="LAO131" s="4"/>
      <c r="LAP131" s="4"/>
      <c r="LAQ131" s="4"/>
      <c r="LAR131" s="4"/>
      <c r="LAS131" s="4"/>
      <c r="LAT131" s="4"/>
      <c r="LAU131" s="4"/>
      <c r="LAV131" s="4"/>
      <c r="LAW131" s="4"/>
      <c r="LAX131" s="4"/>
      <c r="LAY131" s="4"/>
      <c r="LAZ131" s="4"/>
      <c r="LBA131" s="4"/>
      <c r="LBB131" s="4"/>
      <c r="LBC131" s="4"/>
      <c r="LBD131" s="4"/>
      <c r="LBE131" s="4"/>
      <c r="LBF131" s="4"/>
      <c r="LBG131" s="4"/>
      <c r="LBH131" s="4"/>
      <c r="LBI131" s="4"/>
      <c r="LBJ131" s="4"/>
      <c r="LBK131" s="4"/>
      <c r="LBL131" s="4"/>
      <c r="LBM131" s="4"/>
      <c r="LBN131" s="4"/>
      <c r="LBO131" s="4"/>
      <c r="LBP131" s="4"/>
      <c r="LBQ131" s="4"/>
      <c r="LBR131" s="4"/>
      <c r="LBS131" s="4"/>
      <c r="LBT131" s="4"/>
      <c r="LBU131" s="4"/>
      <c r="LBV131" s="4"/>
      <c r="LBW131" s="4"/>
      <c r="LBX131" s="4"/>
      <c r="LBY131" s="4"/>
      <c r="LBZ131" s="4"/>
      <c r="LCA131" s="4"/>
      <c r="LCB131" s="4"/>
      <c r="LCC131" s="4"/>
      <c r="LCD131" s="4"/>
      <c r="LCE131" s="4"/>
      <c r="LCF131" s="4"/>
      <c r="LCG131" s="4"/>
      <c r="LCH131" s="4"/>
      <c r="LCI131" s="4"/>
      <c r="LCJ131" s="4"/>
      <c r="LCK131" s="4"/>
      <c r="LCL131" s="4"/>
      <c r="LCM131" s="4"/>
      <c r="LCN131" s="4"/>
      <c r="LCO131" s="4"/>
      <c r="LCP131" s="4"/>
      <c r="LCQ131" s="4"/>
      <c r="LCR131" s="4"/>
      <c r="LCS131" s="4"/>
      <c r="LCT131" s="4"/>
      <c r="LCU131" s="4"/>
      <c r="LCV131" s="4"/>
      <c r="LCW131" s="4"/>
      <c r="LCX131" s="4"/>
      <c r="LCY131" s="4"/>
      <c r="LCZ131" s="4"/>
      <c r="LDA131" s="4"/>
      <c r="LDB131" s="4"/>
      <c r="LDC131" s="4"/>
      <c r="LDD131" s="4"/>
      <c r="LDE131" s="4"/>
      <c r="LDF131" s="4"/>
      <c r="LDG131" s="4"/>
      <c r="LDH131" s="4"/>
      <c r="LDI131" s="4"/>
      <c r="LDJ131" s="4"/>
      <c r="LDK131" s="4"/>
      <c r="LDL131" s="4"/>
      <c r="LDM131" s="4"/>
      <c r="LDN131" s="4"/>
      <c r="LDO131" s="4"/>
      <c r="LDP131" s="4"/>
      <c r="LDQ131" s="4"/>
      <c r="LDR131" s="4"/>
      <c r="LDS131" s="4"/>
      <c r="LDT131" s="4"/>
      <c r="LDU131" s="4"/>
      <c r="LDV131" s="4"/>
      <c r="LDW131" s="4"/>
      <c r="LDX131" s="4"/>
      <c r="LDY131" s="4"/>
      <c r="LDZ131" s="4"/>
      <c r="LEA131" s="4"/>
      <c r="LEB131" s="4"/>
      <c r="LEC131" s="4"/>
      <c r="LED131" s="4"/>
      <c r="LEE131" s="4"/>
      <c r="LEF131" s="4"/>
      <c r="LEG131" s="4"/>
      <c r="LEH131" s="4"/>
      <c r="LEI131" s="4"/>
      <c r="LEJ131" s="4"/>
      <c r="LEK131" s="4"/>
      <c r="LEL131" s="4"/>
      <c r="LEM131" s="4"/>
      <c r="LEN131" s="4"/>
      <c r="LEO131" s="4"/>
      <c r="LEP131" s="4"/>
      <c r="LEQ131" s="4"/>
      <c r="LER131" s="4"/>
      <c r="LES131" s="4"/>
      <c r="LET131" s="4"/>
      <c r="LEU131" s="4"/>
      <c r="LEV131" s="4"/>
      <c r="LEW131" s="4"/>
      <c r="LEX131" s="4"/>
      <c r="LEY131" s="4"/>
      <c r="LEZ131" s="4"/>
      <c r="LFA131" s="4"/>
      <c r="LFB131" s="4"/>
      <c r="LFC131" s="4"/>
      <c r="LFD131" s="4"/>
      <c r="LFE131" s="4"/>
      <c r="LFF131" s="4"/>
      <c r="LFG131" s="4"/>
      <c r="LFH131" s="4"/>
      <c r="LFI131" s="4"/>
      <c r="LFJ131" s="4"/>
      <c r="LFK131" s="4"/>
      <c r="LFL131" s="4"/>
      <c r="LFM131" s="4"/>
      <c r="LFN131" s="4"/>
      <c r="LFO131" s="4"/>
      <c r="LFP131" s="4"/>
      <c r="LFQ131" s="4"/>
      <c r="LFR131" s="4"/>
      <c r="LFS131" s="4"/>
      <c r="LFT131" s="4"/>
      <c r="LFU131" s="4"/>
      <c r="LFV131" s="4"/>
      <c r="LFW131" s="4"/>
      <c r="LFX131" s="4"/>
      <c r="LFY131" s="4"/>
      <c r="LFZ131" s="4"/>
      <c r="LGA131" s="4"/>
      <c r="LGB131" s="4"/>
      <c r="LGC131" s="4"/>
      <c r="LGD131" s="4"/>
      <c r="LGE131" s="4"/>
      <c r="LGF131" s="4"/>
      <c r="LGG131" s="4"/>
      <c r="LGH131" s="4"/>
      <c r="LGI131" s="4"/>
      <c r="LGJ131" s="4"/>
      <c r="LGK131" s="4"/>
      <c r="LGL131" s="4"/>
      <c r="LGM131" s="4"/>
      <c r="LGN131" s="4"/>
      <c r="LGO131" s="4"/>
      <c r="LGP131" s="4"/>
      <c r="LGQ131" s="4"/>
      <c r="LGR131" s="4"/>
      <c r="LGS131" s="4"/>
      <c r="LGT131" s="4"/>
      <c r="LGU131" s="4"/>
      <c r="LGV131" s="4"/>
      <c r="LGW131" s="4"/>
      <c r="LGX131" s="4"/>
      <c r="LGY131" s="4"/>
      <c r="LGZ131" s="4"/>
      <c r="LHA131" s="4"/>
      <c r="LHB131" s="4"/>
      <c r="LHC131" s="4"/>
      <c r="LHD131" s="4"/>
      <c r="LHE131" s="4"/>
      <c r="LHF131" s="4"/>
      <c r="LHG131" s="4"/>
      <c r="LHH131" s="4"/>
      <c r="LHI131" s="4"/>
      <c r="LHJ131" s="4"/>
      <c r="LHK131" s="4"/>
      <c r="LHL131" s="4"/>
      <c r="LHM131" s="4"/>
      <c r="LHN131" s="4"/>
      <c r="LHO131" s="4"/>
      <c r="LHP131" s="4"/>
      <c r="LHQ131" s="4"/>
      <c r="LHR131" s="4"/>
      <c r="LHS131" s="4"/>
      <c r="LHT131" s="4"/>
      <c r="LHU131" s="4"/>
      <c r="LHV131" s="4"/>
      <c r="LHW131" s="4"/>
      <c r="LHX131" s="4"/>
      <c r="LHY131" s="4"/>
      <c r="LHZ131" s="4"/>
      <c r="LIA131" s="4"/>
      <c r="LIB131" s="4"/>
      <c r="LIC131" s="4"/>
      <c r="LID131" s="4"/>
      <c r="LIE131" s="4"/>
      <c r="LIF131" s="4"/>
      <c r="LIG131" s="4"/>
      <c r="LIH131" s="4"/>
      <c r="LII131" s="4"/>
      <c r="LIJ131" s="4"/>
      <c r="LIK131" s="4"/>
      <c r="LIL131" s="4"/>
      <c r="LIM131" s="4"/>
      <c r="LIN131" s="4"/>
      <c r="LIO131" s="4"/>
      <c r="LIP131" s="4"/>
      <c r="LIQ131" s="4"/>
      <c r="LIR131" s="4"/>
      <c r="LIS131" s="4"/>
      <c r="LIT131" s="4"/>
      <c r="LIU131" s="4"/>
      <c r="LIV131" s="4"/>
      <c r="LIW131" s="4"/>
      <c r="LIX131" s="4"/>
      <c r="LIY131" s="4"/>
      <c r="LIZ131" s="4"/>
      <c r="LJA131" s="4"/>
      <c r="LJB131" s="4"/>
      <c r="LJC131" s="4"/>
      <c r="LJD131" s="4"/>
      <c r="LJE131" s="4"/>
      <c r="LJF131" s="4"/>
      <c r="LJG131" s="4"/>
      <c r="LJH131" s="4"/>
      <c r="LJI131" s="4"/>
      <c r="LJJ131" s="4"/>
      <c r="LJK131" s="4"/>
      <c r="LJL131" s="4"/>
      <c r="LJM131" s="4"/>
      <c r="LJN131" s="4"/>
      <c r="LJO131" s="4"/>
      <c r="LJP131" s="4"/>
      <c r="LJQ131" s="4"/>
      <c r="LJR131" s="4"/>
      <c r="LJS131" s="4"/>
      <c r="LJT131" s="4"/>
      <c r="LJU131" s="4"/>
      <c r="LJV131" s="4"/>
      <c r="LJW131" s="4"/>
      <c r="LJX131" s="4"/>
      <c r="LJY131" s="4"/>
      <c r="LJZ131" s="4"/>
      <c r="LKA131" s="4"/>
      <c r="LKB131" s="4"/>
      <c r="LKC131" s="4"/>
      <c r="LKD131" s="4"/>
      <c r="LKK131" s="4"/>
      <c r="LKL131" s="4"/>
      <c r="LKM131" s="4"/>
      <c r="LKN131" s="4"/>
      <c r="LKO131" s="4"/>
      <c r="LKP131" s="4"/>
      <c r="LKQ131" s="4"/>
      <c r="LKR131" s="4"/>
      <c r="LKS131" s="4"/>
      <c r="LKT131" s="4"/>
      <c r="LKU131" s="4"/>
      <c r="LKV131" s="4"/>
      <c r="LKW131" s="4"/>
      <c r="LKX131" s="4"/>
      <c r="LKY131" s="4"/>
      <c r="LKZ131" s="4"/>
      <c r="LLA131" s="4"/>
      <c r="LLB131" s="4"/>
      <c r="LLC131" s="4"/>
      <c r="LLD131" s="4"/>
      <c r="LLE131" s="4"/>
      <c r="LLF131" s="4"/>
      <c r="LLG131" s="4"/>
      <c r="LLH131" s="4"/>
      <c r="LLI131" s="4"/>
      <c r="LLJ131" s="4"/>
      <c r="LLK131" s="4"/>
      <c r="LLL131" s="4"/>
      <c r="LLM131" s="4"/>
      <c r="LLN131" s="4"/>
      <c r="LLO131" s="4"/>
      <c r="LLP131" s="4"/>
      <c r="LLQ131" s="4"/>
      <c r="LLR131" s="4"/>
      <c r="LLS131" s="4"/>
      <c r="LLT131" s="4"/>
      <c r="LLU131" s="4"/>
      <c r="LLV131" s="4"/>
      <c r="LLW131" s="4"/>
      <c r="LLX131" s="4"/>
      <c r="LLY131" s="4"/>
      <c r="LLZ131" s="4"/>
      <c r="LMA131" s="4"/>
      <c r="LMB131" s="4"/>
      <c r="LMC131" s="4"/>
      <c r="LMD131" s="4"/>
      <c r="LME131" s="4"/>
      <c r="LMF131" s="4"/>
      <c r="LMG131" s="4"/>
      <c r="LMH131" s="4"/>
      <c r="LMI131" s="4"/>
      <c r="LMJ131" s="4"/>
      <c r="LMK131" s="4"/>
      <c r="LML131" s="4"/>
      <c r="LMM131" s="4"/>
      <c r="LMN131" s="4"/>
      <c r="LMO131" s="4"/>
      <c r="LMP131" s="4"/>
      <c r="LMQ131" s="4"/>
      <c r="LMR131" s="4"/>
      <c r="LMS131" s="4"/>
      <c r="LMT131" s="4"/>
      <c r="LMU131" s="4"/>
      <c r="LMV131" s="4"/>
      <c r="LMW131" s="4"/>
      <c r="LMX131" s="4"/>
      <c r="LMY131" s="4"/>
      <c r="LMZ131" s="4"/>
      <c r="LNA131" s="4"/>
      <c r="LNB131" s="4"/>
      <c r="LNC131" s="4"/>
      <c r="LND131" s="4"/>
      <c r="LNE131" s="4"/>
      <c r="LNF131" s="4"/>
      <c r="LNG131" s="4"/>
      <c r="LNH131" s="4"/>
      <c r="LNI131" s="4"/>
      <c r="LNJ131" s="4"/>
      <c r="LNK131" s="4"/>
      <c r="LNL131" s="4"/>
      <c r="LNM131" s="4"/>
      <c r="LNN131" s="4"/>
      <c r="LNO131" s="4"/>
      <c r="LNP131" s="4"/>
      <c r="LNQ131" s="4"/>
      <c r="LNR131" s="4"/>
      <c r="LNS131" s="4"/>
      <c r="LNT131" s="4"/>
      <c r="LNU131" s="4"/>
      <c r="LNV131" s="4"/>
      <c r="LNW131" s="4"/>
      <c r="LNX131" s="4"/>
      <c r="LNY131" s="4"/>
      <c r="LNZ131" s="4"/>
      <c r="LOA131" s="4"/>
      <c r="LOB131" s="4"/>
      <c r="LOC131" s="4"/>
      <c r="LOD131" s="4"/>
      <c r="LOE131" s="4"/>
      <c r="LOF131" s="4"/>
      <c r="LOG131" s="4"/>
      <c r="LOH131" s="4"/>
      <c r="LOI131" s="4"/>
      <c r="LOJ131" s="4"/>
      <c r="LOK131" s="4"/>
      <c r="LOL131" s="4"/>
      <c r="LOM131" s="4"/>
      <c r="LON131" s="4"/>
      <c r="LOO131" s="4"/>
      <c r="LOP131" s="4"/>
      <c r="LOQ131" s="4"/>
      <c r="LOR131" s="4"/>
      <c r="LOS131" s="4"/>
      <c r="LOT131" s="4"/>
      <c r="LOU131" s="4"/>
      <c r="LOV131" s="4"/>
      <c r="LOW131" s="4"/>
      <c r="LOX131" s="4"/>
      <c r="LOY131" s="4"/>
      <c r="LOZ131" s="4"/>
      <c r="LPA131" s="4"/>
      <c r="LPB131" s="4"/>
      <c r="LPC131" s="4"/>
      <c r="LPD131" s="4"/>
      <c r="LPE131" s="4"/>
      <c r="LPF131" s="4"/>
      <c r="LPG131" s="4"/>
      <c r="LPH131" s="4"/>
      <c r="LPI131" s="4"/>
      <c r="LPJ131" s="4"/>
      <c r="LPK131" s="4"/>
      <c r="LPL131" s="4"/>
      <c r="LPM131" s="4"/>
      <c r="LPN131" s="4"/>
      <c r="LPO131" s="4"/>
      <c r="LPP131" s="4"/>
      <c r="LPQ131" s="4"/>
      <c r="LPR131" s="4"/>
      <c r="LPS131" s="4"/>
      <c r="LPT131" s="4"/>
      <c r="LPU131" s="4"/>
      <c r="LPV131" s="4"/>
      <c r="LPW131" s="4"/>
      <c r="LPX131" s="4"/>
      <c r="LPY131" s="4"/>
      <c r="LPZ131" s="4"/>
      <c r="LQA131" s="4"/>
      <c r="LQB131" s="4"/>
      <c r="LQC131" s="4"/>
      <c r="LQD131" s="4"/>
      <c r="LQE131" s="4"/>
      <c r="LQF131" s="4"/>
      <c r="LQG131" s="4"/>
      <c r="LQH131" s="4"/>
      <c r="LQI131" s="4"/>
      <c r="LQJ131" s="4"/>
      <c r="LQK131" s="4"/>
      <c r="LQL131" s="4"/>
      <c r="LQM131" s="4"/>
      <c r="LQN131" s="4"/>
      <c r="LQO131" s="4"/>
      <c r="LQP131" s="4"/>
      <c r="LQQ131" s="4"/>
      <c r="LQR131" s="4"/>
      <c r="LQS131" s="4"/>
      <c r="LQT131" s="4"/>
      <c r="LQU131" s="4"/>
      <c r="LQV131" s="4"/>
      <c r="LQW131" s="4"/>
      <c r="LQX131" s="4"/>
      <c r="LQY131" s="4"/>
      <c r="LQZ131" s="4"/>
      <c r="LRA131" s="4"/>
      <c r="LRB131" s="4"/>
      <c r="LRC131" s="4"/>
      <c r="LRD131" s="4"/>
      <c r="LRE131" s="4"/>
      <c r="LRF131" s="4"/>
      <c r="LRG131" s="4"/>
      <c r="LRH131" s="4"/>
      <c r="LRI131" s="4"/>
      <c r="LRJ131" s="4"/>
      <c r="LRK131" s="4"/>
      <c r="LRL131" s="4"/>
      <c r="LRM131" s="4"/>
      <c r="LRN131" s="4"/>
      <c r="LRO131" s="4"/>
      <c r="LRP131" s="4"/>
      <c r="LRQ131" s="4"/>
      <c r="LRR131" s="4"/>
      <c r="LRS131" s="4"/>
      <c r="LRT131" s="4"/>
      <c r="LRU131" s="4"/>
      <c r="LRV131" s="4"/>
      <c r="LRW131" s="4"/>
      <c r="LRX131" s="4"/>
      <c r="LRY131" s="4"/>
      <c r="LRZ131" s="4"/>
      <c r="LSA131" s="4"/>
      <c r="LSB131" s="4"/>
      <c r="LSC131" s="4"/>
      <c r="LSD131" s="4"/>
      <c r="LSE131" s="4"/>
      <c r="LSF131" s="4"/>
      <c r="LSG131" s="4"/>
      <c r="LSH131" s="4"/>
      <c r="LSI131" s="4"/>
      <c r="LSJ131" s="4"/>
      <c r="LSK131" s="4"/>
      <c r="LSL131" s="4"/>
      <c r="LSM131" s="4"/>
      <c r="LSN131" s="4"/>
      <c r="LSO131" s="4"/>
      <c r="LSP131" s="4"/>
      <c r="LSQ131" s="4"/>
      <c r="LSR131" s="4"/>
      <c r="LSS131" s="4"/>
      <c r="LST131" s="4"/>
      <c r="LSU131" s="4"/>
      <c r="LSV131" s="4"/>
      <c r="LSW131" s="4"/>
      <c r="LSX131" s="4"/>
      <c r="LSY131" s="4"/>
      <c r="LSZ131" s="4"/>
      <c r="LTA131" s="4"/>
      <c r="LTB131" s="4"/>
      <c r="LTC131" s="4"/>
      <c r="LTD131" s="4"/>
      <c r="LTE131" s="4"/>
      <c r="LTF131" s="4"/>
      <c r="LTG131" s="4"/>
      <c r="LTH131" s="4"/>
      <c r="LTI131" s="4"/>
      <c r="LTJ131" s="4"/>
      <c r="LTK131" s="4"/>
      <c r="LTL131" s="4"/>
      <c r="LTM131" s="4"/>
      <c r="LTN131" s="4"/>
      <c r="LTO131" s="4"/>
      <c r="LTP131" s="4"/>
      <c r="LTQ131" s="4"/>
      <c r="LTR131" s="4"/>
      <c r="LTS131" s="4"/>
      <c r="LTT131" s="4"/>
      <c r="LTU131" s="4"/>
      <c r="LTV131" s="4"/>
      <c r="LTW131" s="4"/>
      <c r="LTX131" s="4"/>
      <c r="LTY131" s="4"/>
      <c r="LTZ131" s="4"/>
      <c r="LUG131" s="4"/>
      <c r="LUH131" s="4"/>
      <c r="LUI131" s="4"/>
      <c r="LUJ131" s="4"/>
      <c r="LUK131" s="4"/>
      <c r="LUL131" s="4"/>
      <c r="LUM131" s="4"/>
      <c r="LUN131" s="4"/>
      <c r="LUO131" s="4"/>
      <c r="LUP131" s="4"/>
      <c r="LUQ131" s="4"/>
      <c r="LUR131" s="4"/>
      <c r="LUS131" s="4"/>
      <c r="LUT131" s="4"/>
      <c r="LUU131" s="4"/>
      <c r="LUV131" s="4"/>
      <c r="LUW131" s="4"/>
      <c r="LUX131" s="4"/>
      <c r="LUY131" s="4"/>
      <c r="LUZ131" s="4"/>
      <c r="LVA131" s="4"/>
      <c r="LVB131" s="4"/>
      <c r="LVC131" s="4"/>
      <c r="LVD131" s="4"/>
      <c r="LVE131" s="4"/>
      <c r="LVF131" s="4"/>
      <c r="LVG131" s="4"/>
      <c r="LVH131" s="4"/>
      <c r="LVI131" s="4"/>
      <c r="LVJ131" s="4"/>
      <c r="LVK131" s="4"/>
      <c r="LVL131" s="4"/>
      <c r="LVM131" s="4"/>
      <c r="LVN131" s="4"/>
      <c r="LVO131" s="4"/>
      <c r="LVP131" s="4"/>
      <c r="LVQ131" s="4"/>
      <c r="LVR131" s="4"/>
      <c r="LVS131" s="4"/>
      <c r="LVT131" s="4"/>
      <c r="LVU131" s="4"/>
      <c r="LVV131" s="4"/>
      <c r="LVW131" s="4"/>
      <c r="LVX131" s="4"/>
      <c r="LVY131" s="4"/>
      <c r="LVZ131" s="4"/>
      <c r="LWA131" s="4"/>
      <c r="LWB131" s="4"/>
      <c r="LWC131" s="4"/>
      <c r="LWD131" s="4"/>
      <c r="LWE131" s="4"/>
      <c r="LWF131" s="4"/>
      <c r="LWG131" s="4"/>
      <c r="LWH131" s="4"/>
      <c r="LWI131" s="4"/>
      <c r="LWJ131" s="4"/>
      <c r="LWK131" s="4"/>
      <c r="LWL131" s="4"/>
      <c r="LWM131" s="4"/>
      <c r="LWN131" s="4"/>
      <c r="LWO131" s="4"/>
      <c r="LWP131" s="4"/>
      <c r="LWQ131" s="4"/>
      <c r="LWR131" s="4"/>
      <c r="LWS131" s="4"/>
      <c r="LWT131" s="4"/>
      <c r="LWU131" s="4"/>
      <c r="LWV131" s="4"/>
      <c r="LWW131" s="4"/>
      <c r="LWX131" s="4"/>
      <c r="LWY131" s="4"/>
      <c r="LWZ131" s="4"/>
      <c r="LXA131" s="4"/>
      <c r="LXB131" s="4"/>
      <c r="LXC131" s="4"/>
      <c r="LXD131" s="4"/>
      <c r="LXE131" s="4"/>
      <c r="LXF131" s="4"/>
      <c r="LXG131" s="4"/>
      <c r="LXH131" s="4"/>
      <c r="LXI131" s="4"/>
      <c r="LXJ131" s="4"/>
      <c r="LXK131" s="4"/>
      <c r="LXL131" s="4"/>
      <c r="LXM131" s="4"/>
      <c r="LXN131" s="4"/>
      <c r="LXO131" s="4"/>
      <c r="LXP131" s="4"/>
      <c r="LXQ131" s="4"/>
      <c r="LXR131" s="4"/>
      <c r="LXS131" s="4"/>
      <c r="LXT131" s="4"/>
      <c r="LXU131" s="4"/>
      <c r="LXV131" s="4"/>
      <c r="LXW131" s="4"/>
      <c r="LXX131" s="4"/>
      <c r="LXY131" s="4"/>
      <c r="LXZ131" s="4"/>
      <c r="LYA131" s="4"/>
      <c r="LYB131" s="4"/>
      <c r="LYC131" s="4"/>
      <c r="LYD131" s="4"/>
      <c r="LYE131" s="4"/>
      <c r="LYF131" s="4"/>
      <c r="LYG131" s="4"/>
      <c r="LYH131" s="4"/>
      <c r="LYI131" s="4"/>
      <c r="LYJ131" s="4"/>
      <c r="LYK131" s="4"/>
      <c r="LYL131" s="4"/>
      <c r="LYM131" s="4"/>
      <c r="LYN131" s="4"/>
      <c r="LYO131" s="4"/>
      <c r="LYP131" s="4"/>
      <c r="LYQ131" s="4"/>
      <c r="LYR131" s="4"/>
      <c r="LYS131" s="4"/>
      <c r="LYT131" s="4"/>
      <c r="LYU131" s="4"/>
      <c r="LYV131" s="4"/>
      <c r="LYW131" s="4"/>
      <c r="LYX131" s="4"/>
      <c r="LYY131" s="4"/>
      <c r="LYZ131" s="4"/>
      <c r="LZA131" s="4"/>
      <c r="LZB131" s="4"/>
      <c r="LZC131" s="4"/>
      <c r="LZD131" s="4"/>
      <c r="LZE131" s="4"/>
      <c r="LZF131" s="4"/>
      <c r="LZG131" s="4"/>
      <c r="LZH131" s="4"/>
      <c r="LZI131" s="4"/>
      <c r="LZJ131" s="4"/>
      <c r="LZK131" s="4"/>
      <c r="LZL131" s="4"/>
      <c r="LZM131" s="4"/>
      <c r="LZN131" s="4"/>
      <c r="LZO131" s="4"/>
      <c r="LZP131" s="4"/>
      <c r="LZQ131" s="4"/>
      <c r="LZR131" s="4"/>
      <c r="LZS131" s="4"/>
      <c r="LZT131" s="4"/>
      <c r="LZU131" s="4"/>
      <c r="LZV131" s="4"/>
      <c r="LZW131" s="4"/>
      <c r="LZX131" s="4"/>
      <c r="LZY131" s="4"/>
      <c r="LZZ131" s="4"/>
      <c r="MAA131" s="4"/>
      <c r="MAB131" s="4"/>
      <c r="MAC131" s="4"/>
      <c r="MAD131" s="4"/>
      <c r="MAE131" s="4"/>
      <c r="MAF131" s="4"/>
      <c r="MAG131" s="4"/>
      <c r="MAH131" s="4"/>
      <c r="MAI131" s="4"/>
      <c r="MAJ131" s="4"/>
      <c r="MAK131" s="4"/>
      <c r="MAL131" s="4"/>
      <c r="MAM131" s="4"/>
      <c r="MAN131" s="4"/>
      <c r="MAO131" s="4"/>
      <c r="MAP131" s="4"/>
      <c r="MAQ131" s="4"/>
      <c r="MAR131" s="4"/>
      <c r="MAS131" s="4"/>
      <c r="MAT131" s="4"/>
      <c r="MAU131" s="4"/>
      <c r="MAV131" s="4"/>
      <c r="MAW131" s="4"/>
      <c r="MAX131" s="4"/>
      <c r="MAY131" s="4"/>
      <c r="MAZ131" s="4"/>
      <c r="MBA131" s="4"/>
      <c r="MBB131" s="4"/>
      <c r="MBC131" s="4"/>
      <c r="MBD131" s="4"/>
      <c r="MBE131" s="4"/>
      <c r="MBF131" s="4"/>
      <c r="MBG131" s="4"/>
      <c r="MBH131" s="4"/>
      <c r="MBI131" s="4"/>
      <c r="MBJ131" s="4"/>
      <c r="MBK131" s="4"/>
      <c r="MBL131" s="4"/>
      <c r="MBM131" s="4"/>
      <c r="MBN131" s="4"/>
      <c r="MBO131" s="4"/>
      <c r="MBP131" s="4"/>
      <c r="MBQ131" s="4"/>
      <c r="MBR131" s="4"/>
      <c r="MBS131" s="4"/>
      <c r="MBT131" s="4"/>
      <c r="MBU131" s="4"/>
      <c r="MBV131" s="4"/>
      <c r="MBW131" s="4"/>
      <c r="MBX131" s="4"/>
      <c r="MBY131" s="4"/>
      <c r="MBZ131" s="4"/>
      <c r="MCA131" s="4"/>
      <c r="MCB131" s="4"/>
      <c r="MCC131" s="4"/>
      <c r="MCD131" s="4"/>
      <c r="MCE131" s="4"/>
      <c r="MCF131" s="4"/>
      <c r="MCG131" s="4"/>
      <c r="MCH131" s="4"/>
      <c r="MCI131" s="4"/>
      <c r="MCJ131" s="4"/>
      <c r="MCK131" s="4"/>
      <c r="MCL131" s="4"/>
      <c r="MCM131" s="4"/>
      <c r="MCN131" s="4"/>
      <c r="MCO131" s="4"/>
      <c r="MCP131" s="4"/>
      <c r="MCQ131" s="4"/>
      <c r="MCR131" s="4"/>
      <c r="MCS131" s="4"/>
      <c r="MCT131" s="4"/>
      <c r="MCU131" s="4"/>
      <c r="MCV131" s="4"/>
      <c r="MCW131" s="4"/>
      <c r="MCX131" s="4"/>
      <c r="MCY131" s="4"/>
      <c r="MCZ131" s="4"/>
      <c r="MDA131" s="4"/>
      <c r="MDB131" s="4"/>
      <c r="MDC131" s="4"/>
      <c r="MDD131" s="4"/>
      <c r="MDE131" s="4"/>
      <c r="MDF131" s="4"/>
      <c r="MDG131" s="4"/>
      <c r="MDH131" s="4"/>
      <c r="MDI131" s="4"/>
      <c r="MDJ131" s="4"/>
      <c r="MDK131" s="4"/>
      <c r="MDL131" s="4"/>
      <c r="MDM131" s="4"/>
      <c r="MDN131" s="4"/>
      <c r="MDO131" s="4"/>
      <c r="MDP131" s="4"/>
      <c r="MDQ131" s="4"/>
      <c r="MDR131" s="4"/>
      <c r="MDS131" s="4"/>
      <c r="MDT131" s="4"/>
      <c r="MDU131" s="4"/>
      <c r="MDV131" s="4"/>
      <c r="MEC131" s="4"/>
      <c r="MED131" s="4"/>
      <c r="MEE131" s="4"/>
      <c r="MEF131" s="4"/>
      <c r="MEG131" s="4"/>
      <c r="MEH131" s="4"/>
      <c r="MEI131" s="4"/>
      <c r="MEJ131" s="4"/>
      <c r="MEK131" s="4"/>
      <c r="MEL131" s="4"/>
      <c r="MEM131" s="4"/>
      <c r="MEN131" s="4"/>
      <c r="MEO131" s="4"/>
      <c r="MEP131" s="4"/>
      <c r="MEQ131" s="4"/>
      <c r="MER131" s="4"/>
      <c r="MES131" s="4"/>
      <c r="MET131" s="4"/>
      <c r="MEU131" s="4"/>
      <c r="MEV131" s="4"/>
      <c r="MEW131" s="4"/>
      <c r="MEX131" s="4"/>
      <c r="MEY131" s="4"/>
      <c r="MEZ131" s="4"/>
      <c r="MFA131" s="4"/>
      <c r="MFB131" s="4"/>
      <c r="MFC131" s="4"/>
      <c r="MFD131" s="4"/>
      <c r="MFE131" s="4"/>
      <c r="MFF131" s="4"/>
      <c r="MFG131" s="4"/>
      <c r="MFH131" s="4"/>
      <c r="MFI131" s="4"/>
      <c r="MFJ131" s="4"/>
      <c r="MFK131" s="4"/>
      <c r="MFL131" s="4"/>
      <c r="MFM131" s="4"/>
      <c r="MFN131" s="4"/>
      <c r="MFO131" s="4"/>
      <c r="MFP131" s="4"/>
      <c r="MFQ131" s="4"/>
      <c r="MFR131" s="4"/>
      <c r="MFS131" s="4"/>
      <c r="MFT131" s="4"/>
      <c r="MFU131" s="4"/>
      <c r="MFV131" s="4"/>
      <c r="MFW131" s="4"/>
      <c r="MFX131" s="4"/>
      <c r="MFY131" s="4"/>
      <c r="MFZ131" s="4"/>
      <c r="MGA131" s="4"/>
      <c r="MGB131" s="4"/>
      <c r="MGC131" s="4"/>
      <c r="MGD131" s="4"/>
      <c r="MGE131" s="4"/>
      <c r="MGF131" s="4"/>
      <c r="MGG131" s="4"/>
      <c r="MGH131" s="4"/>
      <c r="MGI131" s="4"/>
      <c r="MGJ131" s="4"/>
      <c r="MGK131" s="4"/>
      <c r="MGL131" s="4"/>
      <c r="MGM131" s="4"/>
      <c r="MGN131" s="4"/>
      <c r="MGO131" s="4"/>
      <c r="MGP131" s="4"/>
      <c r="MGQ131" s="4"/>
      <c r="MGR131" s="4"/>
      <c r="MGS131" s="4"/>
      <c r="MGT131" s="4"/>
      <c r="MGU131" s="4"/>
      <c r="MGV131" s="4"/>
      <c r="MGW131" s="4"/>
      <c r="MGX131" s="4"/>
      <c r="MGY131" s="4"/>
      <c r="MGZ131" s="4"/>
      <c r="MHA131" s="4"/>
      <c r="MHB131" s="4"/>
      <c r="MHC131" s="4"/>
      <c r="MHD131" s="4"/>
      <c r="MHE131" s="4"/>
      <c r="MHF131" s="4"/>
      <c r="MHG131" s="4"/>
      <c r="MHH131" s="4"/>
      <c r="MHI131" s="4"/>
      <c r="MHJ131" s="4"/>
      <c r="MHK131" s="4"/>
      <c r="MHL131" s="4"/>
      <c r="MHM131" s="4"/>
      <c r="MHN131" s="4"/>
      <c r="MHO131" s="4"/>
      <c r="MHP131" s="4"/>
      <c r="MHQ131" s="4"/>
      <c r="MHR131" s="4"/>
      <c r="MHS131" s="4"/>
      <c r="MHT131" s="4"/>
      <c r="MHU131" s="4"/>
      <c r="MHV131" s="4"/>
      <c r="MHW131" s="4"/>
      <c r="MHX131" s="4"/>
      <c r="MHY131" s="4"/>
      <c r="MHZ131" s="4"/>
      <c r="MIA131" s="4"/>
      <c r="MIB131" s="4"/>
      <c r="MIC131" s="4"/>
      <c r="MID131" s="4"/>
      <c r="MIE131" s="4"/>
      <c r="MIF131" s="4"/>
      <c r="MIG131" s="4"/>
      <c r="MIH131" s="4"/>
      <c r="MII131" s="4"/>
      <c r="MIJ131" s="4"/>
      <c r="MIK131" s="4"/>
      <c r="MIL131" s="4"/>
      <c r="MIM131" s="4"/>
      <c r="MIN131" s="4"/>
      <c r="MIO131" s="4"/>
      <c r="MIP131" s="4"/>
      <c r="MIQ131" s="4"/>
      <c r="MIR131" s="4"/>
      <c r="MIS131" s="4"/>
      <c r="MIT131" s="4"/>
      <c r="MIU131" s="4"/>
      <c r="MIV131" s="4"/>
      <c r="MIW131" s="4"/>
      <c r="MIX131" s="4"/>
      <c r="MIY131" s="4"/>
      <c r="MIZ131" s="4"/>
      <c r="MJA131" s="4"/>
      <c r="MJB131" s="4"/>
      <c r="MJC131" s="4"/>
      <c r="MJD131" s="4"/>
      <c r="MJE131" s="4"/>
      <c r="MJF131" s="4"/>
      <c r="MJG131" s="4"/>
      <c r="MJH131" s="4"/>
      <c r="MJI131" s="4"/>
      <c r="MJJ131" s="4"/>
      <c r="MJK131" s="4"/>
      <c r="MJL131" s="4"/>
      <c r="MJM131" s="4"/>
      <c r="MJN131" s="4"/>
      <c r="MJO131" s="4"/>
      <c r="MJP131" s="4"/>
      <c r="MJQ131" s="4"/>
      <c r="MJR131" s="4"/>
      <c r="MJS131" s="4"/>
      <c r="MJT131" s="4"/>
      <c r="MJU131" s="4"/>
      <c r="MJV131" s="4"/>
      <c r="MJW131" s="4"/>
      <c r="MJX131" s="4"/>
      <c r="MJY131" s="4"/>
      <c r="MJZ131" s="4"/>
      <c r="MKA131" s="4"/>
      <c r="MKB131" s="4"/>
      <c r="MKC131" s="4"/>
      <c r="MKD131" s="4"/>
      <c r="MKE131" s="4"/>
      <c r="MKF131" s="4"/>
      <c r="MKG131" s="4"/>
      <c r="MKH131" s="4"/>
      <c r="MKI131" s="4"/>
      <c r="MKJ131" s="4"/>
      <c r="MKK131" s="4"/>
      <c r="MKL131" s="4"/>
      <c r="MKM131" s="4"/>
      <c r="MKN131" s="4"/>
      <c r="MKO131" s="4"/>
      <c r="MKP131" s="4"/>
      <c r="MKQ131" s="4"/>
      <c r="MKR131" s="4"/>
      <c r="MKS131" s="4"/>
      <c r="MKT131" s="4"/>
      <c r="MKU131" s="4"/>
      <c r="MKV131" s="4"/>
      <c r="MKW131" s="4"/>
      <c r="MKX131" s="4"/>
      <c r="MKY131" s="4"/>
      <c r="MKZ131" s="4"/>
      <c r="MLA131" s="4"/>
      <c r="MLB131" s="4"/>
      <c r="MLC131" s="4"/>
      <c r="MLD131" s="4"/>
      <c r="MLE131" s="4"/>
      <c r="MLF131" s="4"/>
      <c r="MLG131" s="4"/>
      <c r="MLH131" s="4"/>
      <c r="MLI131" s="4"/>
      <c r="MLJ131" s="4"/>
      <c r="MLK131" s="4"/>
      <c r="MLL131" s="4"/>
      <c r="MLM131" s="4"/>
      <c r="MLN131" s="4"/>
      <c r="MLO131" s="4"/>
      <c r="MLP131" s="4"/>
      <c r="MLQ131" s="4"/>
      <c r="MLR131" s="4"/>
      <c r="MLS131" s="4"/>
      <c r="MLT131" s="4"/>
      <c r="MLU131" s="4"/>
      <c r="MLV131" s="4"/>
      <c r="MLW131" s="4"/>
      <c r="MLX131" s="4"/>
      <c r="MLY131" s="4"/>
      <c r="MLZ131" s="4"/>
      <c r="MMA131" s="4"/>
      <c r="MMB131" s="4"/>
      <c r="MMC131" s="4"/>
      <c r="MMD131" s="4"/>
      <c r="MME131" s="4"/>
      <c r="MMF131" s="4"/>
      <c r="MMG131" s="4"/>
      <c r="MMH131" s="4"/>
      <c r="MMI131" s="4"/>
      <c r="MMJ131" s="4"/>
      <c r="MMK131" s="4"/>
      <c r="MML131" s="4"/>
      <c r="MMM131" s="4"/>
      <c r="MMN131" s="4"/>
      <c r="MMO131" s="4"/>
      <c r="MMP131" s="4"/>
      <c r="MMQ131" s="4"/>
      <c r="MMR131" s="4"/>
      <c r="MMS131" s="4"/>
      <c r="MMT131" s="4"/>
      <c r="MMU131" s="4"/>
      <c r="MMV131" s="4"/>
      <c r="MMW131" s="4"/>
      <c r="MMX131" s="4"/>
      <c r="MMY131" s="4"/>
      <c r="MMZ131" s="4"/>
      <c r="MNA131" s="4"/>
      <c r="MNB131" s="4"/>
      <c r="MNC131" s="4"/>
      <c r="MND131" s="4"/>
      <c r="MNE131" s="4"/>
      <c r="MNF131" s="4"/>
      <c r="MNG131" s="4"/>
      <c r="MNH131" s="4"/>
      <c r="MNI131" s="4"/>
      <c r="MNJ131" s="4"/>
      <c r="MNK131" s="4"/>
      <c r="MNL131" s="4"/>
      <c r="MNM131" s="4"/>
      <c r="MNN131" s="4"/>
      <c r="MNO131" s="4"/>
      <c r="MNP131" s="4"/>
      <c r="MNQ131" s="4"/>
      <c r="MNR131" s="4"/>
      <c r="MNY131" s="4"/>
      <c r="MNZ131" s="4"/>
      <c r="MOA131" s="4"/>
      <c r="MOB131" s="4"/>
      <c r="MOC131" s="4"/>
      <c r="MOD131" s="4"/>
      <c r="MOE131" s="4"/>
      <c r="MOF131" s="4"/>
      <c r="MOG131" s="4"/>
      <c r="MOH131" s="4"/>
      <c r="MOI131" s="4"/>
      <c r="MOJ131" s="4"/>
      <c r="MOK131" s="4"/>
      <c r="MOL131" s="4"/>
      <c r="MOM131" s="4"/>
      <c r="MON131" s="4"/>
      <c r="MOO131" s="4"/>
      <c r="MOP131" s="4"/>
      <c r="MOQ131" s="4"/>
      <c r="MOR131" s="4"/>
      <c r="MOS131" s="4"/>
      <c r="MOT131" s="4"/>
      <c r="MOU131" s="4"/>
      <c r="MOV131" s="4"/>
      <c r="MOW131" s="4"/>
      <c r="MOX131" s="4"/>
      <c r="MOY131" s="4"/>
      <c r="MOZ131" s="4"/>
      <c r="MPA131" s="4"/>
      <c r="MPB131" s="4"/>
      <c r="MPC131" s="4"/>
      <c r="MPD131" s="4"/>
      <c r="MPE131" s="4"/>
      <c r="MPF131" s="4"/>
      <c r="MPG131" s="4"/>
      <c r="MPH131" s="4"/>
      <c r="MPI131" s="4"/>
      <c r="MPJ131" s="4"/>
      <c r="MPK131" s="4"/>
      <c r="MPL131" s="4"/>
      <c r="MPM131" s="4"/>
      <c r="MPN131" s="4"/>
      <c r="MPO131" s="4"/>
      <c r="MPP131" s="4"/>
      <c r="MPQ131" s="4"/>
      <c r="MPR131" s="4"/>
      <c r="MPS131" s="4"/>
      <c r="MPT131" s="4"/>
      <c r="MPU131" s="4"/>
      <c r="MPV131" s="4"/>
      <c r="MPW131" s="4"/>
      <c r="MPX131" s="4"/>
      <c r="MPY131" s="4"/>
      <c r="MPZ131" s="4"/>
      <c r="MQA131" s="4"/>
      <c r="MQB131" s="4"/>
      <c r="MQC131" s="4"/>
      <c r="MQD131" s="4"/>
      <c r="MQE131" s="4"/>
      <c r="MQF131" s="4"/>
      <c r="MQG131" s="4"/>
      <c r="MQH131" s="4"/>
      <c r="MQI131" s="4"/>
      <c r="MQJ131" s="4"/>
      <c r="MQK131" s="4"/>
      <c r="MQL131" s="4"/>
      <c r="MQM131" s="4"/>
      <c r="MQN131" s="4"/>
      <c r="MQO131" s="4"/>
      <c r="MQP131" s="4"/>
      <c r="MQQ131" s="4"/>
      <c r="MQR131" s="4"/>
      <c r="MQS131" s="4"/>
      <c r="MQT131" s="4"/>
      <c r="MQU131" s="4"/>
      <c r="MQV131" s="4"/>
      <c r="MQW131" s="4"/>
      <c r="MQX131" s="4"/>
      <c r="MQY131" s="4"/>
      <c r="MQZ131" s="4"/>
      <c r="MRA131" s="4"/>
      <c r="MRB131" s="4"/>
      <c r="MRC131" s="4"/>
      <c r="MRD131" s="4"/>
      <c r="MRE131" s="4"/>
      <c r="MRF131" s="4"/>
      <c r="MRG131" s="4"/>
      <c r="MRH131" s="4"/>
      <c r="MRI131" s="4"/>
      <c r="MRJ131" s="4"/>
      <c r="MRK131" s="4"/>
      <c r="MRL131" s="4"/>
      <c r="MRM131" s="4"/>
      <c r="MRN131" s="4"/>
      <c r="MRO131" s="4"/>
      <c r="MRP131" s="4"/>
      <c r="MRQ131" s="4"/>
      <c r="MRR131" s="4"/>
      <c r="MRS131" s="4"/>
      <c r="MRT131" s="4"/>
      <c r="MRU131" s="4"/>
      <c r="MRV131" s="4"/>
      <c r="MRW131" s="4"/>
      <c r="MRX131" s="4"/>
      <c r="MRY131" s="4"/>
      <c r="MRZ131" s="4"/>
      <c r="MSA131" s="4"/>
      <c r="MSB131" s="4"/>
      <c r="MSC131" s="4"/>
      <c r="MSD131" s="4"/>
      <c r="MSE131" s="4"/>
      <c r="MSF131" s="4"/>
      <c r="MSG131" s="4"/>
      <c r="MSH131" s="4"/>
      <c r="MSI131" s="4"/>
      <c r="MSJ131" s="4"/>
      <c r="MSK131" s="4"/>
      <c r="MSL131" s="4"/>
      <c r="MSM131" s="4"/>
      <c r="MSN131" s="4"/>
      <c r="MSO131" s="4"/>
      <c r="MSP131" s="4"/>
      <c r="MSQ131" s="4"/>
      <c r="MSR131" s="4"/>
      <c r="MSS131" s="4"/>
      <c r="MST131" s="4"/>
      <c r="MSU131" s="4"/>
      <c r="MSV131" s="4"/>
      <c r="MSW131" s="4"/>
      <c r="MSX131" s="4"/>
      <c r="MSY131" s="4"/>
      <c r="MSZ131" s="4"/>
      <c r="MTA131" s="4"/>
      <c r="MTB131" s="4"/>
      <c r="MTC131" s="4"/>
      <c r="MTD131" s="4"/>
      <c r="MTE131" s="4"/>
      <c r="MTF131" s="4"/>
      <c r="MTG131" s="4"/>
      <c r="MTH131" s="4"/>
      <c r="MTI131" s="4"/>
      <c r="MTJ131" s="4"/>
      <c r="MTK131" s="4"/>
      <c r="MTL131" s="4"/>
      <c r="MTM131" s="4"/>
      <c r="MTN131" s="4"/>
      <c r="MTO131" s="4"/>
      <c r="MTP131" s="4"/>
      <c r="MTQ131" s="4"/>
      <c r="MTR131" s="4"/>
      <c r="MTS131" s="4"/>
      <c r="MTT131" s="4"/>
      <c r="MTU131" s="4"/>
      <c r="MTV131" s="4"/>
      <c r="MTW131" s="4"/>
      <c r="MTX131" s="4"/>
      <c r="MTY131" s="4"/>
      <c r="MTZ131" s="4"/>
      <c r="MUA131" s="4"/>
      <c r="MUB131" s="4"/>
      <c r="MUC131" s="4"/>
      <c r="MUD131" s="4"/>
      <c r="MUE131" s="4"/>
      <c r="MUF131" s="4"/>
      <c r="MUG131" s="4"/>
      <c r="MUH131" s="4"/>
      <c r="MUI131" s="4"/>
      <c r="MUJ131" s="4"/>
      <c r="MUK131" s="4"/>
      <c r="MUL131" s="4"/>
      <c r="MUM131" s="4"/>
      <c r="MUN131" s="4"/>
      <c r="MUO131" s="4"/>
      <c r="MUP131" s="4"/>
      <c r="MUQ131" s="4"/>
      <c r="MUR131" s="4"/>
      <c r="MUS131" s="4"/>
      <c r="MUT131" s="4"/>
      <c r="MUU131" s="4"/>
      <c r="MUV131" s="4"/>
      <c r="MUW131" s="4"/>
      <c r="MUX131" s="4"/>
      <c r="MUY131" s="4"/>
      <c r="MUZ131" s="4"/>
      <c r="MVA131" s="4"/>
      <c r="MVB131" s="4"/>
      <c r="MVC131" s="4"/>
      <c r="MVD131" s="4"/>
      <c r="MVE131" s="4"/>
      <c r="MVF131" s="4"/>
      <c r="MVG131" s="4"/>
      <c r="MVH131" s="4"/>
      <c r="MVI131" s="4"/>
      <c r="MVJ131" s="4"/>
      <c r="MVK131" s="4"/>
      <c r="MVL131" s="4"/>
      <c r="MVM131" s="4"/>
      <c r="MVN131" s="4"/>
      <c r="MVO131" s="4"/>
      <c r="MVP131" s="4"/>
      <c r="MVQ131" s="4"/>
      <c r="MVR131" s="4"/>
      <c r="MVS131" s="4"/>
      <c r="MVT131" s="4"/>
      <c r="MVU131" s="4"/>
      <c r="MVV131" s="4"/>
      <c r="MVW131" s="4"/>
      <c r="MVX131" s="4"/>
      <c r="MVY131" s="4"/>
      <c r="MVZ131" s="4"/>
      <c r="MWA131" s="4"/>
      <c r="MWB131" s="4"/>
      <c r="MWC131" s="4"/>
      <c r="MWD131" s="4"/>
      <c r="MWE131" s="4"/>
      <c r="MWF131" s="4"/>
      <c r="MWG131" s="4"/>
      <c r="MWH131" s="4"/>
      <c r="MWI131" s="4"/>
      <c r="MWJ131" s="4"/>
      <c r="MWK131" s="4"/>
      <c r="MWL131" s="4"/>
      <c r="MWM131" s="4"/>
      <c r="MWN131" s="4"/>
      <c r="MWO131" s="4"/>
      <c r="MWP131" s="4"/>
      <c r="MWQ131" s="4"/>
      <c r="MWR131" s="4"/>
      <c r="MWS131" s="4"/>
      <c r="MWT131" s="4"/>
      <c r="MWU131" s="4"/>
      <c r="MWV131" s="4"/>
      <c r="MWW131" s="4"/>
      <c r="MWX131" s="4"/>
      <c r="MWY131" s="4"/>
      <c r="MWZ131" s="4"/>
      <c r="MXA131" s="4"/>
      <c r="MXB131" s="4"/>
      <c r="MXC131" s="4"/>
      <c r="MXD131" s="4"/>
      <c r="MXE131" s="4"/>
      <c r="MXF131" s="4"/>
      <c r="MXG131" s="4"/>
      <c r="MXH131" s="4"/>
      <c r="MXI131" s="4"/>
      <c r="MXJ131" s="4"/>
      <c r="MXK131" s="4"/>
      <c r="MXL131" s="4"/>
      <c r="MXM131" s="4"/>
      <c r="MXN131" s="4"/>
      <c r="MXU131" s="4"/>
      <c r="MXV131" s="4"/>
      <c r="MXW131" s="4"/>
      <c r="MXX131" s="4"/>
      <c r="MXY131" s="4"/>
      <c r="MXZ131" s="4"/>
      <c r="MYA131" s="4"/>
      <c r="MYB131" s="4"/>
      <c r="MYC131" s="4"/>
      <c r="MYD131" s="4"/>
      <c r="MYE131" s="4"/>
      <c r="MYF131" s="4"/>
      <c r="MYG131" s="4"/>
      <c r="MYH131" s="4"/>
      <c r="MYI131" s="4"/>
      <c r="MYJ131" s="4"/>
      <c r="MYK131" s="4"/>
      <c r="MYL131" s="4"/>
      <c r="MYM131" s="4"/>
      <c r="MYN131" s="4"/>
      <c r="MYO131" s="4"/>
      <c r="MYP131" s="4"/>
      <c r="MYQ131" s="4"/>
      <c r="MYR131" s="4"/>
      <c r="MYS131" s="4"/>
      <c r="MYT131" s="4"/>
      <c r="MYU131" s="4"/>
      <c r="MYV131" s="4"/>
      <c r="MYW131" s="4"/>
      <c r="MYX131" s="4"/>
      <c r="MYY131" s="4"/>
      <c r="MYZ131" s="4"/>
      <c r="MZA131" s="4"/>
      <c r="MZB131" s="4"/>
      <c r="MZC131" s="4"/>
      <c r="MZD131" s="4"/>
      <c r="MZE131" s="4"/>
      <c r="MZF131" s="4"/>
      <c r="MZG131" s="4"/>
      <c r="MZH131" s="4"/>
      <c r="MZI131" s="4"/>
      <c r="MZJ131" s="4"/>
      <c r="MZK131" s="4"/>
      <c r="MZL131" s="4"/>
      <c r="MZM131" s="4"/>
      <c r="MZN131" s="4"/>
      <c r="MZO131" s="4"/>
      <c r="MZP131" s="4"/>
      <c r="MZQ131" s="4"/>
      <c r="MZR131" s="4"/>
      <c r="MZS131" s="4"/>
      <c r="MZT131" s="4"/>
      <c r="MZU131" s="4"/>
      <c r="MZV131" s="4"/>
      <c r="MZW131" s="4"/>
      <c r="MZX131" s="4"/>
      <c r="MZY131" s="4"/>
      <c r="MZZ131" s="4"/>
      <c r="NAA131" s="4"/>
      <c r="NAB131" s="4"/>
      <c r="NAC131" s="4"/>
      <c r="NAD131" s="4"/>
      <c r="NAE131" s="4"/>
      <c r="NAF131" s="4"/>
      <c r="NAG131" s="4"/>
      <c r="NAH131" s="4"/>
      <c r="NAI131" s="4"/>
      <c r="NAJ131" s="4"/>
      <c r="NAK131" s="4"/>
      <c r="NAL131" s="4"/>
      <c r="NAM131" s="4"/>
      <c r="NAN131" s="4"/>
      <c r="NAO131" s="4"/>
      <c r="NAP131" s="4"/>
      <c r="NAQ131" s="4"/>
      <c r="NAR131" s="4"/>
      <c r="NAS131" s="4"/>
      <c r="NAT131" s="4"/>
      <c r="NAU131" s="4"/>
      <c r="NAV131" s="4"/>
      <c r="NAW131" s="4"/>
      <c r="NAX131" s="4"/>
      <c r="NAY131" s="4"/>
      <c r="NAZ131" s="4"/>
      <c r="NBA131" s="4"/>
      <c r="NBB131" s="4"/>
      <c r="NBC131" s="4"/>
      <c r="NBD131" s="4"/>
      <c r="NBE131" s="4"/>
      <c r="NBF131" s="4"/>
      <c r="NBG131" s="4"/>
      <c r="NBH131" s="4"/>
      <c r="NBI131" s="4"/>
      <c r="NBJ131" s="4"/>
      <c r="NBK131" s="4"/>
      <c r="NBL131" s="4"/>
      <c r="NBM131" s="4"/>
      <c r="NBN131" s="4"/>
      <c r="NBO131" s="4"/>
      <c r="NBP131" s="4"/>
      <c r="NBQ131" s="4"/>
      <c r="NBR131" s="4"/>
      <c r="NBS131" s="4"/>
      <c r="NBT131" s="4"/>
      <c r="NBU131" s="4"/>
      <c r="NBV131" s="4"/>
      <c r="NBW131" s="4"/>
      <c r="NBX131" s="4"/>
      <c r="NBY131" s="4"/>
      <c r="NBZ131" s="4"/>
      <c r="NCA131" s="4"/>
      <c r="NCB131" s="4"/>
      <c r="NCC131" s="4"/>
      <c r="NCD131" s="4"/>
      <c r="NCE131" s="4"/>
      <c r="NCF131" s="4"/>
      <c r="NCG131" s="4"/>
      <c r="NCH131" s="4"/>
      <c r="NCI131" s="4"/>
      <c r="NCJ131" s="4"/>
      <c r="NCK131" s="4"/>
      <c r="NCL131" s="4"/>
      <c r="NCM131" s="4"/>
      <c r="NCN131" s="4"/>
      <c r="NCO131" s="4"/>
      <c r="NCP131" s="4"/>
      <c r="NCQ131" s="4"/>
      <c r="NCR131" s="4"/>
      <c r="NCS131" s="4"/>
      <c r="NCT131" s="4"/>
      <c r="NCU131" s="4"/>
      <c r="NCV131" s="4"/>
      <c r="NCW131" s="4"/>
      <c r="NCX131" s="4"/>
      <c r="NCY131" s="4"/>
      <c r="NCZ131" s="4"/>
      <c r="NDA131" s="4"/>
      <c r="NDB131" s="4"/>
      <c r="NDC131" s="4"/>
      <c r="NDD131" s="4"/>
      <c r="NDE131" s="4"/>
      <c r="NDF131" s="4"/>
      <c r="NDG131" s="4"/>
      <c r="NDH131" s="4"/>
      <c r="NDI131" s="4"/>
      <c r="NDJ131" s="4"/>
      <c r="NDK131" s="4"/>
      <c r="NDL131" s="4"/>
      <c r="NDM131" s="4"/>
      <c r="NDN131" s="4"/>
      <c r="NDO131" s="4"/>
      <c r="NDP131" s="4"/>
      <c r="NDQ131" s="4"/>
      <c r="NDR131" s="4"/>
      <c r="NDS131" s="4"/>
      <c r="NDT131" s="4"/>
      <c r="NDU131" s="4"/>
      <c r="NDV131" s="4"/>
      <c r="NDW131" s="4"/>
      <c r="NDX131" s="4"/>
      <c r="NDY131" s="4"/>
      <c r="NDZ131" s="4"/>
      <c r="NEA131" s="4"/>
      <c r="NEB131" s="4"/>
      <c r="NEC131" s="4"/>
      <c r="NED131" s="4"/>
      <c r="NEE131" s="4"/>
      <c r="NEF131" s="4"/>
      <c r="NEG131" s="4"/>
      <c r="NEH131" s="4"/>
      <c r="NEI131" s="4"/>
      <c r="NEJ131" s="4"/>
      <c r="NEK131" s="4"/>
      <c r="NEL131" s="4"/>
      <c r="NEM131" s="4"/>
      <c r="NEN131" s="4"/>
      <c r="NEO131" s="4"/>
      <c r="NEP131" s="4"/>
      <c r="NEQ131" s="4"/>
      <c r="NER131" s="4"/>
      <c r="NES131" s="4"/>
      <c r="NET131" s="4"/>
      <c r="NEU131" s="4"/>
      <c r="NEV131" s="4"/>
      <c r="NEW131" s="4"/>
      <c r="NEX131" s="4"/>
      <c r="NEY131" s="4"/>
      <c r="NEZ131" s="4"/>
      <c r="NFA131" s="4"/>
      <c r="NFB131" s="4"/>
      <c r="NFC131" s="4"/>
      <c r="NFD131" s="4"/>
      <c r="NFE131" s="4"/>
      <c r="NFF131" s="4"/>
      <c r="NFG131" s="4"/>
      <c r="NFH131" s="4"/>
      <c r="NFI131" s="4"/>
      <c r="NFJ131" s="4"/>
      <c r="NFK131" s="4"/>
      <c r="NFL131" s="4"/>
      <c r="NFM131" s="4"/>
      <c r="NFN131" s="4"/>
      <c r="NFO131" s="4"/>
      <c r="NFP131" s="4"/>
      <c r="NFQ131" s="4"/>
      <c r="NFR131" s="4"/>
      <c r="NFS131" s="4"/>
      <c r="NFT131" s="4"/>
      <c r="NFU131" s="4"/>
      <c r="NFV131" s="4"/>
      <c r="NFW131" s="4"/>
      <c r="NFX131" s="4"/>
      <c r="NFY131" s="4"/>
      <c r="NFZ131" s="4"/>
      <c r="NGA131" s="4"/>
      <c r="NGB131" s="4"/>
      <c r="NGC131" s="4"/>
      <c r="NGD131" s="4"/>
      <c r="NGE131" s="4"/>
      <c r="NGF131" s="4"/>
      <c r="NGG131" s="4"/>
      <c r="NGH131" s="4"/>
      <c r="NGI131" s="4"/>
      <c r="NGJ131" s="4"/>
      <c r="NGK131" s="4"/>
      <c r="NGL131" s="4"/>
      <c r="NGM131" s="4"/>
      <c r="NGN131" s="4"/>
      <c r="NGO131" s="4"/>
      <c r="NGP131" s="4"/>
      <c r="NGQ131" s="4"/>
      <c r="NGR131" s="4"/>
      <c r="NGS131" s="4"/>
      <c r="NGT131" s="4"/>
      <c r="NGU131" s="4"/>
      <c r="NGV131" s="4"/>
      <c r="NGW131" s="4"/>
      <c r="NGX131" s="4"/>
      <c r="NGY131" s="4"/>
      <c r="NGZ131" s="4"/>
      <c r="NHA131" s="4"/>
      <c r="NHB131" s="4"/>
      <c r="NHC131" s="4"/>
      <c r="NHD131" s="4"/>
      <c r="NHE131" s="4"/>
      <c r="NHF131" s="4"/>
      <c r="NHG131" s="4"/>
      <c r="NHH131" s="4"/>
      <c r="NHI131" s="4"/>
      <c r="NHJ131" s="4"/>
      <c r="NHQ131" s="4"/>
      <c r="NHR131" s="4"/>
      <c r="NHS131" s="4"/>
      <c r="NHT131" s="4"/>
      <c r="NHU131" s="4"/>
      <c r="NHV131" s="4"/>
      <c r="NHW131" s="4"/>
      <c r="NHX131" s="4"/>
      <c r="NHY131" s="4"/>
      <c r="NHZ131" s="4"/>
      <c r="NIA131" s="4"/>
      <c r="NIB131" s="4"/>
      <c r="NIC131" s="4"/>
      <c r="NID131" s="4"/>
      <c r="NIE131" s="4"/>
      <c r="NIF131" s="4"/>
      <c r="NIG131" s="4"/>
      <c r="NIH131" s="4"/>
      <c r="NII131" s="4"/>
      <c r="NIJ131" s="4"/>
      <c r="NIK131" s="4"/>
      <c r="NIL131" s="4"/>
      <c r="NIM131" s="4"/>
      <c r="NIN131" s="4"/>
      <c r="NIO131" s="4"/>
      <c r="NIP131" s="4"/>
      <c r="NIQ131" s="4"/>
      <c r="NIR131" s="4"/>
      <c r="NIS131" s="4"/>
      <c r="NIT131" s="4"/>
      <c r="NIU131" s="4"/>
      <c r="NIV131" s="4"/>
      <c r="NIW131" s="4"/>
      <c r="NIX131" s="4"/>
      <c r="NIY131" s="4"/>
      <c r="NIZ131" s="4"/>
      <c r="NJA131" s="4"/>
      <c r="NJB131" s="4"/>
      <c r="NJC131" s="4"/>
      <c r="NJD131" s="4"/>
      <c r="NJE131" s="4"/>
      <c r="NJF131" s="4"/>
      <c r="NJG131" s="4"/>
      <c r="NJH131" s="4"/>
      <c r="NJI131" s="4"/>
      <c r="NJJ131" s="4"/>
      <c r="NJK131" s="4"/>
      <c r="NJL131" s="4"/>
      <c r="NJM131" s="4"/>
      <c r="NJN131" s="4"/>
      <c r="NJO131" s="4"/>
      <c r="NJP131" s="4"/>
      <c r="NJQ131" s="4"/>
      <c r="NJR131" s="4"/>
      <c r="NJS131" s="4"/>
      <c r="NJT131" s="4"/>
      <c r="NJU131" s="4"/>
      <c r="NJV131" s="4"/>
      <c r="NJW131" s="4"/>
      <c r="NJX131" s="4"/>
      <c r="NJY131" s="4"/>
      <c r="NJZ131" s="4"/>
      <c r="NKA131" s="4"/>
      <c r="NKB131" s="4"/>
      <c r="NKC131" s="4"/>
      <c r="NKD131" s="4"/>
      <c r="NKE131" s="4"/>
      <c r="NKF131" s="4"/>
      <c r="NKG131" s="4"/>
      <c r="NKH131" s="4"/>
      <c r="NKI131" s="4"/>
      <c r="NKJ131" s="4"/>
      <c r="NKK131" s="4"/>
      <c r="NKL131" s="4"/>
      <c r="NKM131" s="4"/>
      <c r="NKN131" s="4"/>
      <c r="NKO131" s="4"/>
      <c r="NKP131" s="4"/>
      <c r="NKQ131" s="4"/>
      <c r="NKR131" s="4"/>
      <c r="NKS131" s="4"/>
      <c r="NKT131" s="4"/>
      <c r="NKU131" s="4"/>
      <c r="NKV131" s="4"/>
      <c r="NKW131" s="4"/>
      <c r="NKX131" s="4"/>
      <c r="NKY131" s="4"/>
      <c r="NKZ131" s="4"/>
      <c r="NLA131" s="4"/>
      <c r="NLB131" s="4"/>
      <c r="NLC131" s="4"/>
      <c r="NLD131" s="4"/>
      <c r="NLE131" s="4"/>
      <c r="NLF131" s="4"/>
      <c r="NLG131" s="4"/>
      <c r="NLH131" s="4"/>
      <c r="NLI131" s="4"/>
      <c r="NLJ131" s="4"/>
      <c r="NLK131" s="4"/>
      <c r="NLL131" s="4"/>
      <c r="NLM131" s="4"/>
      <c r="NLN131" s="4"/>
      <c r="NLO131" s="4"/>
      <c r="NLP131" s="4"/>
      <c r="NLQ131" s="4"/>
      <c r="NLR131" s="4"/>
      <c r="NLS131" s="4"/>
      <c r="NLT131" s="4"/>
      <c r="NLU131" s="4"/>
      <c r="NLV131" s="4"/>
      <c r="NLW131" s="4"/>
      <c r="NLX131" s="4"/>
      <c r="NLY131" s="4"/>
      <c r="NLZ131" s="4"/>
      <c r="NMA131" s="4"/>
      <c r="NMB131" s="4"/>
      <c r="NMC131" s="4"/>
      <c r="NMD131" s="4"/>
      <c r="NME131" s="4"/>
      <c r="NMF131" s="4"/>
      <c r="NMG131" s="4"/>
      <c r="NMH131" s="4"/>
      <c r="NMI131" s="4"/>
      <c r="NMJ131" s="4"/>
      <c r="NMK131" s="4"/>
      <c r="NML131" s="4"/>
      <c r="NMM131" s="4"/>
      <c r="NMN131" s="4"/>
      <c r="NMO131" s="4"/>
      <c r="NMP131" s="4"/>
      <c r="NMQ131" s="4"/>
      <c r="NMR131" s="4"/>
      <c r="NMS131" s="4"/>
      <c r="NMT131" s="4"/>
      <c r="NMU131" s="4"/>
      <c r="NMV131" s="4"/>
      <c r="NMW131" s="4"/>
      <c r="NMX131" s="4"/>
      <c r="NMY131" s="4"/>
      <c r="NMZ131" s="4"/>
      <c r="NNA131" s="4"/>
      <c r="NNB131" s="4"/>
      <c r="NNC131" s="4"/>
      <c r="NND131" s="4"/>
      <c r="NNE131" s="4"/>
      <c r="NNF131" s="4"/>
      <c r="NNG131" s="4"/>
      <c r="NNH131" s="4"/>
      <c r="NNI131" s="4"/>
      <c r="NNJ131" s="4"/>
      <c r="NNK131" s="4"/>
      <c r="NNL131" s="4"/>
      <c r="NNM131" s="4"/>
      <c r="NNN131" s="4"/>
      <c r="NNO131" s="4"/>
      <c r="NNP131" s="4"/>
      <c r="NNQ131" s="4"/>
      <c r="NNR131" s="4"/>
      <c r="NNS131" s="4"/>
      <c r="NNT131" s="4"/>
      <c r="NNU131" s="4"/>
      <c r="NNV131" s="4"/>
      <c r="NNW131" s="4"/>
      <c r="NNX131" s="4"/>
      <c r="NNY131" s="4"/>
      <c r="NNZ131" s="4"/>
      <c r="NOA131" s="4"/>
      <c r="NOB131" s="4"/>
      <c r="NOC131" s="4"/>
      <c r="NOD131" s="4"/>
      <c r="NOE131" s="4"/>
      <c r="NOF131" s="4"/>
      <c r="NOG131" s="4"/>
      <c r="NOH131" s="4"/>
      <c r="NOI131" s="4"/>
      <c r="NOJ131" s="4"/>
      <c r="NOK131" s="4"/>
      <c r="NOL131" s="4"/>
      <c r="NOM131" s="4"/>
      <c r="NON131" s="4"/>
      <c r="NOO131" s="4"/>
      <c r="NOP131" s="4"/>
      <c r="NOQ131" s="4"/>
      <c r="NOR131" s="4"/>
      <c r="NOS131" s="4"/>
      <c r="NOT131" s="4"/>
      <c r="NOU131" s="4"/>
      <c r="NOV131" s="4"/>
      <c r="NOW131" s="4"/>
      <c r="NOX131" s="4"/>
      <c r="NOY131" s="4"/>
      <c r="NOZ131" s="4"/>
      <c r="NPA131" s="4"/>
      <c r="NPB131" s="4"/>
      <c r="NPC131" s="4"/>
      <c r="NPD131" s="4"/>
      <c r="NPE131" s="4"/>
      <c r="NPF131" s="4"/>
      <c r="NPG131" s="4"/>
      <c r="NPH131" s="4"/>
      <c r="NPI131" s="4"/>
      <c r="NPJ131" s="4"/>
      <c r="NPK131" s="4"/>
      <c r="NPL131" s="4"/>
      <c r="NPM131" s="4"/>
      <c r="NPN131" s="4"/>
      <c r="NPO131" s="4"/>
      <c r="NPP131" s="4"/>
      <c r="NPQ131" s="4"/>
      <c r="NPR131" s="4"/>
      <c r="NPS131" s="4"/>
      <c r="NPT131" s="4"/>
      <c r="NPU131" s="4"/>
      <c r="NPV131" s="4"/>
      <c r="NPW131" s="4"/>
      <c r="NPX131" s="4"/>
      <c r="NPY131" s="4"/>
      <c r="NPZ131" s="4"/>
      <c r="NQA131" s="4"/>
      <c r="NQB131" s="4"/>
      <c r="NQC131" s="4"/>
      <c r="NQD131" s="4"/>
      <c r="NQE131" s="4"/>
      <c r="NQF131" s="4"/>
      <c r="NQG131" s="4"/>
      <c r="NQH131" s="4"/>
      <c r="NQI131" s="4"/>
      <c r="NQJ131" s="4"/>
      <c r="NQK131" s="4"/>
      <c r="NQL131" s="4"/>
      <c r="NQM131" s="4"/>
      <c r="NQN131" s="4"/>
      <c r="NQO131" s="4"/>
      <c r="NQP131" s="4"/>
      <c r="NQQ131" s="4"/>
      <c r="NQR131" s="4"/>
      <c r="NQS131" s="4"/>
      <c r="NQT131" s="4"/>
      <c r="NQU131" s="4"/>
      <c r="NQV131" s="4"/>
      <c r="NQW131" s="4"/>
      <c r="NQX131" s="4"/>
      <c r="NQY131" s="4"/>
      <c r="NQZ131" s="4"/>
      <c r="NRA131" s="4"/>
      <c r="NRB131" s="4"/>
      <c r="NRC131" s="4"/>
      <c r="NRD131" s="4"/>
      <c r="NRE131" s="4"/>
      <c r="NRF131" s="4"/>
      <c r="NRM131" s="4"/>
      <c r="NRN131" s="4"/>
      <c r="NRO131" s="4"/>
      <c r="NRP131" s="4"/>
      <c r="NRQ131" s="4"/>
      <c r="NRR131" s="4"/>
      <c r="NRS131" s="4"/>
      <c r="NRT131" s="4"/>
      <c r="NRU131" s="4"/>
      <c r="NRV131" s="4"/>
      <c r="NRW131" s="4"/>
      <c r="NRX131" s="4"/>
      <c r="NRY131" s="4"/>
      <c r="NRZ131" s="4"/>
      <c r="NSA131" s="4"/>
      <c r="NSB131" s="4"/>
      <c r="NSC131" s="4"/>
      <c r="NSD131" s="4"/>
      <c r="NSE131" s="4"/>
      <c r="NSF131" s="4"/>
      <c r="NSG131" s="4"/>
      <c r="NSH131" s="4"/>
      <c r="NSI131" s="4"/>
      <c r="NSJ131" s="4"/>
      <c r="NSK131" s="4"/>
      <c r="NSL131" s="4"/>
      <c r="NSM131" s="4"/>
      <c r="NSN131" s="4"/>
      <c r="NSO131" s="4"/>
      <c r="NSP131" s="4"/>
      <c r="NSQ131" s="4"/>
      <c r="NSR131" s="4"/>
      <c r="NSS131" s="4"/>
      <c r="NST131" s="4"/>
      <c r="NSU131" s="4"/>
      <c r="NSV131" s="4"/>
      <c r="NSW131" s="4"/>
      <c r="NSX131" s="4"/>
      <c r="NSY131" s="4"/>
      <c r="NSZ131" s="4"/>
      <c r="NTA131" s="4"/>
      <c r="NTB131" s="4"/>
      <c r="NTC131" s="4"/>
      <c r="NTD131" s="4"/>
      <c r="NTE131" s="4"/>
      <c r="NTF131" s="4"/>
      <c r="NTG131" s="4"/>
      <c r="NTH131" s="4"/>
      <c r="NTI131" s="4"/>
      <c r="NTJ131" s="4"/>
      <c r="NTK131" s="4"/>
      <c r="NTL131" s="4"/>
      <c r="NTM131" s="4"/>
      <c r="NTN131" s="4"/>
      <c r="NTO131" s="4"/>
      <c r="NTP131" s="4"/>
      <c r="NTQ131" s="4"/>
      <c r="NTR131" s="4"/>
      <c r="NTS131" s="4"/>
      <c r="NTT131" s="4"/>
      <c r="NTU131" s="4"/>
      <c r="NTV131" s="4"/>
      <c r="NTW131" s="4"/>
      <c r="NTX131" s="4"/>
      <c r="NTY131" s="4"/>
      <c r="NTZ131" s="4"/>
      <c r="NUA131" s="4"/>
      <c r="NUB131" s="4"/>
      <c r="NUC131" s="4"/>
      <c r="NUD131" s="4"/>
      <c r="NUE131" s="4"/>
      <c r="NUF131" s="4"/>
      <c r="NUG131" s="4"/>
      <c r="NUH131" s="4"/>
      <c r="NUI131" s="4"/>
      <c r="NUJ131" s="4"/>
      <c r="NUK131" s="4"/>
      <c r="NUL131" s="4"/>
      <c r="NUM131" s="4"/>
      <c r="NUN131" s="4"/>
      <c r="NUO131" s="4"/>
      <c r="NUP131" s="4"/>
      <c r="NUQ131" s="4"/>
      <c r="NUR131" s="4"/>
      <c r="NUS131" s="4"/>
      <c r="NUT131" s="4"/>
      <c r="NUU131" s="4"/>
      <c r="NUV131" s="4"/>
      <c r="NUW131" s="4"/>
      <c r="NUX131" s="4"/>
      <c r="NUY131" s="4"/>
      <c r="NUZ131" s="4"/>
      <c r="NVA131" s="4"/>
      <c r="NVB131" s="4"/>
      <c r="NVC131" s="4"/>
      <c r="NVD131" s="4"/>
      <c r="NVE131" s="4"/>
      <c r="NVF131" s="4"/>
      <c r="NVG131" s="4"/>
      <c r="NVH131" s="4"/>
      <c r="NVI131" s="4"/>
      <c r="NVJ131" s="4"/>
      <c r="NVK131" s="4"/>
      <c r="NVL131" s="4"/>
      <c r="NVM131" s="4"/>
      <c r="NVN131" s="4"/>
      <c r="NVO131" s="4"/>
      <c r="NVP131" s="4"/>
      <c r="NVQ131" s="4"/>
      <c r="NVR131" s="4"/>
      <c r="NVS131" s="4"/>
      <c r="NVT131" s="4"/>
      <c r="NVU131" s="4"/>
      <c r="NVV131" s="4"/>
      <c r="NVW131" s="4"/>
      <c r="NVX131" s="4"/>
      <c r="NVY131" s="4"/>
      <c r="NVZ131" s="4"/>
      <c r="NWA131" s="4"/>
      <c r="NWB131" s="4"/>
      <c r="NWC131" s="4"/>
      <c r="NWD131" s="4"/>
      <c r="NWE131" s="4"/>
      <c r="NWF131" s="4"/>
      <c r="NWG131" s="4"/>
      <c r="NWH131" s="4"/>
      <c r="NWI131" s="4"/>
      <c r="NWJ131" s="4"/>
      <c r="NWK131" s="4"/>
      <c r="NWL131" s="4"/>
      <c r="NWM131" s="4"/>
      <c r="NWN131" s="4"/>
      <c r="NWO131" s="4"/>
      <c r="NWP131" s="4"/>
      <c r="NWQ131" s="4"/>
      <c r="NWR131" s="4"/>
      <c r="NWS131" s="4"/>
      <c r="NWT131" s="4"/>
      <c r="NWU131" s="4"/>
      <c r="NWV131" s="4"/>
      <c r="NWW131" s="4"/>
      <c r="NWX131" s="4"/>
      <c r="NWY131" s="4"/>
      <c r="NWZ131" s="4"/>
      <c r="NXA131" s="4"/>
      <c r="NXB131" s="4"/>
      <c r="NXC131" s="4"/>
      <c r="NXD131" s="4"/>
      <c r="NXE131" s="4"/>
      <c r="NXF131" s="4"/>
      <c r="NXG131" s="4"/>
      <c r="NXH131" s="4"/>
      <c r="NXI131" s="4"/>
      <c r="NXJ131" s="4"/>
      <c r="NXK131" s="4"/>
      <c r="NXL131" s="4"/>
      <c r="NXM131" s="4"/>
      <c r="NXN131" s="4"/>
      <c r="NXO131" s="4"/>
      <c r="NXP131" s="4"/>
      <c r="NXQ131" s="4"/>
      <c r="NXR131" s="4"/>
      <c r="NXS131" s="4"/>
      <c r="NXT131" s="4"/>
      <c r="NXU131" s="4"/>
      <c r="NXV131" s="4"/>
      <c r="NXW131" s="4"/>
      <c r="NXX131" s="4"/>
      <c r="NXY131" s="4"/>
      <c r="NXZ131" s="4"/>
      <c r="NYA131" s="4"/>
      <c r="NYB131" s="4"/>
      <c r="NYC131" s="4"/>
      <c r="NYD131" s="4"/>
      <c r="NYE131" s="4"/>
      <c r="NYF131" s="4"/>
      <c r="NYG131" s="4"/>
      <c r="NYH131" s="4"/>
      <c r="NYI131" s="4"/>
      <c r="NYJ131" s="4"/>
      <c r="NYK131" s="4"/>
      <c r="NYL131" s="4"/>
      <c r="NYM131" s="4"/>
      <c r="NYN131" s="4"/>
      <c r="NYO131" s="4"/>
      <c r="NYP131" s="4"/>
      <c r="NYQ131" s="4"/>
      <c r="NYR131" s="4"/>
      <c r="NYS131" s="4"/>
      <c r="NYT131" s="4"/>
      <c r="NYU131" s="4"/>
      <c r="NYV131" s="4"/>
      <c r="NYW131" s="4"/>
      <c r="NYX131" s="4"/>
      <c r="NYY131" s="4"/>
      <c r="NYZ131" s="4"/>
      <c r="NZA131" s="4"/>
      <c r="NZB131" s="4"/>
      <c r="NZC131" s="4"/>
      <c r="NZD131" s="4"/>
      <c r="NZE131" s="4"/>
      <c r="NZF131" s="4"/>
      <c r="NZG131" s="4"/>
      <c r="NZH131" s="4"/>
      <c r="NZI131" s="4"/>
      <c r="NZJ131" s="4"/>
      <c r="NZK131" s="4"/>
      <c r="NZL131" s="4"/>
      <c r="NZM131" s="4"/>
      <c r="NZN131" s="4"/>
      <c r="NZO131" s="4"/>
      <c r="NZP131" s="4"/>
      <c r="NZQ131" s="4"/>
      <c r="NZR131" s="4"/>
      <c r="NZS131" s="4"/>
      <c r="NZT131" s="4"/>
      <c r="NZU131" s="4"/>
      <c r="NZV131" s="4"/>
      <c r="NZW131" s="4"/>
      <c r="NZX131" s="4"/>
      <c r="NZY131" s="4"/>
      <c r="NZZ131" s="4"/>
      <c r="OAA131" s="4"/>
      <c r="OAB131" s="4"/>
      <c r="OAC131" s="4"/>
      <c r="OAD131" s="4"/>
      <c r="OAE131" s="4"/>
      <c r="OAF131" s="4"/>
      <c r="OAG131" s="4"/>
      <c r="OAH131" s="4"/>
      <c r="OAI131" s="4"/>
      <c r="OAJ131" s="4"/>
      <c r="OAK131" s="4"/>
      <c r="OAL131" s="4"/>
      <c r="OAM131" s="4"/>
      <c r="OAN131" s="4"/>
      <c r="OAO131" s="4"/>
      <c r="OAP131" s="4"/>
      <c r="OAQ131" s="4"/>
      <c r="OAR131" s="4"/>
      <c r="OAS131" s="4"/>
      <c r="OAT131" s="4"/>
      <c r="OAU131" s="4"/>
      <c r="OAV131" s="4"/>
      <c r="OAW131" s="4"/>
      <c r="OAX131" s="4"/>
      <c r="OAY131" s="4"/>
      <c r="OAZ131" s="4"/>
      <c r="OBA131" s="4"/>
      <c r="OBB131" s="4"/>
      <c r="OBI131" s="4"/>
      <c r="OBJ131" s="4"/>
      <c r="OBK131" s="4"/>
      <c r="OBL131" s="4"/>
      <c r="OBM131" s="4"/>
      <c r="OBN131" s="4"/>
      <c r="OBO131" s="4"/>
      <c r="OBP131" s="4"/>
      <c r="OBQ131" s="4"/>
      <c r="OBR131" s="4"/>
      <c r="OBS131" s="4"/>
      <c r="OBT131" s="4"/>
      <c r="OBU131" s="4"/>
      <c r="OBV131" s="4"/>
      <c r="OBW131" s="4"/>
      <c r="OBX131" s="4"/>
      <c r="OBY131" s="4"/>
      <c r="OBZ131" s="4"/>
      <c r="OCA131" s="4"/>
      <c r="OCB131" s="4"/>
      <c r="OCC131" s="4"/>
      <c r="OCD131" s="4"/>
      <c r="OCE131" s="4"/>
      <c r="OCF131" s="4"/>
      <c r="OCG131" s="4"/>
      <c r="OCH131" s="4"/>
      <c r="OCI131" s="4"/>
      <c r="OCJ131" s="4"/>
      <c r="OCK131" s="4"/>
      <c r="OCL131" s="4"/>
      <c r="OCM131" s="4"/>
      <c r="OCN131" s="4"/>
      <c r="OCO131" s="4"/>
      <c r="OCP131" s="4"/>
      <c r="OCQ131" s="4"/>
      <c r="OCR131" s="4"/>
      <c r="OCS131" s="4"/>
      <c r="OCT131" s="4"/>
      <c r="OCU131" s="4"/>
      <c r="OCV131" s="4"/>
      <c r="OCW131" s="4"/>
      <c r="OCX131" s="4"/>
      <c r="OCY131" s="4"/>
      <c r="OCZ131" s="4"/>
      <c r="ODA131" s="4"/>
      <c r="ODB131" s="4"/>
      <c r="ODC131" s="4"/>
      <c r="ODD131" s="4"/>
      <c r="ODE131" s="4"/>
      <c r="ODF131" s="4"/>
      <c r="ODG131" s="4"/>
      <c r="ODH131" s="4"/>
      <c r="ODI131" s="4"/>
      <c r="ODJ131" s="4"/>
      <c r="ODK131" s="4"/>
      <c r="ODL131" s="4"/>
      <c r="ODM131" s="4"/>
      <c r="ODN131" s="4"/>
      <c r="ODO131" s="4"/>
      <c r="ODP131" s="4"/>
      <c r="ODQ131" s="4"/>
      <c r="ODR131" s="4"/>
      <c r="ODS131" s="4"/>
      <c r="ODT131" s="4"/>
      <c r="ODU131" s="4"/>
      <c r="ODV131" s="4"/>
      <c r="ODW131" s="4"/>
      <c r="ODX131" s="4"/>
      <c r="ODY131" s="4"/>
      <c r="ODZ131" s="4"/>
      <c r="OEA131" s="4"/>
      <c r="OEB131" s="4"/>
      <c r="OEC131" s="4"/>
      <c r="OED131" s="4"/>
      <c r="OEE131" s="4"/>
      <c r="OEF131" s="4"/>
      <c r="OEG131" s="4"/>
      <c r="OEH131" s="4"/>
      <c r="OEI131" s="4"/>
      <c r="OEJ131" s="4"/>
      <c r="OEK131" s="4"/>
      <c r="OEL131" s="4"/>
      <c r="OEM131" s="4"/>
      <c r="OEN131" s="4"/>
      <c r="OEO131" s="4"/>
      <c r="OEP131" s="4"/>
      <c r="OEQ131" s="4"/>
      <c r="OER131" s="4"/>
      <c r="OES131" s="4"/>
      <c r="OET131" s="4"/>
      <c r="OEU131" s="4"/>
      <c r="OEV131" s="4"/>
      <c r="OEW131" s="4"/>
      <c r="OEX131" s="4"/>
      <c r="OEY131" s="4"/>
      <c r="OEZ131" s="4"/>
      <c r="OFA131" s="4"/>
      <c r="OFB131" s="4"/>
      <c r="OFC131" s="4"/>
      <c r="OFD131" s="4"/>
      <c r="OFE131" s="4"/>
      <c r="OFF131" s="4"/>
      <c r="OFG131" s="4"/>
      <c r="OFH131" s="4"/>
      <c r="OFI131" s="4"/>
      <c r="OFJ131" s="4"/>
      <c r="OFK131" s="4"/>
      <c r="OFL131" s="4"/>
      <c r="OFM131" s="4"/>
      <c r="OFN131" s="4"/>
      <c r="OFO131" s="4"/>
      <c r="OFP131" s="4"/>
      <c r="OFQ131" s="4"/>
      <c r="OFR131" s="4"/>
      <c r="OFS131" s="4"/>
      <c r="OFT131" s="4"/>
      <c r="OFU131" s="4"/>
      <c r="OFV131" s="4"/>
      <c r="OFW131" s="4"/>
      <c r="OFX131" s="4"/>
      <c r="OFY131" s="4"/>
      <c r="OFZ131" s="4"/>
      <c r="OGA131" s="4"/>
      <c r="OGB131" s="4"/>
      <c r="OGC131" s="4"/>
      <c r="OGD131" s="4"/>
      <c r="OGE131" s="4"/>
      <c r="OGF131" s="4"/>
      <c r="OGG131" s="4"/>
      <c r="OGH131" s="4"/>
      <c r="OGI131" s="4"/>
      <c r="OGJ131" s="4"/>
      <c r="OGK131" s="4"/>
      <c r="OGL131" s="4"/>
      <c r="OGM131" s="4"/>
      <c r="OGN131" s="4"/>
      <c r="OGO131" s="4"/>
      <c r="OGP131" s="4"/>
      <c r="OGQ131" s="4"/>
      <c r="OGR131" s="4"/>
      <c r="OGS131" s="4"/>
      <c r="OGT131" s="4"/>
      <c r="OGU131" s="4"/>
      <c r="OGV131" s="4"/>
      <c r="OGW131" s="4"/>
      <c r="OGX131" s="4"/>
      <c r="OGY131" s="4"/>
      <c r="OGZ131" s="4"/>
      <c r="OHA131" s="4"/>
      <c r="OHB131" s="4"/>
      <c r="OHC131" s="4"/>
      <c r="OHD131" s="4"/>
      <c r="OHE131" s="4"/>
      <c r="OHF131" s="4"/>
      <c r="OHG131" s="4"/>
      <c r="OHH131" s="4"/>
      <c r="OHI131" s="4"/>
      <c r="OHJ131" s="4"/>
      <c r="OHK131" s="4"/>
      <c r="OHL131" s="4"/>
      <c r="OHM131" s="4"/>
      <c r="OHN131" s="4"/>
      <c r="OHO131" s="4"/>
      <c r="OHP131" s="4"/>
      <c r="OHQ131" s="4"/>
      <c r="OHR131" s="4"/>
      <c r="OHS131" s="4"/>
      <c r="OHT131" s="4"/>
      <c r="OHU131" s="4"/>
      <c r="OHV131" s="4"/>
      <c r="OHW131" s="4"/>
      <c r="OHX131" s="4"/>
      <c r="OHY131" s="4"/>
      <c r="OHZ131" s="4"/>
      <c r="OIA131" s="4"/>
      <c r="OIB131" s="4"/>
      <c r="OIC131" s="4"/>
      <c r="OID131" s="4"/>
      <c r="OIE131" s="4"/>
      <c r="OIF131" s="4"/>
      <c r="OIG131" s="4"/>
      <c r="OIH131" s="4"/>
      <c r="OII131" s="4"/>
      <c r="OIJ131" s="4"/>
      <c r="OIK131" s="4"/>
      <c r="OIL131" s="4"/>
      <c r="OIM131" s="4"/>
      <c r="OIN131" s="4"/>
      <c r="OIO131" s="4"/>
      <c r="OIP131" s="4"/>
      <c r="OIQ131" s="4"/>
      <c r="OIR131" s="4"/>
      <c r="OIS131" s="4"/>
      <c r="OIT131" s="4"/>
      <c r="OIU131" s="4"/>
      <c r="OIV131" s="4"/>
      <c r="OIW131" s="4"/>
      <c r="OIX131" s="4"/>
      <c r="OIY131" s="4"/>
      <c r="OIZ131" s="4"/>
      <c r="OJA131" s="4"/>
      <c r="OJB131" s="4"/>
      <c r="OJC131" s="4"/>
      <c r="OJD131" s="4"/>
      <c r="OJE131" s="4"/>
      <c r="OJF131" s="4"/>
      <c r="OJG131" s="4"/>
      <c r="OJH131" s="4"/>
      <c r="OJI131" s="4"/>
      <c r="OJJ131" s="4"/>
      <c r="OJK131" s="4"/>
      <c r="OJL131" s="4"/>
      <c r="OJM131" s="4"/>
      <c r="OJN131" s="4"/>
      <c r="OJO131" s="4"/>
      <c r="OJP131" s="4"/>
      <c r="OJQ131" s="4"/>
      <c r="OJR131" s="4"/>
      <c r="OJS131" s="4"/>
      <c r="OJT131" s="4"/>
      <c r="OJU131" s="4"/>
      <c r="OJV131" s="4"/>
      <c r="OJW131" s="4"/>
      <c r="OJX131" s="4"/>
      <c r="OJY131" s="4"/>
      <c r="OJZ131" s="4"/>
      <c r="OKA131" s="4"/>
      <c r="OKB131" s="4"/>
      <c r="OKC131" s="4"/>
      <c r="OKD131" s="4"/>
      <c r="OKE131" s="4"/>
      <c r="OKF131" s="4"/>
      <c r="OKG131" s="4"/>
      <c r="OKH131" s="4"/>
      <c r="OKI131" s="4"/>
      <c r="OKJ131" s="4"/>
      <c r="OKK131" s="4"/>
      <c r="OKL131" s="4"/>
      <c r="OKM131" s="4"/>
      <c r="OKN131" s="4"/>
      <c r="OKO131" s="4"/>
      <c r="OKP131" s="4"/>
      <c r="OKQ131" s="4"/>
      <c r="OKR131" s="4"/>
      <c r="OKS131" s="4"/>
      <c r="OKT131" s="4"/>
      <c r="OKU131" s="4"/>
      <c r="OKV131" s="4"/>
      <c r="OKW131" s="4"/>
      <c r="OKX131" s="4"/>
      <c r="OLE131" s="4"/>
      <c r="OLF131" s="4"/>
      <c r="OLG131" s="4"/>
      <c r="OLH131" s="4"/>
      <c r="OLI131" s="4"/>
      <c r="OLJ131" s="4"/>
      <c r="OLK131" s="4"/>
      <c r="OLL131" s="4"/>
      <c r="OLM131" s="4"/>
      <c r="OLN131" s="4"/>
      <c r="OLO131" s="4"/>
      <c r="OLP131" s="4"/>
      <c r="OLQ131" s="4"/>
      <c r="OLR131" s="4"/>
      <c r="OLS131" s="4"/>
      <c r="OLT131" s="4"/>
      <c r="OLU131" s="4"/>
      <c r="OLV131" s="4"/>
      <c r="OLW131" s="4"/>
      <c r="OLX131" s="4"/>
      <c r="OLY131" s="4"/>
      <c r="OLZ131" s="4"/>
      <c r="OMA131" s="4"/>
      <c r="OMB131" s="4"/>
      <c r="OMC131" s="4"/>
      <c r="OMD131" s="4"/>
      <c r="OME131" s="4"/>
      <c r="OMF131" s="4"/>
      <c r="OMG131" s="4"/>
      <c r="OMH131" s="4"/>
      <c r="OMI131" s="4"/>
      <c r="OMJ131" s="4"/>
      <c r="OMK131" s="4"/>
      <c r="OML131" s="4"/>
      <c r="OMM131" s="4"/>
      <c r="OMN131" s="4"/>
      <c r="OMO131" s="4"/>
      <c r="OMP131" s="4"/>
      <c r="OMQ131" s="4"/>
      <c r="OMR131" s="4"/>
      <c r="OMS131" s="4"/>
      <c r="OMT131" s="4"/>
      <c r="OMU131" s="4"/>
      <c r="OMV131" s="4"/>
      <c r="OMW131" s="4"/>
      <c r="OMX131" s="4"/>
      <c r="OMY131" s="4"/>
      <c r="OMZ131" s="4"/>
      <c r="ONA131" s="4"/>
      <c r="ONB131" s="4"/>
      <c r="ONC131" s="4"/>
      <c r="OND131" s="4"/>
      <c r="ONE131" s="4"/>
      <c r="ONF131" s="4"/>
      <c r="ONG131" s="4"/>
      <c r="ONH131" s="4"/>
      <c r="ONI131" s="4"/>
      <c r="ONJ131" s="4"/>
      <c r="ONK131" s="4"/>
      <c r="ONL131" s="4"/>
      <c r="ONM131" s="4"/>
      <c r="ONN131" s="4"/>
      <c r="ONO131" s="4"/>
      <c r="ONP131" s="4"/>
      <c r="ONQ131" s="4"/>
      <c r="ONR131" s="4"/>
      <c r="ONS131" s="4"/>
      <c r="ONT131" s="4"/>
      <c r="ONU131" s="4"/>
      <c r="ONV131" s="4"/>
      <c r="ONW131" s="4"/>
      <c r="ONX131" s="4"/>
      <c r="ONY131" s="4"/>
      <c r="ONZ131" s="4"/>
      <c r="OOA131" s="4"/>
      <c r="OOB131" s="4"/>
      <c r="OOC131" s="4"/>
      <c r="OOD131" s="4"/>
      <c r="OOE131" s="4"/>
      <c r="OOF131" s="4"/>
      <c r="OOG131" s="4"/>
      <c r="OOH131" s="4"/>
      <c r="OOI131" s="4"/>
      <c r="OOJ131" s="4"/>
      <c r="OOK131" s="4"/>
      <c r="OOL131" s="4"/>
      <c r="OOM131" s="4"/>
      <c r="OON131" s="4"/>
      <c r="OOO131" s="4"/>
      <c r="OOP131" s="4"/>
      <c r="OOQ131" s="4"/>
      <c r="OOR131" s="4"/>
      <c r="OOS131" s="4"/>
      <c r="OOT131" s="4"/>
      <c r="OOU131" s="4"/>
      <c r="OOV131" s="4"/>
      <c r="OOW131" s="4"/>
      <c r="OOX131" s="4"/>
      <c r="OOY131" s="4"/>
      <c r="OOZ131" s="4"/>
      <c r="OPA131" s="4"/>
      <c r="OPB131" s="4"/>
      <c r="OPC131" s="4"/>
      <c r="OPD131" s="4"/>
      <c r="OPE131" s="4"/>
      <c r="OPF131" s="4"/>
      <c r="OPG131" s="4"/>
      <c r="OPH131" s="4"/>
      <c r="OPI131" s="4"/>
      <c r="OPJ131" s="4"/>
      <c r="OPK131" s="4"/>
      <c r="OPL131" s="4"/>
      <c r="OPM131" s="4"/>
      <c r="OPN131" s="4"/>
      <c r="OPO131" s="4"/>
      <c r="OPP131" s="4"/>
      <c r="OPQ131" s="4"/>
      <c r="OPR131" s="4"/>
      <c r="OPS131" s="4"/>
      <c r="OPT131" s="4"/>
      <c r="OPU131" s="4"/>
      <c r="OPV131" s="4"/>
      <c r="OPW131" s="4"/>
      <c r="OPX131" s="4"/>
      <c r="OPY131" s="4"/>
      <c r="OPZ131" s="4"/>
      <c r="OQA131" s="4"/>
      <c r="OQB131" s="4"/>
      <c r="OQC131" s="4"/>
      <c r="OQD131" s="4"/>
      <c r="OQE131" s="4"/>
      <c r="OQF131" s="4"/>
      <c r="OQG131" s="4"/>
      <c r="OQH131" s="4"/>
      <c r="OQI131" s="4"/>
      <c r="OQJ131" s="4"/>
      <c r="OQK131" s="4"/>
      <c r="OQL131" s="4"/>
      <c r="OQM131" s="4"/>
      <c r="OQN131" s="4"/>
      <c r="OQO131" s="4"/>
      <c r="OQP131" s="4"/>
      <c r="OQQ131" s="4"/>
      <c r="OQR131" s="4"/>
      <c r="OQS131" s="4"/>
      <c r="OQT131" s="4"/>
      <c r="OQU131" s="4"/>
      <c r="OQV131" s="4"/>
      <c r="OQW131" s="4"/>
      <c r="OQX131" s="4"/>
      <c r="OQY131" s="4"/>
      <c r="OQZ131" s="4"/>
      <c r="ORA131" s="4"/>
      <c r="ORB131" s="4"/>
      <c r="ORC131" s="4"/>
      <c r="ORD131" s="4"/>
      <c r="ORE131" s="4"/>
      <c r="ORF131" s="4"/>
      <c r="ORG131" s="4"/>
      <c r="ORH131" s="4"/>
      <c r="ORI131" s="4"/>
      <c r="ORJ131" s="4"/>
      <c r="ORK131" s="4"/>
      <c r="ORL131" s="4"/>
      <c r="ORM131" s="4"/>
      <c r="ORN131" s="4"/>
      <c r="ORO131" s="4"/>
      <c r="ORP131" s="4"/>
      <c r="ORQ131" s="4"/>
      <c r="ORR131" s="4"/>
      <c r="ORS131" s="4"/>
      <c r="ORT131" s="4"/>
      <c r="ORU131" s="4"/>
      <c r="ORV131" s="4"/>
      <c r="ORW131" s="4"/>
      <c r="ORX131" s="4"/>
      <c r="ORY131" s="4"/>
      <c r="ORZ131" s="4"/>
      <c r="OSA131" s="4"/>
      <c r="OSB131" s="4"/>
      <c r="OSC131" s="4"/>
      <c r="OSD131" s="4"/>
      <c r="OSE131" s="4"/>
      <c r="OSF131" s="4"/>
      <c r="OSG131" s="4"/>
      <c r="OSH131" s="4"/>
      <c r="OSI131" s="4"/>
      <c r="OSJ131" s="4"/>
      <c r="OSK131" s="4"/>
      <c r="OSL131" s="4"/>
      <c r="OSM131" s="4"/>
      <c r="OSN131" s="4"/>
      <c r="OSO131" s="4"/>
      <c r="OSP131" s="4"/>
      <c r="OSQ131" s="4"/>
      <c r="OSR131" s="4"/>
      <c r="OSS131" s="4"/>
      <c r="OST131" s="4"/>
      <c r="OSU131" s="4"/>
      <c r="OSV131" s="4"/>
      <c r="OSW131" s="4"/>
      <c r="OSX131" s="4"/>
      <c r="OSY131" s="4"/>
      <c r="OSZ131" s="4"/>
      <c r="OTA131" s="4"/>
      <c r="OTB131" s="4"/>
      <c r="OTC131" s="4"/>
      <c r="OTD131" s="4"/>
      <c r="OTE131" s="4"/>
      <c r="OTF131" s="4"/>
      <c r="OTG131" s="4"/>
      <c r="OTH131" s="4"/>
      <c r="OTI131" s="4"/>
      <c r="OTJ131" s="4"/>
      <c r="OTK131" s="4"/>
      <c r="OTL131" s="4"/>
      <c r="OTM131" s="4"/>
      <c r="OTN131" s="4"/>
      <c r="OTO131" s="4"/>
      <c r="OTP131" s="4"/>
      <c r="OTQ131" s="4"/>
      <c r="OTR131" s="4"/>
      <c r="OTS131" s="4"/>
      <c r="OTT131" s="4"/>
      <c r="OTU131" s="4"/>
      <c r="OTV131" s="4"/>
      <c r="OTW131" s="4"/>
      <c r="OTX131" s="4"/>
      <c r="OTY131" s="4"/>
      <c r="OTZ131" s="4"/>
      <c r="OUA131" s="4"/>
      <c r="OUB131" s="4"/>
      <c r="OUC131" s="4"/>
      <c r="OUD131" s="4"/>
      <c r="OUE131" s="4"/>
      <c r="OUF131" s="4"/>
      <c r="OUG131" s="4"/>
      <c r="OUH131" s="4"/>
      <c r="OUI131" s="4"/>
      <c r="OUJ131" s="4"/>
      <c r="OUK131" s="4"/>
      <c r="OUL131" s="4"/>
      <c r="OUM131" s="4"/>
      <c r="OUN131" s="4"/>
      <c r="OUO131" s="4"/>
      <c r="OUP131" s="4"/>
      <c r="OUQ131" s="4"/>
      <c r="OUR131" s="4"/>
      <c r="OUS131" s="4"/>
      <c r="OUT131" s="4"/>
      <c r="OVA131" s="4"/>
      <c r="OVB131" s="4"/>
      <c r="OVC131" s="4"/>
      <c r="OVD131" s="4"/>
      <c r="OVE131" s="4"/>
      <c r="OVF131" s="4"/>
      <c r="OVG131" s="4"/>
      <c r="OVH131" s="4"/>
      <c r="OVI131" s="4"/>
      <c r="OVJ131" s="4"/>
      <c r="OVK131" s="4"/>
      <c r="OVL131" s="4"/>
      <c r="OVM131" s="4"/>
      <c r="OVN131" s="4"/>
      <c r="OVO131" s="4"/>
      <c r="OVP131" s="4"/>
      <c r="OVQ131" s="4"/>
      <c r="OVR131" s="4"/>
      <c r="OVS131" s="4"/>
      <c r="OVT131" s="4"/>
      <c r="OVU131" s="4"/>
      <c r="OVV131" s="4"/>
      <c r="OVW131" s="4"/>
      <c r="OVX131" s="4"/>
      <c r="OVY131" s="4"/>
      <c r="OVZ131" s="4"/>
      <c r="OWA131" s="4"/>
      <c r="OWB131" s="4"/>
      <c r="OWC131" s="4"/>
      <c r="OWD131" s="4"/>
      <c r="OWE131" s="4"/>
      <c r="OWF131" s="4"/>
      <c r="OWG131" s="4"/>
      <c r="OWH131" s="4"/>
      <c r="OWI131" s="4"/>
      <c r="OWJ131" s="4"/>
      <c r="OWK131" s="4"/>
      <c r="OWL131" s="4"/>
      <c r="OWM131" s="4"/>
      <c r="OWN131" s="4"/>
      <c r="OWO131" s="4"/>
      <c r="OWP131" s="4"/>
      <c r="OWQ131" s="4"/>
      <c r="OWR131" s="4"/>
      <c r="OWS131" s="4"/>
      <c r="OWT131" s="4"/>
      <c r="OWU131" s="4"/>
      <c r="OWV131" s="4"/>
      <c r="OWW131" s="4"/>
      <c r="OWX131" s="4"/>
      <c r="OWY131" s="4"/>
      <c r="OWZ131" s="4"/>
      <c r="OXA131" s="4"/>
      <c r="OXB131" s="4"/>
      <c r="OXC131" s="4"/>
      <c r="OXD131" s="4"/>
      <c r="OXE131" s="4"/>
      <c r="OXF131" s="4"/>
      <c r="OXG131" s="4"/>
      <c r="OXH131" s="4"/>
      <c r="OXI131" s="4"/>
      <c r="OXJ131" s="4"/>
      <c r="OXK131" s="4"/>
      <c r="OXL131" s="4"/>
      <c r="OXM131" s="4"/>
      <c r="OXN131" s="4"/>
      <c r="OXO131" s="4"/>
      <c r="OXP131" s="4"/>
      <c r="OXQ131" s="4"/>
      <c r="OXR131" s="4"/>
      <c r="OXS131" s="4"/>
      <c r="OXT131" s="4"/>
      <c r="OXU131" s="4"/>
      <c r="OXV131" s="4"/>
      <c r="OXW131" s="4"/>
      <c r="OXX131" s="4"/>
      <c r="OXY131" s="4"/>
      <c r="OXZ131" s="4"/>
      <c r="OYA131" s="4"/>
      <c r="OYB131" s="4"/>
      <c r="OYC131" s="4"/>
      <c r="OYD131" s="4"/>
      <c r="OYE131" s="4"/>
      <c r="OYF131" s="4"/>
      <c r="OYG131" s="4"/>
      <c r="OYH131" s="4"/>
      <c r="OYI131" s="4"/>
      <c r="OYJ131" s="4"/>
      <c r="OYK131" s="4"/>
      <c r="OYL131" s="4"/>
      <c r="OYM131" s="4"/>
      <c r="OYN131" s="4"/>
      <c r="OYO131" s="4"/>
      <c r="OYP131" s="4"/>
      <c r="OYQ131" s="4"/>
      <c r="OYR131" s="4"/>
      <c r="OYS131" s="4"/>
      <c r="OYT131" s="4"/>
      <c r="OYU131" s="4"/>
      <c r="OYV131" s="4"/>
      <c r="OYW131" s="4"/>
      <c r="OYX131" s="4"/>
      <c r="OYY131" s="4"/>
      <c r="OYZ131" s="4"/>
      <c r="OZA131" s="4"/>
      <c r="OZB131" s="4"/>
      <c r="OZC131" s="4"/>
      <c r="OZD131" s="4"/>
      <c r="OZE131" s="4"/>
      <c r="OZF131" s="4"/>
      <c r="OZG131" s="4"/>
      <c r="OZH131" s="4"/>
      <c r="OZI131" s="4"/>
      <c r="OZJ131" s="4"/>
      <c r="OZK131" s="4"/>
      <c r="OZL131" s="4"/>
      <c r="OZM131" s="4"/>
      <c r="OZN131" s="4"/>
      <c r="OZO131" s="4"/>
      <c r="OZP131" s="4"/>
      <c r="OZQ131" s="4"/>
      <c r="OZR131" s="4"/>
      <c r="OZS131" s="4"/>
      <c r="OZT131" s="4"/>
      <c r="OZU131" s="4"/>
      <c r="OZV131" s="4"/>
      <c r="OZW131" s="4"/>
      <c r="OZX131" s="4"/>
      <c r="OZY131" s="4"/>
      <c r="OZZ131" s="4"/>
      <c r="PAA131" s="4"/>
      <c r="PAB131" s="4"/>
      <c r="PAC131" s="4"/>
      <c r="PAD131" s="4"/>
      <c r="PAE131" s="4"/>
      <c r="PAF131" s="4"/>
      <c r="PAG131" s="4"/>
      <c r="PAH131" s="4"/>
      <c r="PAI131" s="4"/>
      <c r="PAJ131" s="4"/>
      <c r="PAK131" s="4"/>
      <c r="PAL131" s="4"/>
      <c r="PAM131" s="4"/>
      <c r="PAN131" s="4"/>
      <c r="PAO131" s="4"/>
      <c r="PAP131" s="4"/>
      <c r="PAQ131" s="4"/>
      <c r="PAR131" s="4"/>
      <c r="PAS131" s="4"/>
      <c r="PAT131" s="4"/>
      <c r="PAU131" s="4"/>
      <c r="PAV131" s="4"/>
      <c r="PAW131" s="4"/>
      <c r="PAX131" s="4"/>
      <c r="PAY131" s="4"/>
      <c r="PAZ131" s="4"/>
      <c r="PBA131" s="4"/>
      <c r="PBB131" s="4"/>
      <c r="PBC131" s="4"/>
      <c r="PBD131" s="4"/>
      <c r="PBE131" s="4"/>
      <c r="PBF131" s="4"/>
      <c r="PBG131" s="4"/>
      <c r="PBH131" s="4"/>
      <c r="PBI131" s="4"/>
      <c r="PBJ131" s="4"/>
      <c r="PBK131" s="4"/>
      <c r="PBL131" s="4"/>
      <c r="PBM131" s="4"/>
      <c r="PBN131" s="4"/>
      <c r="PBO131" s="4"/>
      <c r="PBP131" s="4"/>
      <c r="PBQ131" s="4"/>
      <c r="PBR131" s="4"/>
      <c r="PBS131" s="4"/>
      <c r="PBT131" s="4"/>
      <c r="PBU131" s="4"/>
      <c r="PBV131" s="4"/>
      <c r="PBW131" s="4"/>
      <c r="PBX131" s="4"/>
      <c r="PBY131" s="4"/>
      <c r="PBZ131" s="4"/>
      <c r="PCA131" s="4"/>
      <c r="PCB131" s="4"/>
      <c r="PCC131" s="4"/>
      <c r="PCD131" s="4"/>
      <c r="PCE131" s="4"/>
      <c r="PCF131" s="4"/>
      <c r="PCG131" s="4"/>
      <c r="PCH131" s="4"/>
      <c r="PCI131" s="4"/>
      <c r="PCJ131" s="4"/>
      <c r="PCK131" s="4"/>
      <c r="PCL131" s="4"/>
      <c r="PCM131" s="4"/>
      <c r="PCN131" s="4"/>
      <c r="PCO131" s="4"/>
      <c r="PCP131" s="4"/>
      <c r="PCQ131" s="4"/>
      <c r="PCR131" s="4"/>
      <c r="PCS131" s="4"/>
      <c r="PCT131" s="4"/>
      <c r="PCU131" s="4"/>
      <c r="PCV131" s="4"/>
      <c r="PCW131" s="4"/>
      <c r="PCX131" s="4"/>
      <c r="PCY131" s="4"/>
      <c r="PCZ131" s="4"/>
      <c r="PDA131" s="4"/>
      <c r="PDB131" s="4"/>
      <c r="PDC131" s="4"/>
      <c r="PDD131" s="4"/>
      <c r="PDE131" s="4"/>
      <c r="PDF131" s="4"/>
      <c r="PDG131" s="4"/>
      <c r="PDH131" s="4"/>
      <c r="PDI131" s="4"/>
      <c r="PDJ131" s="4"/>
      <c r="PDK131" s="4"/>
      <c r="PDL131" s="4"/>
      <c r="PDM131" s="4"/>
      <c r="PDN131" s="4"/>
      <c r="PDO131" s="4"/>
      <c r="PDP131" s="4"/>
      <c r="PDQ131" s="4"/>
      <c r="PDR131" s="4"/>
      <c r="PDS131" s="4"/>
      <c r="PDT131" s="4"/>
      <c r="PDU131" s="4"/>
      <c r="PDV131" s="4"/>
      <c r="PDW131" s="4"/>
      <c r="PDX131" s="4"/>
      <c r="PDY131" s="4"/>
      <c r="PDZ131" s="4"/>
      <c r="PEA131" s="4"/>
      <c r="PEB131" s="4"/>
      <c r="PEC131" s="4"/>
      <c r="PED131" s="4"/>
      <c r="PEE131" s="4"/>
      <c r="PEF131" s="4"/>
      <c r="PEG131" s="4"/>
      <c r="PEH131" s="4"/>
      <c r="PEI131" s="4"/>
      <c r="PEJ131" s="4"/>
      <c r="PEK131" s="4"/>
      <c r="PEL131" s="4"/>
      <c r="PEM131" s="4"/>
      <c r="PEN131" s="4"/>
      <c r="PEO131" s="4"/>
      <c r="PEP131" s="4"/>
      <c r="PEW131" s="4"/>
      <c r="PEX131" s="4"/>
      <c r="PEY131" s="4"/>
      <c r="PEZ131" s="4"/>
      <c r="PFA131" s="4"/>
      <c r="PFB131" s="4"/>
      <c r="PFC131" s="4"/>
      <c r="PFD131" s="4"/>
      <c r="PFE131" s="4"/>
      <c r="PFF131" s="4"/>
      <c r="PFG131" s="4"/>
      <c r="PFH131" s="4"/>
      <c r="PFI131" s="4"/>
      <c r="PFJ131" s="4"/>
      <c r="PFK131" s="4"/>
      <c r="PFL131" s="4"/>
      <c r="PFM131" s="4"/>
      <c r="PFN131" s="4"/>
      <c r="PFO131" s="4"/>
      <c r="PFP131" s="4"/>
      <c r="PFQ131" s="4"/>
      <c r="PFR131" s="4"/>
      <c r="PFS131" s="4"/>
      <c r="PFT131" s="4"/>
      <c r="PFU131" s="4"/>
      <c r="PFV131" s="4"/>
      <c r="PFW131" s="4"/>
      <c r="PFX131" s="4"/>
      <c r="PFY131" s="4"/>
      <c r="PFZ131" s="4"/>
      <c r="PGA131" s="4"/>
      <c r="PGB131" s="4"/>
      <c r="PGC131" s="4"/>
      <c r="PGD131" s="4"/>
      <c r="PGE131" s="4"/>
      <c r="PGF131" s="4"/>
      <c r="PGG131" s="4"/>
      <c r="PGH131" s="4"/>
      <c r="PGI131" s="4"/>
      <c r="PGJ131" s="4"/>
      <c r="PGK131" s="4"/>
      <c r="PGL131" s="4"/>
      <c r="PGM131" s="4"/>
      <c r="PGN131" s="4"/>
      <c r="PGO131" s="4"/>
      <c r="PGP131" s="4"/>
      <c r="PGQ131" s="4"/>
      <c r="PGR131" s="4"/>
      <c r="PGS131" s="4"/>
      <c r="PGT131" s="4"/>
      <c r="PGU131" s="4"/>
      <c r="PGV131" s="4"/>
      <c r="PGW131" s="4"/>
      <c r="PGX131" s="4"/>
      <c r="PGY131" s="4"/>
      <c r="PGZ131" s="4"/>
      <c r="PHA131" s="4"/>
      <c r="PHB131" s="4"/>
      <c r="PHC131" s="4"/>
      <c r="PHD131" s="4"/>
      <c r="PHE131" s="4"/>
      <c r="PHF131" s="4"/>
      <c r="PHG131" s="4"/>
      <c r="PHH131" s="4"/>
      <c r="PHI131" s="4"/>
      <c r="PHJ131" s="4"/>
      <c r="PHK131" s="4"/>
      <c r="PHL131" s="4"/>
      <c r="PHM131" s="4"/>
      <c r="PHN131" s="4"/>
      <c r="PHO131" s="4"/>
      <c r="PHP131" s="4"/>
      <c r="PHQ131" s="4"/>
      <c r="PHR131" s="4"/>
      <c r="PHS131" s="4"/>
      <c r="PHT131" s="4"/>
      <c r="PHU131" s="4"/>
      <c r="PHV131" s="4"/>
      <c r="PHW131" s="4"/>
      <c r="PHX131" s="4"/>
      <c r="PHY131" s="4"/>
      <c r="PHZ131" s="4"/>
      <c r="PIA131" s="4"/>
      <c r="PIB131" s="4"/>
      <c r="PIC131" s="4"/>
      <c r="PID131" s="4"/>
      <c r="PIE131" s="4"/>
      <c r="PIF131" s="4"/>
      <c r="PIG131" s="4"/>
      <c r="PIH131" s="4"/>
      <c r="PII131" s="4"/>
      <c r="PIJ131" s="4"/>
      <c r="PIK131" s="4"/>
      <c r="PIL131" s="4"/>
      <c r="PIM131" s="4"/>
      <c r="PIN131" s="4"/>
      <c r="PIO131" s="4"/>
      <c r="PIP131" s="4"/>
      <c r="PIQ131" s="4"/>
      <c r="PIR131" s="4"/>
      <c r="PIS131" s="4"/>
      <c r="PIT131" s="4"/>
      <c r="PIU131" s="4"/>
      <c r="PIV131" s="4"/>
      <c r="PIW131" s="4"/>
      <c r="PIX131" s="4"/>
      <c r="PIY131" s="4"/>
      <c r="PIZ131" s="4"/>
      <c r="PJA131" s="4"/>
      <c r="PJB131" s="4"/>
      <c r="PJC131" s="4"/>
      <c r="PJD131" s="4"/>
      <c r="PJE131" s="4"/>
      <c r="PJF131" s="4"/>
      <c r="PJG131" s="4"/>
      <c r="PJH131" s="4"/>
      <c r="PJI131" s="4"/>
      <c r="PJJ131" s="4"/>
      <c r="PJK131" s="4"/>
      <c r="PJL131" s="4"/>
      <c r="PJM131" s="4"/>
      <c r="PJN131" s="4"/>
      <c r="PJO131" s="4"/>
      <c r="PJP131" s="4"/>
      <c r="PJQ131" s="4"/>
      <c r="PJR131" s="4"/>
      <c r="PJS131" s="4"/>
      <c r="PJT131" s="4"/>
      <c r="PJU131" s="4"/>
      <c r="PJV131" s="4"/>
      <c r="PJW131" s="4"/>
      <c r="PJX131" s="4"/>
      <c r="PJY131" s="4"/>
      <c r="PJZ131" s="4"/>
      <c r="PKA131" s="4"/>
      <c r="PKB131" s="4"/>
      <c r="PKC131" s="4"/>
      <c r="PKD131" s="4"/>
      <c r="PKE131" s="4"/>
      <c r="PKF131" s="4"/>
      <c r="PKG131" s="4"/>
      <c r="PKH131" s="4"/>
      <c r="PKI131" s="4"/>
      <c r="PKJ131" s="4"/>
      <c r="PKK131" s="4"/>
      <c r="PKL131" s="4"/>
      <c r="PKM131" s="4"/>
      <c r="PKN131" s="4"/>
      <c r="PKO131" s="4"/>
      <c r="PKP131" s="4"/>
      <c r="PKQ131" s="4"/>
      <c r="PKR131" s="4"/>
      <c r="PKS131" s="4"/>
      <c r="PKT131" s="4"/>
      <c r="PKU131" s="4"/>
      <c r="PKV131" s="4"/>
      <c r="PKW131" s="4"/>
      <c r="PKX131" s="4"/>
      <c r="PKY131" s="4"/>
      <c r="PKZ131" s="4"/>
      <c r="PLA131" s="4"/>
      <c r="PLB131" s="4"/>
      <c r="PLC131" s="4"/>
      <c r="PLD131" s="4"/>
      <c r="PLE131" s="4"/>
      <c r="PLF131" s="4"/>
      <c r="PLG131" s="4"/>
      <c r="PLH131" s="4"/>
      <c r="PLI131" s="4"/>
      <c r="PLJ131" s="4"/>
      <c r="PLK131" s="4"/>
      <c r="PLL131" s="4"/>
      <c r="PLM131" s="4"/>
      <c r="PLN131" s="4"/>
      <c r="PLO131" s="4"/>
      <c r="PLP131" s="4"/>
      <c r="PLQ131" s="4"/>
      <c r="PLR131" s="4"/>
      <c r="PLS131" s="4"/>
      <c r="PLT131" s="4"/>
      <c r="PLU131" s="4"/>
      <c r="PLV131" s="4"/>
      <c r="PLW131" s="4"/>
      <c r="PLX131" s="4"/>
      <c r="PLY131" s="4"/>
      <c r="PLZ131" s="4"/>
      <c r="PMA131" s="4"/>
      <c r="PMB131" s="4"/>
      <c r="PMC131" s="4"/>
      <c r="PMD131" s="4"/>
      <c r="PME131" s="4"/>
      <c r="PMF131" s="4"/>
      <c r="PMG131" s="4"/>
      <c r="PMH131" s="4"/>
      <c r="PMI131" s="4"/>
      <c r="PMJ131" s="4"/>
      <c r="PMK131" s="4"/>
      <c r="PML131" s="4"/>
      <c r="PMM131" s="4"/>
      <c r="PMN131" s="4"/>
      <c r="PMO131" s="4"/>
      <c r="PMP131" s="4"/>
      <c r="PMQ131" s="4"/>
      <c r="PMR131" s="4"/>
      <c r="PMS131" s="4"/>
      <c r="PMT131" s="4"/>
      <c r="PMU131" s="4"/>
      <c r="PMV131" s="4"/>
      <c r="PMW131" s="4"/>
      <c r="PMX131" s="4"/>
      <c r="PMY131" s="4"/>
      <c r="PMZ131" s="4"/>
      <c r="PNA131" s="4"/>
      <c r="PNB131" s="4"/>
      <c r="PNC131" s="4"/>
      <c r="PND131" s="4"/>
      <c r="PNE131" s="4"/>
      <c r="PNF131" s="4"/>
      <c r="PNG131" s="4"/>
      <c r="PNH131" s="4"/>
      <c r="PNI131" s="4"/>
      <c r="PNJ131" s="4"/>
      <c r="PNK131" s="4"/>
      <c r="PNL131" s="4"/>
      <c r="PNM131" s="4"/>
      <c r="PNN131" s="4"/>
      <c r="PNO131" s="4"/>
      <c r="PNP131" s="4"/>
      <c r="PNQ131" s="4"/>
      <c r="PNR131" s="4"/>
      <c r="PNS131" s="4"/>
      <c r="PNT131" s="4"/>
      <c r="PNU131" s="4"/>
      <c r="PNV131" s="4"/>
      <c r="PNW131" s="4"/>
      <c r="PNX131" s="4"/>
      <c r="PNY131" s="4"/>
      <c r="PNZ131" s="4"/>
      <c r="POA131" s="4"/>
      <c r="POB131" s="4"/>
      <c r="POC131" s="4"/>
      <c r="POD131" s="4"/>
      <c r="POE131" s="4"/>
      <c r="POF131" s="4"/>
      <c r="POG131" s="4"/>
      <c r="POH131" s="4"/>
      <c r="POI131" s="4"/>
      <c r="POJ131" s="4"/>
      <c r="POK131" s="4"/>
      <c r="POL131" s="4"/>
      <c r="POS131" s="4"/>
      <c r="POT131" s="4"/>
      <c r="POU131" s="4"/>
      <c r="POV131" s="4"/>
      <c r="POW131" s="4"/>
      <c r="POX131" s="4"/>
      <c r="POY131" s="4"/>
      <c r="POZ131" s="4"/>
      <c r="PPA131" s="4"/>
      <c r="PPB131" s="4"/>
      <c r="PPC131" s="4"/>
      <c r="PPD131" s="4"/>
      <c r="PPE131" s="4"/>
      <c r="PPF131" s="4"/>
      <c r="PPG131" s="4"/>
      <c r="PPH131" s="4"/>
      <c r="PPI131" s="4"/>
      <c r="PPJ131" s="4"/>
      <c r="PPK131" s="4"/>
      <c r="PPL131" s="4"/>
      <c r="PPM131" s="4"/>
      <c r="PPN131" s="4"/>
      <c r="PPO131" s="4"/>
      <c r="PPP131" s="4"/>
      <c r="PPQ131" s="4"/>
      <c r="PPR131" s="4"/>
      <c r="PPS131" s="4"/>
      <c r="PPT131" s="4"/>
      <c r="PPU131" s="4"/>
      <c r="PPV131" s="4"/>
      <c r="PPW131" s="4"/>
      <c r="PPX131" s="4"/>
      <c r="PPY131" s="4"/>
      <c r="PPZ131" s="4"/>
      <c r="PQA131" s="4"/>
      <c r="PQB131" s="4"/>
      <c r="PQC131" s="4"/>
      <c r="PQD131" s="4"/>
      <c r="PQE131" s="4"/>
      <c r="PQF131" s="4"/>
      <c r="PQG131" s="4"/>
      <c r="PQH131" s="4"/>
      <c r="PQI131" s="4"/>
      <c r="PQJ131" s="4"/>
      <c r="PQK131" s="4"/>
      <c r="PQL131" s="4"/>
      <c r="PQM131" s="4"/>
      <c r="PQN131" s="4"/>
      <c r="PQO131" s="4"/>
      <c r="PQP131" s="4"/>
      <c r="PQQ131" s="4"/>
      <c r="PQR131" s="4"/>
      <c r="PQS131" s="4"/>
      <c r="PQT131" s="4"/>
      <c r="PQU131" s="4"/>
      <c r="PQV131" s="4"/>
      <c r="PQW131" s="4"/>
      <c r="PQX131" s="4"/>
      <c r="PQY131" s="4"/>
      <c r="PQZ131" s="4"/>
      <c r="PRA131" s="4"/>
      <c r="PRB131" s="4"/>
      <c r="PRC131" s="4"/>
      <c r="PRD131" s="4"/>
      <c r="PRE131" s="4"/>
      <c r="PRF131" s="4"/>
      <c r="PRG131" s="4"/>
      <c r="PRH131" s="4"/>
      <c r="PRI131" s="4"/>
      <c r="PRJ131" s="4"/>
      <c r="PRK131" s="4"/>
      <c r="PRL131" s="4"/>
      <c r="PRM131" s="4"/>
      <c r="PRN131" s="4"/>
      <c r="PRO131" s="4"/>
      <c r="PRP131" s="4"/>
      <c r="PRQ131" s="4"/>
      <c r="PRR131" s="4"/>
      <c r="PRS131" s="4"/>
      <c r="PRT131" s="4"/>
      <c r="PRU131" s="4"/>
      <c r="PRV131" s="4"/>
      <c r="PRW131" s="4"/>
      <c r="PRX131" s="4"/>
      <c r="PRY131" s="4"/>
      <c r="PRZ131" s="4"/>
      <c r="PSA131" s="4"/>
      <c r="PSB131" s="4"/>
      <c r="PSC131" s="4"/>
      <c r="PSD131" s="4"/>
      <c r="PSE131" s="4"/>
      <c r="PSF131" s="4"/>
      <c r="PSG131" s="4"/>
      <c r="PSH131" s="4"/>
      <c r="PSI131" s="4"/>
      <c r="PSJ131" s="4"/>
      <c r="PSK131" s="4"/>
      <c r="PSL131" s="4"/>
      <c r="PSM131" s="4"/>
      <c r="PSN131" s="4"/>
      <c r="PSO131" s="4"/>
      <c r="PSP131" s="4"/>
      <c r="PSQ131" s="4"/>
      <c r="PSR131" s="4"/>
      <c r="PSS131" s="4"/>
      <c r="PST131" s="4"/>
      <c r="PSU131" s="4"/>
      <c r="PSV131" s="4"/>
      <c r="PSW131" s="4"/>
      <c r="PSX131" s="4"/>
      <c r="PSY131" s="4"/>
      <c r="PSZ131" s="4"/>
      <c r="PTA131" s="4"/>
      <c r="PTB131" s="4"/>
      <c r="PTC131" s="4"/>
      <c r="PTD131" s="4"/>
      <c r="PTE131" s="4"/>
      <c r="PTF131" s="4"/>
      <c r="PTG131" s="4"/>
      <c r="PTH131" s="4"/>
      <c r="PTI131" s="4"/>
      <c r="PTJ131" s="4"/>
      <c r="PTK131" s="4"/>
      <c r="PTL131" s="4"/>
      <c r="PTM131" s="4"/>
      <c r="PTN131" s="4"/>
      <c r="PTO131" s="4"/>
      <c r="PTP131" s="4"/>
      <c r="PTQ131" s="4"/>
      <c r="PTR131" s="4"/>
      <c r="PTS131" s="4"/>
      <c r="PTT131" s="4"/>
      <c r="PTU131" s="4"/>
      <c r="PTV131" s="4"/>
      <c r="PTW131" s="4"/>
      <c r="PTX131" s="4"/>
      <c r="PTY131" s="4"/>
      <c r="PTZ131" s="4"/>
      <c r="PUA131" s="4"/>
      <c r="PUB131" s="4"/>
      <c r="PUC131" s="4"/>
      <c r="PUD131" s="4"/>
      <c r="PUE131" s="4"/>
      <c r="PUF131" s="4"/>
      <c r="PUG131" s="4"/>
      <c r="PUH131" s="4"/>
      <c r="PUI131" s="4"/>
      <c r="PUJ131" s="4"/>
      <c r="PUK131" s="4"/>
      <c r="PUL131" s="4"/>
      <c r="PUM131" s="4"/>
      <c r="PUN131" s="4"/>
      <c r="PUO131" s="4"/>
      <c r="PUP131" s="4"/>
      <c r="PUQ131" s="4"/>
      <c r="PUR131" s="4"/>
      <c r="PUS131" s="4"/>
      <c r="PUT131" s="4"/>
      <c r="PUU131" s="4"/>
      <c r="PUV131" s="4"/>
      <c r="PUW131" s="4"/>
      <c r="PUX131" s="4"/>
      <c r="PUY131" s="4"/>
      <c r="PUZ131" s="4"/>
      <c r="PVA131" s="4"/>
      <c r="PVB131" s="4"/>
      <c r="PVC131" s="4"/>
      <c r="PVD131" s="4"/>
      <c r="PVE131" s="4"/>
      <c r="PVF131" s="4"/>
      <c r="PVG131" s="4"/>
      <c r="PVH131" s="4"/>
      <c r="PVI131" s="4"/>
      <c r="PVJ131" s="4"/>
      <c r="PVK131" s="4"/>
      <c r="PVL131" s="4"/>
      <c r="PVM131" s="4"/>
      <c r="PVN131" s="4"/>
      <c r="PVO131" s="4"/>
      <c r="PVP131" s="4"/>
      <c r="PVQ131" s="4"/>
      <c r="PVR131" s="4"/>
      <c r="PVS131" s="4"/>
      <c r="PVT131" s="4"/>
      <c r="PVU131" s="4"/>
      <c r="PVV131" s="4"/>
      <c r="PVW131" s="4"/>
      <c r="PVX131" s="4"/>
      <c r="PVY131" s="4"/>
      <c r="PVZ131" s="4"/>
      <c r="PWA131" s="4"/>
      <c r="PWB131" s="4"/>
      <c r="PWC131" s="4"/>
      <c r="PWD131" s="4"/>
      <c r="PWE131" s="4"/>
      <c r="PWF131" s="4"/>
      <c r="PWG131" s="4"/>
      <c r="PWH131" s="4"/>
      <c r="PWI131" s="4"/>
      <c r="PWJ131" s="4"/>
      <c r="PWK131" s="4"/>
      <c r="PWL131" s="4"/>
      <c r="PWM131" s="4"/>
      <c r="PWN131" s="4"/>
      <c r="PWO131" s="4"/>
      <c r="PWP131" s="4"/>
      <c r="PWQ131" s="4"/>
      <c r="PWR131" s="4"/>
      <c r="PWS131" s="4"/>
      <c r="PWT131" s="4"/>
      <c r="PWU131" s="4"/>
      <c r="PWV131" s="4"/>
      <c r="PWW131" s="4"/>
      <c r="PWX131" s="4"/>
      <c r="PWY131" s="4"/>
      <c r="PWZ131" s="4"/>
      <c r="PXA131" s="4"/>
      <c r="PXB131" s="4"/>
      <c r="PXC131" s="4"/>
      <c r="PXD131" s="4"/>
      <c r="PXE131" s="4"/>
      <c r="PXF131" s="4"/>
      <c r="PXG131" s="4"/>
      <c r="PXH131" s="4"/>
      <c r="PXI131" s="4"/>
      <c r="PXJ131" s="4"/>
      <c r="PXK131" s="4"/>
      <c r="PXL131" s="4"/>
      <c r="PXM131" s="4"/>
      <c r="PXN131" s="4"/>
      <c r="PXO131" s="4"/>
      <c r="PXP131" s="4"/>
      <c r="PXQ131" s="4"/>
      <c r="PXR131" s="4"/>
      <c r="PXS131" s="4"/>
      <c r="PXT131" s="4"/>
      <c r="PXU131" s="4"/>
      <c r="PXV131" s="4"/>
      <c r="PXW131" s="4"/>
      <c r="PXX131" s="4"/>
      <c r="PXY131" s="4"/>
      <c r="PXZ131" s="4"/>
      <c r="PYA131" s="4"/>
      <c r="PYB131" s="4"/>
      <c r="PYC131" s="4"/>
      <c r="PYD131" s="4"/>
      <c r="PYE131" s="4"/>
      <c r="PYF131" s="4"/>
      <c r="PYG131" s="4"/>
      <c r="PYH131" s="4"/>
      <c r="PYO131" s="4"/>
      <c r="PYP131" s="4"/>
      <c r="PYQ131" s="4"/>
      <c r="PYR131" s="4"/>
      <c r="PYS131" s="4"/>
      <c r="PYT131" s="4"/>
      <c r="PYU131" s="4"/>
      <c r="PYV131" s="4"/>
      <c r="PYW131" s="4"/>
      <c r="PYX131" s="4"/>
      <c r="PYY131" s="4"/>
      <c r="PYZ131" s="4"/>
      <c r="PZA131" s="4"/>
      <c r="PZB131" s="4"/>
      <c r="PZC131" s="4"/>
      <c r="PZD131" s="4"/>
      <c r="PZE131" s="4"/>
      <c r="PZF131" s="4"/>
      <c r="PZG131" s="4"/>
      <c r="PZH131" s="4"/>
      <c r="PZI131" s="4"/>
      <c r="PZJ131" s="4"/>
      <c r="PZK131" s="4"/>
      <c r="PZL131" s="4"/>
      <c r="PZM131" s="4"/>
      <c r="PZN131" s="4"/>
      <c r="PZO131" s="4"/>
      <c r="PZP131" s="4"/>
      <c r="PZQ131" s="4"/>
      <c r="PZR131" s="4"/>
      <c r="PZS131" s="4"/>
      <c r="PZT131" s="4"/>
      <c r="PZU131" s="4"/>
      <c r="PZV131" s="4"/>
      <c r="PZW131" s="4"/>
      <c r="PZX131" s="4"/>
      <c r="PZY131" s="4"/>
      <c r="PZZ131" s="4"/>
      <c r="QAA131" s="4"/>
      <c r="QAB131" s="4"/>
      <c r="QAC131" s="4"/>
      <c r="QAD131" s="4"/>
      <c r="QAE131" s="4"/>
      <c r="QAF131" s="4"/>
      <c r="QAG131" s="4"/>
      <c r="QAH131" s="4"/>
      <c r="QAI131" s="4"/>
      <c r="QAJ131" s="4"/>
      <c r="QAK131" s="4"/>
      <c r="QAL131" s="4"/>
      <c r="QAM131" s="4"/>
      <c r="QAN131" s="4"/>
      <c r="QAO131" s="4"/>
      <c r="QAP131" s="4"/>
      <c r="QAQ131" s="4"/>
      <c r="QAR131" s="4"/>
      <c r="QAS131" s="4"/>
      <c r="QAT131" s="4"/>
      <c r="QAU131" s="4"/>
      <c r="QAV131" s="4"/>
      <c r="QAW131" s="4"/>
      <c r="QAX131" s="4"/>
      <c r="QAY131" s="4"/>
      <c r="QAZ131" s="4"/>
      <c r="QBA131" s="4"/>
      <c r="QBB131" s="4"/>
      <c r="QBC131" s="4"/>
      <c r="QBD131" s="4"/>
      <c r="QBE131" s="4"/>
      <c r="QBF131" s="4"/>
      <c r="QBG131" s="4"/>
      <c r="QBH131" s="4"/>
      <c r="QBI131" s="4"/>
      <c r="QBJ131" s="4"/>
      <c r="QBK131" s="4"/>
      <c r="QBL131" s="4"/>
      <c r="QBM131" s="4"/>
      <c r="QBN131" s="4"/>
      <c r="QBO131" s="4"/>
      <c r="QBP131" s="4"/>
      <c r="QBQ131" s="4"/>
      <c r="QBR131" s="4"/>
      <c r="QBS131" s="4"/>
      <c r="QBT131" s="4"/>
      <c r="QBU131" s="4"/>
      <c r="QBV131" s="4"/>
      <c r="QBW131" s="4"/>
      <c r="QBX131" s="4"/>
      <c r="QBY131" s="4"/>
      <c r="QBZ131" s="4"/>
      <c r="QCA131" s="4"/>
      <c r="QCB131" s="4"/>
      <c r="QCC131" s="4"/>
      <c r="QCD131" s="4"/>
      <c r="QCE131" s="4"/>
      <c r="QCF131" s="4"/>
      <c r="QCG131" s="4"/>
      <c r="QCH131" s="4"/>
      <c r="QCI131" s="4"/>
      <c r="QCJ131" s="4"/>
      <c r="QCK131" s="4"/>
      <c r="QCL131" s="4"/>
      <c r="QCM131" s="4"/>
      <c r="QCN131" s="4"/>
      <c r="QCO131" s="4"/>
      <c r="QCP131" s="4"/>
      <c r="QCQ131" s="4"/>
      <c r="QCR131" s="4"/>
      <c r="QCS131" s="4"/>
      <c r="QCT131" s="4"/>
      <c r="QCU131" s="4"/>
      <c r="QCV131" s="4"/>
      <c r="QCW131" s="4"/>
      <c r="QCX131" s="4"/>
      <c r="QCY131" s="4"/>
      <c r="QCZ131" s="4"/>
      <c r="QDA131" s="4"/>
      <c r="QDB131" s="4"/>
      <c r="QDC131" s="4"/>
      <c r="QDD131" s="4"/>
      <c r="QDE131" s="4"/>
      <c r="QDF131" s="4"/>
      <c r="QDG131" s="4"/>
      <c r="QDH131" s="4"/>
      <c r="QDI131" s="4"/>
      <c r="QDJ131" s="4"/>
      <c r="QDK131" s="4"/>
      <c r="QDL131" s="4"/>
      <c r="QDM131" s="4"/>
      <c r="QDN131" s="4"/>
      <c r="QDO131" s="4"/>
      <c r="QDP131" s="4"/>
      <c r="QDQ131" s="4"/>
      <c r="QDR131" s="4"/>
      <c r="QDS131" s="4"/>
      <c r="QDT131" s="4"/>
      <c r="QDU131" s="4"/>
      <c r="QDV131" s="4"/>
      <c r="QDW131" s="4"/>
      <c r="QDX131" s="4"/>
      <c r="QDY131" s="4"/>
      <c r="QDZ131" s="4"/>
      <c r="QEA131" s="4"/>
      <c r="QEB131" s="4"/>
      <c r="QEC131" s="4"/>
      <c r="QED131" s="4"/>
      <c r="QEE131" s="4"/>
      <c r="QEF131" s="4"/>
      <c r="QEG131" s="4"/>
      <c r="QEH131" s="4"/>
      <c r="QEI131" s="4"/>
      <c r="QEJ131" s="4"/>
      <c r="QEK131" s="4"/>
      <c r="QEL131" s="4"/>
      <c r="QEM131" s="4"/>
      <c r="QEN131" s="4"/>
      <c r="QEO131" s="4"/>
      <c r="QEP131" s="4"/>
      <c r="QEQ131" s="4"/>
      <c r="QER131" s="4"/>
      <c r="QES131" s="4"/>
      <c r="QET131" s="4"/>
      <c r="QEU131" s="4"/>
      <c r="QEV131" s="4"/>
      <c r="QEW131" s="4"/>
      <c r="QEX131" s="4"/>
      <c r="QEY131" s="4"/>
      <c r="QEZ131" s="4"/>
      <c r="QFA131" s="4"/>
      <c r="QFB131" s="4"/>
      <c r="QFC131" s="4"/>
      <c r="QFD131" s="4"/>
      <c r="QFE131" s="4"/>
      <c r="QFF131" s="4"/>
      <c r="QFG131" s="4"/>
      <c r="QFH131" s="4"/>
      <c r="QFI131" s="4"/>
      <c r="QFJ131" s="4"/>
      <c r="QFK131" s="4"/>
      <c r="QFL131" s="4"/>
      <c r="QFM131" s="4"/>
      <c r="QFN131" s="4"/>
      <c r="QFO131" s="4"/>
      <c r="QFP131" s="4"/>
      <c r="QFQ131" s="4"/>
      <c r="QFR131" s="4"/>
      <c r="QFS131" s="4"/>
      <c r="QFT131" s="4"/>
      <c r="QFU131" s="4"/>
      <c r="QFV131" s="4"/>
      <c r="QFW131" s="4"/>
      <c r="QFX131" s="4"/>
      <c r="QFY131" s="4"/>
      <c r="QFZ131" s="4"/>
      <c r="QGA131" s="4"/>
      <c r="QGB131" s="4"/>
      <c r="QGC131" s="4"/>
      <c r="QGD131" s="4"/>
      <c r="QGE131" s="4"/>
      <c r="QGF131" s="4"/>
      <c r="QGG131" s="4"/>
      <c r="QGH131" s="4"/>
      <c r="QGI131" s="4"/>
      <c r="QGJ131" s="4"/>
      <c r="QGK131" s="4"/>
      <c r="QGL131" s="4"/>
      <c r="QGM131" s="4"/>
      <c r="QGN131" s="4"/>
      <c r="QGO131" s="4"/>
      <c r="QGP131" s="4"/>
      <c r="QGQ131" s="4"/>
      <c r="QGR131" s="4"/>
      <c r="QGS131" s="4"/>
      <c r="QGT131" s="4"/>
      <c r="QGU131" s="4"/>
      <c r="QGV131" s="4"/>
      <c r="QGW131" s="4"/>
      <c r="QGX131" s="4"/>
      <c r="QGY131" s="4"/>
      <c r="QGZ131" s="4"/>
      <c r="QHA131" s="4"/>
      <c r="QHB131" s="4"/>
      <c r="QHC131" s="4"/>
      <c r="QHD131" s="4"/>
      <c r="QHE131" s="4"/>
      <c r="QHF131" s="4"/>
      <c r="QHG131" s="4"/>
      <c r="QHH131" s="4"/>
      <c r="QHI131" s="4"/>
      <c r="QHJ131" s="4"/>
      <c r="QHK131" s="4"/>
      <c r="QHL131" s="4"/>
      <c r="QHM131" s="4"/>
      <c r="QHN131" s="4"/>
      <c r="QHO131" s="4"/>
      <c r="QHP131" s="4"/>
      <c r="QHQ131" s="4"/>
      <c r="QHR131" s="4"/>
      <c r="QHS131" s="4"/>
      <c r="QHT131" s="4"/>
      <c r="QHU131" s="4"/>
      <c r="QHV131" s="4"/>
      <c r="QHW131" s="4"/>
      <c r="QHX131" s="4"/>
      <c r="QHY131" s="4"/>
      <c r="QHZ131" s="4"/>
      <c r="QIA131" s="4"/>
      <c r="QIB131" s="4"/>
      <c r="QIC131" s="4"/>
      <c r="QID131" s="4"/>
      <c r="QIK131" s="4"/>
      <c r="QIL131" s="4"/>
      <c r="QIM131" s="4"/>
      <c r="QIN131" s="4"/>
      <c r="QIO131" s="4"/>
      <c r="QIP131" s="4"/>
      <c r="QIQ131" s="4"/>
      <c r="QIR131" s="4"/>
      <c r="QIS131" s="4"/>
      <c r="QIT131" s="4"/>
      <c r="QIU131" s="4"/>
      <c r="QIV131" s="4"/>
      <c r="QIW131" s="4"/>
      <c r="QIX131" s="4"/>
      <c r="QIY131" s="4"/>
      <c r="QIZ131" s="4"/>
      <c r="QJA131" s="4"/>
      <c r="QJB131" s="4"/>
      <c r="QJC131" s="4"/>
      <c r="QJD131" s="4"/>
      <c r="QJE131" s="4"/>
      <c r="QJF131" s="4"/>
      <c r="QJG131" s="4"/>
      <c r="QJH131" s="4"/>
      <c r="QJI131" s="4"/>
      <c r="QJJ131" s="4"/>
      <c r="QJK131" s="4"/>
      <c r="QJL131" s="4"/>
      <c r="QJM131" s="4"/>
      <c r="QJN131" s="4"/>
      <c r="QJO131" s="4"/>
      <c r="QJP131" s="4"/>
      <c r="QJQ131" s="4"/>
      <c r="QJR131" s="4"/>
      <c r="QJS131" s="4"/>
      <c r="QJT131" s="4"/>
      <c r="QJU131" s="4"/>
      <c r="QJV131" s="4"/>
      <c r="QJW131" s="4"/>
      <c r="QJX131" s="4"/>
      <c r="QJY131" s="4"/>
      <c r="QJZ131" s="4"/>
      <c r="QKA131" s="4"/>
      <c r="QKB131" s="4"/>
      <c r="QKC131" s="4"/>
      <c r="QKD131" s="4"/>
      <c r="QKE131" s="4"/>
      <c r="QKF131" s="4"/>
      <c r="QKG131" s="4"/>
      <c r="QKH131" s="4"/>
      <c r="QKI131" s="4"/>
      <c r="QKJ131" s="4"/>
      <c r="QKK131" s="4"/>
      <c r="QKL131" s="4"/>
      <c r="QKM131" s="4"/>
      <c r="QKN131" s="4"/>
      <c r="QKO131" s="4"/>
      <c r="QKP131" s="4"/>
      <c r="QKQ131" s="4"/>
      <c r="QKR131" s="4"/>
      <c r="QKS131" s="4"/>
      <c r="QKT131" s="4"/>
      <c r="QKU131" s="4"/>
      <c r="QKV131" s="4"/>
      <c r="QKW131" s="4"/>
      <c r="QKX131" s="4"/>
      <c r="QKY131" s="4"/>
      <c r="QKZ131" s="4"/>
      <c r="QLA131" s="4"/>
      <c r="QLB131" s="4"/>
      <c r="QLC131" s="4"/>
      <c r="QLD131" s="4"/>
      <c r="QLE131" s="4"/>
      <c r="QLF131" s="4"/>
      <c r="QLG131" s="4"/>
      <c r="QLH131" s="4"/>
      <c r="QLI131" s="4"/>
      <c r="QLJ131" s="4"/>
      <c r="QLK131" s="4"/>
      <c r="QLL131" s="4"/>
      <c r="QLM131" s="4"/>
      <c r="QLN131" s="4"/>
      <c r="QLO131" s="4"/>
      <c r="QLP131" s="4"/>
      <c r="QLQ131" s="4"/>
      <c r="QLR131" s="4"/>
      <c r="QLS131" s="4"/>
      <c r="QLT131" s="4"/>
      <c r="QLU131" s="4"/>
      <c r="QLV131" s="4"/>
      <c r="QLW131" s="4"/>
      <c r="QLX131" s="4"/>
      <c r="QLY131" s="4"/>
      <c r="QLZ131" s="4"/>
      <c r="QMA131" s="4"/>
      <c r="QMB131" s="4"/>
      <c r="QMC131" s="4"/>
      <c r="QMD131" s="4"/>
      <c r="QME131" s="4"/>
      <c r="QMF131" s="4"/>
      <c r="QMG131" s="4"/>
      <c r="QMH131" s="4"/>
      <c r="QMI131" s="4"/>
      <c r="QMJ131" s="4"/>
      <c r="QMK131" s="4"/>
      <c r="QML131" s="4"/>
      <c r="QMM131" s="4"/>
      <c r="QMN131" s="4"/>
      <c r="QMO131" s="4"/>
      <c r="QMP131" s="4"/>
      <c r="QMQ131" s="4"/>
      <c r="QMR131" s="4"/>
      <c r="QMS131" s="4"/>
      <c r="QMT131" s="4"/>
      <c r="QMU131" s="4"/>
      <c r="QMV131" s="4"/>
      <c r="QMW131" s="4"/>
      <c r="QMX131" s="4"/>
      <c r="QMY131" s="4"/>
      <c r="QMZ131" s="4"/>
      <c r="QNA131" s="4"/>
      <c r="QNB131" s="4"/>
      <c r="QNC131" s="4"/>
      <c r="QND131" s="4"/>
      <c r="QNE131" s="4"/>
      <c r="QNF131" s="4"/>
      <c r="QNG131" s="4"/>
      <c r="QNH131" s="4"/>
      <c r="QNI131" s="4"/>
      <c r="QNJ131" s="4"/>
      <c r="QNK131" s="4"/>
      <c r="QNL131" s="4"/>
      <c r="QNM131" s="4"/>
      <c r="QNN131" s="4"/>
      <c r="QNO131" s="4"/>
      <c r="QNP131" s="4"/>
      <c r="QNQ131" s="4"/>
      <c r="QNR131" s="4"/>
      <c r="QNS131" s="4"/>
      <c r="QNT131" s="4"/>
      <c r="QNU131" s="4"/>
      <c r="QNV131" s="4"/>
      <c r="QNW131" s="4"/>
      <c r="QNX131" s="4"/>
      <c r="QNY131" s="4"/>
      <c r="QNZ131" s="4"/>
      <c r="QOA131" s="4"/>
      <c r="QOB131" s="4"/>
      <c r="QOC131" s="4"/>
      <c r="QOD131" s="4"/>
      <c r="QOE131" s="4"/>
      <c r="QOF131" s="4"/>
      <c r="QOG131" s="4"/>
      <c r="QOH131" s="4"/>
      <c r="QOI131" s="4"/>
      <c r="QOJ131" s="4"/>
      <c r="QOK131" s="4"/>
      <c r="QOL131" s="4"/>
      <c r="QOM131" s="4"/>
      <c r="QON131" s="4"/>
      <c r="QOO131" s="4"/>
      <c r="QOP131" s="4"/>
      <c r="QOQ131" s="4"/>
      <c r="QOR131" s="4"/>
      <c r="QOS131" s="4"/>
      <c r="QOT131" s="4"/>
      <c r="QOU131" s="4"/>
      <c r="QOV131" s="4"/>
      <c r="QOW131" s="4"/>
      <c r="QOX131" s="4"/>
      <c r="QOY131" s="4"/>
      <c r="QOZ131" s="4"/>
      <c r="QPA131" s="4"/>
      <c r="QPB131" s="4"/>
      <c r="QPC131" s="4"/>
      <c r="QPD131" s="4"/>
      <c r="QPE131" s="4"/>
      <c r="QPF131" s="4"/>
      <c r="QPG131" s="4"/>
      <c r="QPH131" s="4"/>
      <c r="QPI131" s="4"/>
      <c r="QPJ131" s="4"/>
      <c r="QPK131" s="4"/>
      <c r="QPL131" s="4"/>
      <c r="QPM131" s="4"/>
      <c r="QPN131" s="4"/>
      <c r="QPO131" s="4"/>
      <c r="QPP131" s="4"/>
      <c r="QPQ131" s="4"/>
      <c r="QPR131" s="4"/>
      <c r="QPS131" s="4"/>
      <c r="QPT131" s="4"/>
      <c r="QPU131" s="4"/>
      <c r="QPV131" s="4"/>
      <c r="QPW131" s="4"/>
      <c r="QPX131" s="4"/>
      <c r="QPY131" s="4"/>
      <c r="QPZ131" s="4"/>
      <c r="QQA131" s="4"/>
      <c r="QQB131" s="4"/>
      <c r="QQC131" s="4"/>
      <c r="QQD131" s="4"/>
      <c r="QQE131" s="4"/>
      <c r="QQF131" s="4"/>
      <c r="QQG131" s="4"/>
      <c r="QQH131" s="4"/>
      <c r="QQI131" s="4"/>
      <c r="QQJ131" s="4"/>
      <c r="QQK131" s="4"/>
      <c r="QQL131" s="4"/>
      <c r="QQM131" s="4"/>
      <c r="QQN131" s="4"/>
      <c r="QQO131" s="4"/>
      <c r="QQP131" s="4"/>
      <c r="QQQ131" s="4"/>
      <c r="QQR131" s="4"/>
      <c r="QQS131" s="4"/>
      <c r="QQT131" s="4"/>
      <c r="QQU131" s="4"/>
      <c r="QQV131" s="4"/>
      <c r="QQW131" s="4"/>
      <c r="QQX131" s="4"/>
      <c r="QQY131" s="4"/>
      <c r="QQZ131" s="4"/>
      <c r="QRA131" s="4"/>
      <c r="QRB131" s="4"/>
      <c r="QRC131" s="4"/>
      <c r="QRD131" s="4"/>
      <c r="QRE131" s="4"/>
      <c r="QRF131" s="4"/>
      <c r="QRG131" s="4"/>
      <c r="QRH131" s="4"/>
      <c r="QRI131" s="4"/>
      <c r="QRJ131" s="4"/>
      <c r="QRK131" s="4"/>
      <c r="QRL131" s="4"/>
      <c r="QRM131" s="4"/>
      <c r="QRN131" s="4"/>
      <c r="QRO131" s="4"/>
      <c r="QRP131" s="4"/>
      <c r="QRQ131" s="4"/>
      <c r="QRR131" s="4"/>
      <c r="QRS131" s="4"/>
      <c r="QRT131" s="4"/>
      <c r="QRU131" s="4"/>
      <c r="QRV131" s="4"/>
      <c r="QRW131" s="4"/>
      <c r="QRX131" s="4"/>
      <c r="QRY131" s="4"/>
      <c r="QRZ131" s="4"/>
      <c r="QSG131" s="4"/>
      <c r="QSH131" s="4"/>
      <c r="QSI131" s="4"/>
      <c r="QSJ131" s="4"/>
      <c r="QSK131" s="4"/>
      <c r="QSL131" s="4"/>
      <c r="QSM131" s="4"/>
      <c r="QSN131" s="4"/>
      <c r="QSO131" s="4"/>
      <c r="QSP131" s="4"/>
      <c r="QSQ131" s="4"/>
      <c r="QSR131" s="4"/>
      <c r="QSS131" s="4"/>
      <c r="QST131" s="4"/>
      <c r="QSU131" s="4"/>
      <c r="QSV131" s="4"/>
      <c r="QSW131" s="4"/>
      <c r="QSX131" s="4"/>
      <c r="QSY131" s="4"/>
      <c r="QSZ131" s="4"/>
      <c r="QTA131" s="4"/>
      <c r="QTB131" s="4"/>
      <c r="QTC131" s="4"/>
      <c r="QTD131" s="4"/>
      <c r="QTE131" s="4"/>
      <c r="QTF131" s="4"/>
      <c r="QTG131" s="4"/>
      <c r="QTH131" s="4"/>
      <c r="QTI131" s="4"/>
      <c r="QTJ131" s="4"/>
      <c r="QTK131" s="4"/>
      <c r="QTL131" s="4"/>
      <c r="QTM131" s="4"/>
      <c r="QTN131" s="4"/>
      <c r="QTO131" s="4"/>
      <c r="QTP131" s="4"/>
      <c r="QTQ131" s="4"/>
      <c r="QTR131" s="4"/>
      <c r="QTS131" s="4"/>
      <c r="QTT131" s="4"/>
      <c r="QTU131" s="4"/>
      <c r="QTV131" s="4"/>
      <c r="QTW131" s="4"/>
      <c r="QTX131" s="4"/>
      <c r="QTY131" s="4"/>
      <c r="QTZ131" s="4"/>
      <c r="QUA131" s="4"/>
      <c r="QUB131" s="4"/>
      <c r="QUC131" s="4"/>
      <c r="QUD131" s="4"/>
      <c r="QUE131" s="4"/>
      <c r="QUF131" s="4"/>
      <c r="QUG131" s="4"/>
      <c r="QUH131" s="4"/>
      <c r="QUI131" s="4"/>
      <c r="QUJ131" s="4"/>
      <c r="QUK131" s="4"/>
      <c r="QUL131" s="4"/>
      <c r="QUM131" s="4"/>
      <c r="QUN131" s="4"/>
      <c r="QUO131" s="4"/>
      <c r="QUP131" s="4"/>
      <c r="QUQ131" s="4"/>
      <c r="QUR131" s="4"/>
      <c r="QUS131" s="4"/>
      <c r="QUT131" s="4"/>
      <c r="QUU131" s="4"/>
      <c r="QUV131" s="4"/>
      <c r="QUW131" s="4"/>
      <c r="QUX131" s="4"/>
      <c r="QUY131" s="4"/>
      <c r="QUZ131" s="4"/>
      <c r="QVA131" s="4"/>
      <c r="QVB131" s="4"/>
      <c r="QVC131" s="4"/>
      <c r="QVD131" s="4"/>
      <c r="QVE131" s="4"/>
      <c r="QVF131" s="4"/>
      <c r="QVG131" s="4"/>
      <c r="QVH131" s="4"/>
      <c r="QVI131" s="4"/>
      <c r="QVJ131" s="4"/>
      <c r="QVK131" s="4"/>
      <c r="QVL131" s="4"/>
      <c r="QVM131" s="4"/>
      <c r="QVN131" s="4"/>
      <c r="QVO131" s="4"/>
      <c r="QVP131" s="4"/>
      <c r="QVQ131" s="4"/>
      <c r="QVR131" s="4"/>
      <c r="QVS131" s="4"/>
      <c r="QVT131" s="4"/>
      <c r="QVU131" s="4"/>
      <c r="QVV131" s="4"/>
      <c r="QVW131" s="4"/>
      <c r="QVX131" s="4"/>
      <c r="QVY131" s="4"/>
      <c r="QVZ131" s="4"/>
      <c r="QWA131" s="4"/>
      <c r="QWB131" s="4"/>
      <c r="QWC131" s="4"/>
      <c r="QWD131" s="4"/>
      <c r="QWE131" s="4"/>
      <c r="QWF131" s="4"/>
      <c r="QWG131" s="4"/>
      <c r="QWH131" s="4"/>
      <c r="QWI131" s="4"/>
      <c r="QWJ131" s="4"/>
      <c r="QWK131" s="4"/>
      <c r="QWL131" s="4"/>
      <c r="QWM131" s="4"/>
      <c r="QWN131" s="4"/>
      <c r="QWO131" s="4"/>
      <c r="QWP131" s="4"/>
      <c r="QWQ131" s="4"/>
      <c r="QWR131" s="4"/>
      <c r="QWS131" s="4"/>
      <c r="QWT131" s="4"/>
      <c r="QWU131" s="4"/>
      <c r="QWV131" s="4"/>
      <c r="QWW131" s="4"/>
      <c r="QWX131" s="4"/>
      <c r="QWY131" s="4"/>
      <c r="QWZ131" s="4"/>
      <c r="QXA131" s="4"/>
      <c r="QXB131" s="4"/>
      <c r="QXC131" s="4"/>
      <c r="QXD131" s="4"/>
      <c r="QXE131" s="4"/>
      <c r="QXF131" s="4"/>
      <c r="QXG131" s="4"/>
      <c r="QXH131" s="4"/>
      <c r="QXI131" s="4"/>
      <c r="QXJ131" s="4"/>
      <c r="QXK131" s="4"/>
      <c r="QXL131" s="4"/>
      <c r="QXM131" s="4"/>
      <c r="QXN131" s="4"/>
      <c r="QXO131" s="4"/>
      <c r="QXP131" s="4"/>
      <c r="QXQ131" s="4"/>
      <c r="QXR131" s="4"/>
      <c r="QXS131" s="4"/>
      <c r="QXT131" s="4"/>
      <c r="QXU131" s="4"/>
      <c r="QXV131" s="4"/>
      <c r="QXW131" s="4"/>
      <c r="QXX131" s="4"/>
      <c r="QXY131" s="4"/>
      <c r="QXZ131" s="4"/>
      <c r="QYA131" s="4"/>
      <c r="QYB131" s="4"/>
      <c r="QYC131" s="4"/>
      <c r="QYD131" s="4"/>
      <c r="QYE131" s="4"/>
      <c r="QYF131" s="4"/>
      <c r="QYG131" s="4"/>
      <c r="QYH131" s="4"/>
      <c r="QYI131" s="4"/>
      <c r="QYJ131" s="4"/>
      <c r="QYK131" s="4"/>
      <c r="QYL131" s="4"/>
      <c r="QYM131" s="4"/>
      <c r="QYN131" s="4"/>
      <c r="QYO131" s="4"/>
      <c r="QYP131" s="4"/>
      <c r="QYQ131" s="4"/>
      <c r="QYR131" s="4"/>
      <c r="QYS131" s="4"/>
      <c r="QYT131" s="4"/>
      <c r="QYU131" s="4"/>
      <c r="QYV131" s="4"/>
      <c r="QYW131" s="4"/>
      <c r="QYX131" s="4"/>
      <c r="QYY131" s="4"/>
      <c r="QYZ131" s="4"/>
      <c r="QZA131" s="4"/>
      <c r="QZB131" s="4"/>
      <c r="QZC131" s="4"/>
      <c r="QZD131" s="4"/>
      <c r="QZE131" s="4"/>
      <c r="QZF131" s="4"/>
      <c r="QZG131" s="4"/>
      <c r="QZH131" s="4"/>
      <c r="QZI131" s="4"/>
      <c r="QZJ131" s="4"/>
      <c r="QZK131" s="4"/>
      <c r="QZL131" s="4"/>
      <c r="QZM131" s="4"/>
      <c r="QZN131" s="4"/>
      <c r="QZO131" s="4"/>
      <c r="QZP131" s="4"/>
      <c r="QZQ131" s="4"/>
      <c r="QZR131" s="4"/>
      <c r="QZS131" s="4"/>
      <c r="QZT131" s="4"/>
      <c r="QZU131" s="4"/>
      <c r="QZV131" s="4"/>
      <c r="QZW131" s="4"/>
      <c r="QZX131" s="4"/>
      <c r="QZY131" s="4"/>
      <c r="QZZ131" s="4"/>
      <c r="RAA131" s="4"/>
      <c r="RAB131" s="4"/>
      <c r="RAC131" s="4"/>
      <c r="RAD131" s="4"/>
      <c r="RAE131" s="4"/>
      <c r="RAF131" s="4"/>
      <c r="RAG131" s="4"/>
      <c r="RAH131" s="4"/>
      <c r="RAI131" s="4"/>
      <c r="RAJ131" s="4"/>
      <c r="RAK131" s="4"/>
      <c r="RAL131" s="4"/>
      <c r="RAM131" s="4"/>
      <c r="RAN131" s="4"/>
      <c r="RAO131" s="4"/>
      <c r="RAP131" s="4"/>
      <c r="RAQ131" s="4"/>
      <c r="RAR131" s="4"/>
      <c r="RAS131" s="4"/>
      <c r="RAT131" s="4"/>
      <c r="RAU131" s="4"/>
      <c r="RAV131" s="4"/>
      <c r="RAW131" s="4"/>
      <c r="RAX131" s="4"/>
      <c r="RAY131" s="4"/>
      <c r="RAZ131" s="4"/>
      <c r="RBA131" s="4"/>
      <c r="RBB131" s="4"/>
      <c r="RBC131" s="4"/>
      <c r="RBD131" s="4"/>
      <c r="RBE131" s="4"/>
      <c r="RBF131" s="4"/>
      <c r="RBG131" s="4"/>
      <c r="RBH131" s="4"/>
      <c r="RBI131" s="4"/>
      <c r="RBJ131" s="4"/>
      <c r="RBK131" s="4"/>
      <c r="RBL131" s="4"/>
      <c r="RBM131" s="4"/>
      <c r="RBN131" s="4"/>
      <c r="RBO131" s="4"/>
      <c r="RBP131" s="4"/>
      <c r="RBQ131" s="4"/>
      <c r="RBR131" s="4"/>
      <c r="RBS131" s="4"/>
      <c r="RBT131" s="4"/>
      <c r="RBU131" s="4"/>
      <c r="RBV131" s="4"/>
      <c r="RCC131" s="4"/>
      <c r="RCD131" s="4"/>
      <c r="RCE131" s="4"/>
      <c r="RCF131" s="4"/>
      <c r="RCG131" s="4"/>
      <c r="RCH131" s="4"/>
      <c r="RCI131" s="4"/>
      <c r="RCJ131" s="4"/>
      <c r="RCK131" s="4"/>
      <c r="RCL131" s="4"/>
      <c r="RCM131" s="4"/>
      <c r="RCN131" s="4"/>
      <c r="RCO131" s="4"/>
      <c r="RCP131" s="4"/>
      <c r="RCQ131" s="4"/>
      <c r="RCR131" s="4"/>
      <c r="RCS131" s="4"/>
      <c r="RCT131" s="4"/>
      <c r="RCU131" s="4"/>
      <c r="RCV131" s="4"/>
      <c r="RCW131" s="4"/>
      <c r="RCX131" s="4"/>
      <c r="RCY131" s="4"/>
      <c r="RCZ131" s="4"/>
      <c r="RDA131" s="4"/>
      <c r="RDB131" s="4"/>
      <c r="RDC131" s="4"/>
      <c r="RDD131" s="4"/>
      <c r="RDE131" s="4"/>
      <c r="RDF131" s="4"/>
      <c r="RDG131" s="4"/>
      <c r="RDH131" s="4"/>
      <c r="RDI131" s="4"/>
      <c r="RDJ131" s="4"/>
      <c r="RDK131" s="4"/>
      <c r="RDL131" s="4"/>
      <c r="RDM131" s="4"/>
      <c r="RDN131" s="4"/>
      <c r="RDO131" s="4"/>
      <c r="RDP131" s="4"/>
      <c r="RDQ131" s="4"/>
      <c r="RDR131" s="4"/>
      <c r="RDS131" s="4"/>
      <c r="RDT131" s="4"/>
      <c r="RDU131" s="4"/>
      <c r="RDV131" s="4"/>
      <c r="RDW131" s="4"/>
      <c r="RDX131" s="4"/>
      <c r="RDY131" s="4"/>
      <c r="RDZ131" s="4"/>
      <c r="REA131" s="4"/>
      <c r="REB131" s="4"/>
      <c r="REC131" s="4"/>
      <c r="RED131" s="4"/>
      <c r="REE131" s="4"/>
      <c r="REF131" s="4"/>
      <c r="REG131" s="4"/>
      <c r="REH131" s="4"/>
      <c r="REI131" s="4"/>
      <c r="REJ131" s="4"/>
      <c r="REK131" s="4"/>
      <c r="REL131" s="4"/>
      <c r="REM131" s="4"/>
      <c r="REN131" s="4"/>
      <c r="REO131" s="4"/>
      <c r="REP131" s="4"/>
      <c r="REQ131" s="4"/>
      <c r="RER131" s="4"/>
      <c r="RES131" s="4"/>
      <c r="RET131" s="4"/>
      <c r="REU131" s="4"/>
      <c r="REV131" s="4"/>
      <c r="REW131" s="4"/>
      <c r="REX131" s="4"/>
      <c r="REY131" s="4"/>
      <c r="REZ131" s="4"/>
      <c r="RFA131" s="4"/>
      <c r="RFB131" s="4"/>
      <c r="RFC131" s="4"/>
      <c r="RFD131" s="4"/>
      <c r="RFE131" s="4"/>
      <c r="RFF131" s="4"/>
      <c r="RFG131" s="4"/>
      <c r="RFH131" s="4"/>
      <c r="RFI131" s="4"/>
      <c r="RFJ131" s="4"/>
      <c r="RFK131" s="4"/>
      <c r="RFL131" s="4"/>
      <c r="RFM131" s="4"/>
      <c r="RFN131" s="4"/>
      <c r="RFO131" s="4"/>
      <c r="RFP131" s="4"/>
      <c r="RFQ131" s="4"/>
      <c r="RFR131" s="4"/>
      <c r="RFS131" s="4"/>
      <c r="RFT131" s="4"/>
      <c r="RFU131" s="4"/>
      <c r="RFV131" s="4"/>
      <c r="RFW131" s="4"/>
      <c r="RFX131" s="4"/>
      <c r="RFY131" s="4"/>
      <c r="RFZ131" s="4"/>
      <c r="RGA131" s="4"/>
      <c r="RGB131" s="4"/>
      <c r="RGC131" s="4"/>
      <c r="RGD131" s="4"/>
      <c r="RGE131" s="4"/>
      <c r="RGF131" s="4"/>
      <c r="RGG131" s="4"/>
      <c r="RGH131" s="4"/>
      <c r="RGI131" s="4"/>
      <c r="RGJ131" s="4"/>
      <c r="RGK131" s="4"/>
      <c r="RGL131" s="4"/>
      <c r="RGM131" s="4"/>
      <c r="RGN131" s="4"/>
      <c r="RGO131" s="4"/>
      <c r="RGP131" s="4"/>
      <c r="RGQ131" s="4"/>
      <c r="RGR131" s="4"/>
      <c r="RGS131" s="4"/>
      <c r="RGT131" s="4"/>
      <c r="RGU131" s="4"/>
      <c r="RGV131" s="4"/>
      <c r="RGW131" s="4"/>
      <c r="RGX131" s="4"/>
      <c r="RGY131" s="4"/>
      <c r="RGZ131" s="4"/>
      <c r="RHA131" s="4"/>
      <c r="RHB131" s="4"/>
      <c r="RHC131" s="4"/>
      <c r="RHD131" s="4"/>
      <c r="RHE131" s="4"/>
      <c r="RHF131" s="4"/>
      <c r="RHG131" s="4"/>
      <c r="RHH131" s="4"/>
      <c r="RHI131" s="4"/>
      <c r="RHJ131" s="4"/>
      <c r="RHK131" s="4"/>
      <c r="RHL131" s="4"/>
      <c r="RHM131" s="4"/>
      <c r="RHN131" s="4"/>
      <c r="RHO131" s="4"/>
      <c r="RHP131" s="4"/>
      <c r="RHQ131" s="4"/>
      <c r="RHR131" s="4"/>
      <c r="RHS131" s="4"/>
      <c r="RHT131" s="4"/>
      <c r="RHU131" s="4"/>
      <c r="RHV131" s="4"/>
      <c r="RHW131" s="4"/>
      <c r="RHX131" s="4"/>
      <c r="RHY131" s="4"/>
      <c r="RHZ131" s="4"/>
      <c r="RIA131" s="4"/>
      <c r="RIB131" s="4"/>
      <c r="RIC131" s="4"/>
      <c r="RID131" s="4"/>
      <c r="RIE131" s="4"/>
      <c r="RIF131" s="4"/>
      <c r="RIG131" s="4"/>
      <c r="RIH131" s="4"/>
      <c r="RII131" s="4"/>
      <c r="RIJ131" s="4"/>
      <c r="RIK131" s="4"/>
      <c r="RIL131" s="4"/>
      <c r="RIM131" s="4"/>
      <c r="RIN131" s="4"/>
      <c r="RIO131" s="4"/>
      <c r="RIP131" s="4"/>
      <c r="RIQ131" s="4"/>
      <c r="RIR131" s="4"/>
      <c r="RIS131" s="4"/>
      <c r="RIT131" s="4"/>
      <c r="RIU131" s="4"/>
      <c r="RIV131" s="4"/>
      <c r="RIW131" s="4"/>
      <c r="RIX131" s="4"/>
      <c r="RIY131" s="4"/>
      <c r="RIZ131" s="4"/>
      <c r="RJA131" s="4"/>
      <c r="RJB131" s="4"/>
      <c r="RJC131" s="4"/>
      <c r="RJD131" s="4"/>
      <c r="RJE131" s="4"/>
      <c r="RJF131" s="4"/>
      <c r="RJG131" s="4"/>
      <c r="RJH131" s="4"/>
      <c r="RJI131" s="4"/>
      <c r="RJJ131" s="4"/>
      <c r="RJK131" s="4"/>
      <c r="RJL131" s="4"/>
      <c r="RJM131" s="4"/>
      <c r="RJN131" s="4"/>
      <c r="RJO131" s="4"/>
      <c r="RJP131" s="4"/>
      <c r="RJQ131" s="4"/>
      <c r="RJR131" s="4"/>
      <c r="RJS131" s="4"/>
      <c r="RJT131" s="4"/>
      <c r="RJU131" s="4"/>
      <c r="RJV131" s="4"/>
      <c r="RJW131" s="4"/>
      <c r="RJX131" s="4"/>
      <c r="RJY131" s="4"/>
      <c r="RJZ131" s="4"/>
      <c r="RKA131" s="4"/>
      <c r="RKB131" s="4"/>
      <c r="RKC131" s="4"/>
      <c r="RKD131" s="4"/>
      <c r="RKE131" s="4"/>
      <c r="RKF131" s="4"/>
      <c r="RKG131" s="4"/>
      <c r="RKH131" s="4"/>
      <c r="RKI131" s="4"/>
      <c r="RKJ131" s="4"/>
      <c r="RKK131" s="4"/>
      <c r="RKL131" s="4"/>
      <c r="RKM131" s="4"/>
      <c r="RKN131" s="4"/>
      <c r="RKO131" s="4"/>
      <c r="RKP131" s="4"/>
      <c r="RKQ131" s="4"/>
      <c r="RKR131" s="4"/>
      <c r="RKS131" s="4"/>
      <c r="RKT131" s="4"/>
      <c r="RKU131" s="4"/>
      <c r="RKV131" s="4"/>
      <c r="RKW131" s="4"/>
      <c r="RKX131" s="4"/>
      <c r="RKY131" s="4"/>
      <c r="RKZ131" s="4"/>
      <c r="RLA131" s="4"/>
      <c r="RLB131" s="4"/>
      <c r="RLC131" s="4"/>
      <c r="RLD131" s="4"/>
      <c r="RLE131" s="4"/>
      <c r="RLF131" s="4"/>
      <c r="RLG131" s="4"/>
      <c r="RLH131" s="4"/>
      <c r="RLI131" s="4"/>
      <c r="RLJ131" s="4"/>
      <c r="RLK131" s="4"/>
      <c r="RLL131" s="4"/>
      <c r="RLM131" s="4"/>
      <c r="RLN131" s="4"/>
      <c r="RLO131" s="4"/>
      <c r="RLP131" s="4"/>
      <c r="RLQ131" s="4"/>
      <c r="RLR131" s="4"/>
      <c r="RLY131" s="4"/>
      <c r="RLZ131" s="4"/>
      <c r="RMA131" s="4"/>
      <c r="RMB131" s="4"/>
      <c r="RMC131" s="4"/>
      <c r="RMD131" s="4"/>
      <c r="RME131" s="4"/>
      <c r="RMF131" s="4"/>
      <c r="RMG131" s="4"/>
      <c r="RMH131" s="4"/>
      <c r="RMI131" s="4"/>
      <c r="RMJ131" s="4"/>
      <c r="RMK131" s="4"/>
      <c r="RML131" s="4"/>
      <c r="RMM131" s="4"/>
      <c r="RMN131" s="4"/>
      <c r="RMO131" s="4"/>
      <c r="RMP131" s="4"/>
      <c r="RMQ131" s="4"/>
      <c r="RMR131" s="4"/>
      <c r="RMS131" s="4"/>
      <c r="RMT131" s="4"/>
      <c r="RMU131" s="4"/>
      <c r="RMV131" s="4"/>
      <c r="RMW131" s="4"/>
      <c r="RMX131" s="4"/>
      <c r="RMY131" s="4"/>
      <c r="RMZ131" s="4"/>
      <c r="RNA131" s="4"/>
      <c r="RNB131" s="4"/>
      <c r="RNC131" s="4"/>
      <c r="RND131" s="4"/>
      <c r="RNE131" s="4"/>
      <c r="RNF131" s="4"/>
      <c r="RNG131" s="4"/>
      <c r="RNH131" s="4"/>
      <c r="RNI131" s="4"/>
      <c r="RNJ131" s="4"/>
      <c r="RNK131" s="4"/>
      <c r="RNL131" s="4"/>
      <c r="RNM131" s="4"/>
      <c r="RNN131" s="4"/>
      <c r="RNO131" s="4"/>
      <c r="RNP131" s="4"/>
      <c r="RNQ131" s="4"/>
      <c r="RNR131" s="4"/>
      <c r="RNS131" s="4"/>
      <c r="RNT131" s="4"/>
      <c r="RNU131" s="4"/>
      <c r="RNV131" s="4"/>
      <c r="RNW131" s="4"/>
      <c r="RNX131" s="4"/>
      <c r="RNY131" s="4"/>
      <c r="RNZ131" s="4"/>
      <c r="ROA131" s="4"/>
      <c r="ROB131" s="4"/>
      <c r="ROC131" s="4"/>
      <c r="ROD131" s="4"/>
      <c r="ROE131" s="4"/>
      <c r="ROF131" s="4"/>
      <c r="ROG131" s="4"/>
      <c r="ROH131" s="4"/>
      <c r="ROI131" s="4"/>
      <c r="ROJ131" s="4"/>
      <c r="ROK131" s="4"/>
      <c r="ROL131" s="4"/>
      <c r="ROM131" s="4"/>
      <c r="RON131" s="4"/>
      <c r="ROO131" s="4"/>
      <c r="ROP131" s="4"/>
      <c r="ROQ131" s="4"/>
      <c r="ROR131" s="4"/>
      <c r="ROS131" s="4"/>
      <c r="ROT131" s="4"/>
      <c r="ROU131" s="4"/>
      <c r="ROV131" s="4"/>
      <c r="ROW131" s="4"/>
      <c r="ROX131" s="4"/>
      <c r="ROY131" s="4"/>
      <c r="ROZ131" s="4"/>
      <c r="RPA131" s="4"/>
      <c r="RPB131" s="4"/>
      <c r="RPC131" s="4"/>
      <c r="RPD131" s="4"/>
      <c r="RPE131" s="4"/>
      <c r="RPF131" s="4"/>
      <c r="RPG131" s="4"/>
      <c r="RPH131" s="4"/>
      <c r="RPI131" s="4"/>
      <c r="RPJ131" s="4"/>
      <c r="RPK131" s="4"/>
      <c r="RPL131" s="4"/>
      <c r="RPM131" s="4"/>
      <c r="RPN131" s="4"/>
      <c r="RPO131" s="4"/>
      <c r="RPP131" s="4"/>
      <c r="RPQ131" s="4"/>
      <c r="RPR131" s="4"/>
      <c r="RPS131" s="4"/>
      <c r="RPT131" s="4"/>
      <c r="RPU131" s="4"/>
      <c r="RPV131" s="4"/>
      <c r="RPW131" s="4"/>
      <c r="RPX131" s="4"/>
      <c r="RPY131" s="4"/>
      <c r="RPZ131" s="4"/>
      <c r="RQA131" s="4"/>
      <c r="RQB131" s="4"/>
      <c r="RQC131" s="4"/>
      <c r="RQD131" s="4"/>
      <c r="RQE131" s="4"/>
      <c r="RQF131" s="4"/>
      <c r="RQG131" s="4"/>
      <c r="RQH131" s="4"/>
      <c r="RQI131" s="4"/>
      <c r="RQJ131" s="4"/>
      <c r="RQK131" s="4"/>
      <c r="RQL131" s="4"/>
      <c r="RQM131" s="4"/>
      <c r="RQN131" s="4"/>
      <c r="RQO131" s="4"/>
      <c r="RQP131" s="4"/>
      <c r="RQQ131" s="4"/>
      <c r="RQR131" s="4"/>
      <c r="RQS131" s="4"/>
      <c r="RQT131" s="4"/>
      <c r="RQU131" s="4"/>
      <c r="RQV131" s="4"/>
      <c r="RQW131" s="4"/>
      <c r="RQX131" s="4"/>
      <c r="RQY131" s="4"/>
      <c r="RQZ131" s="4"/>
      <c r="RRA131" s="4"/>
      <c r="RRB131" s="4"/>
      <c r="RRC131" s="4"/>
      <c r="RRD131" s="4"/>
      <c r="RRE131" s="4"/>
      <c r="RRF131" s="4"/>
      <c r="RRG131" s="4"/>
      <c r="RRH131" s="4"/>
      <c r="RRI131" s="4"/>
      <c r="RRJ131" s="4"/>
      <c r="RRK131" s="4"/>
      <c r="RRL131" s="4"/>
      <c r="RRM131" s="4"/>
      <c r="RRN131" s="4"/>
      <c r="RRO131" s="4"/>
      <c r="RRP131" s="4"/>
      <c r="RRQ131" s="4"/>
      <c r="RRR131" s="4"/>
      <c r="RRS131" s="4"/>
      <c r="RRT131" s="4"/>
      <c r="RRU131" s="4"/>
      <c r="RRV131" s="4"/>
      <c r="RRW131" s="4"/>
      <c r="RRX131" s="4"/>
      <c r="RRY131" s="4"/>
      <c r="RRZ131" s="4"/>
      <c r="RSA131" s="4"/>
      <c r="RSB131" s="4"/>
      <c r="RSC131" s="4"/>
      <c r="RSD131" s="4"/>
      <c r="RSE131" s="4"/>
      <c r="RSF131" s="4"/>
      <c r="RSG131" s="4"/>
      <c r="RSH131" s="4"/>
      <c r="RSI131" s="4"/>
      <c r="RSJ131" s="4"/>
      <c r="RSK131" s="4"/>
      <c r="RSL131" s="4"/>
      <c r="RSM131" s="4"/>
      <c r="RSN131" s="4"/>
      <c r="RSO131" s="4"/>
      <c r="RSP131" s="4"/>
      <c r="RSQ131" s="4"/>
      <c r="RSR131" s="4"/>
      <c r="RSS131" s="4"/>
      <c r="RST131" s="4"/>
      <c r="RSU131" s="4"/>
      <c r="RSV131" s="4"/>
      <c r="RSW131" s="4"/>
      <c r="RSX131" s="4"/>
      <c r="RSY131" s="4"/>
      <c r="RSZ131" s="4"/>
      <c r="RTA131" s="4"/>
      <c r="RTB131" s="4"/>
      <c r="RTC131" s="4"/>
      <c r="RTD131" s="4"/>
      <c r="RTE131" s="4"/>
      <c r="RTF131" s="4"/>
      <c r="RTG131" s="4"/>
      <c r="RTH131" s="4"/>
      <c r="RTI131" s="4"/>
      <c r="RTJ131" s="4"/>
      <c r="RTK131" s="4"/>
      <c r="RTL131" s="4"/>
      <c r="RTM131" s="4"/>
      <c r="RTN131" s="4"/>
      <c r="RTO131" s="4"/>
      <c r="RTP131" s="4"/>
      <c r="RTQ131" s="4"/>
      <c r="RTR131" s="4"/>
      <c r="RTS131" s="4"/>
      <c r="RTT131" s="4"/>
      <c r="RTU131" s="4"/>
      <c r="RTV131" s="4"/>
      <c r="RTW131" s="4"/>
      <c r="RTX131" s="4"/>
      <c r="RTY131" s="4"/>
      <c r="RTZ131" s="4"/>
      <c r="RUA131" s="4"/>
      <c r="RUB131" s="4"/>
      <c r="RUC131" s="4"/>
      <c r="RUD131" s="4"/>
      <c r="RUE131" s="4"/>
      <c r="RUF131" s="4"/>
      <c r="RUG131" s="4"/>
      <c r="RUH131" s="4"/>
      <c r="RUI131" s="4"/>
      <c r="RUJ131" s="4"/>
      <c r="RUK131" s="4"/>
      <c r="RUL131" s="4"/>
      <c r="RUM131" s="4"/>
      <c r="RUN131" s="4"/>
      <c r="RUO131" s="4"/>
      <c r="RUP131" s="4"/>
      <c r="RUQ131" s="4"/>
      <c r="RUR131" s="4"/>
      <c r="RUS131" s="4"/>
      <c r="RUT131" s="4"/>
      <c r="RUU131" s="4"/>
      <c r="RUV131" s="4"/>
      <c r="RUW131" s="4"/>
      <c r="RUX131" s="4"/>
      <c r="RUY131" s="4"/>
      <c r="RUZ131" s="4"/>
      <c r="RVA131" s="4"/>
      <c r="RVB131" s="4"/>
      <c r="RVC131" s="4"/>
      <c r="RVD131" s="4"/>
      <c r="RVE131" s="4"/>
      <c r="RVF131" s="4"/>
      <c r="RVG131" s="4"/>
      <c r="RVH131" s="4"/>
      <c r="RVI131" s="4"/>
      <c r="RVJ131" s="4"/>
      <c r="RVK131" s="4"/>
      <c r="RVL131" s="4"/>
      <c r="RVM131" s="4"/>
      <c r="RVN131" s="4"/>
      <c r="RVU131" s="4"/>
      <c r="RVV131" s="4"/>
      <c r="RVW131" s="4"/>
      <c r="RVX131" s="4"/>
      <c r="RVY131" s="4"/>
      <c r="RVZ131" s="4"/>
      <c r="RWA131" s="4"/>
      <c r="RWB131" s="4"/>
      <c r="RWC131" s="4"/>
      <c r="RWD131" s="4"/>
      <c r="RWE131" s="4"/>
      <c r="RWF131" s="4"/>
      <c r="RWG131" s="4"/>
      <c r="RWH131" s="4"/>
      <c r="RWI131" s="4"/>
      <c r="RWJ131" s="4"/>
      <c r="RWK131" s="4"/>
      <c r="RWL131" s="4"/>
      <c r="RWM131" s="4"/>
      <c r="RWN131" s="4"/>
      <c r="RWO131" s="4"/>
      <c r="RWP131" s="4"/>
      <c r="RWQ131" s="4"/>
      <c r="RWR131" s="4"/>
      <c r="RWS131" s="4"/>
      <c r="RWT131" s="4"/>
      <c r="RWU131" s="4"/>
      <c r="RWV131" s="4"/>
      <c r="RWW131" s="4"/>
      <c r="RWX131" s="4"/>
      <c r="RWY131" s="4"/>
      <c r="RWZ131" s="4"/>
      <c r="RXA131" s="4"/>
      <c r="RXB131" s="4"/>
      <c r="RXC131" s="4"/>
      <c r="RXD131" s="4"/>
      <c r="RXE131" s="4"/>
      <c r="RXF131" s="4"/>
      <c r="RXG131" s="4"/>
      <c r="RXH131" s="4"/>
      <c r="RXI131" s="4"/>
      <c r="RXJ131" s="4"/>
      <c r="RXK131" s="4"/>
      <c r="RXL131" s="4"/>
      <c r="RXM131" s="4"/>
      <c r="RXN131" s="4"/>
      <c r="RXO131" s="4"/>
      <c r="RXP131" s="4"/>
      <c r="RXQ131" s="4"/>
      <c r="RXR131" s="4"/>
      <c r="RXS131" s="4"/>
      <c r="RXT131" s="4"/>
      <c r="RXU131" s="4"/>
      <c r="RXV131" s="4"/>
      <c r="RXW131" s="4"/>
      <c r="RXX131" s="4"/>
      <c r="RXY131" s="4"/>
      <c r="RXZ131" s="4"/>
      <c r="RYA131" s="4"/>
      <c r="RYB131" s="4"/>
      <c r="RYC131" s="4"/>
      <c r="RYD131" s="4"/>
      <c r="RYE131" s="4"/>
      <c r="RYF131" s="4"/>
      <c r="RYG131" s="4"/>
      <c r="RYH131" s="4"/>
      <c r="RYI131" s="4"/>
      <c r="RYJ131" s="4"/>
      <c r="RYK131" s="4"/>
      <c r="RYL131" s="4"/>
      <c r="RYM131" s="4"/>
      <c r="RYN131" s="4"/>
      <c r="RYO131" s="4"/>
      <c r="RYP131" s="4"/>
      <c r="RYQ131" s="4"/>
      <c r="RYR131" s="4"/>
      <c r="RYS131" s="4"/>
      <c r="RYT131" s="4"/>
      <c r="RYU131" s="4"/>
      <c r="RYV131" s="4"/>
      <c r="RYW131" s="4"/>
      <c r="RYX131" s="4"/>
      <c r="RYY131" s="4"/>
      <c r="RYZ131" s="4"/>
      <c r="RZA131" s="4"/>
      <c r="RZB131" s="4"/>
      <c r="RZC131" s="4"/>
      <c r="RZD131" s="4"/>
      <c r="RZE131" s="4"/>
      <c r="RZF131" s="4"/>
      <c r="RZG131" s="4"/>
      <c r="RZH131" s="4"/>
      <c r="RZI131" s="4"/>
      <c r="RZJ131" s="4"/>
      <c r="RZK131" s="4"/>
      <c r="RZL131" s="4"/>
      <c r="RZM131" s="4"/>
      <c r="RZN131" s="4"/>
      <c r="RZO131" s="4"/>
      <c r="RZP131" s="4"/>
      <c r="RZQ131" s="4"/>
      <c r="RZR131" s="4"/>
      <c r="RZS131" s="4"/>
      <c r="RZT131" s="4"/>
      <c r="RZU131" s="4"/>
      <c r="RZV131" s="4"/>
      <c r="RZW131" s="4"/>
      <c r="RZX131" s="4"/>
      <c r="RZY131" s="4"/>
      <c r="RZZ131" s="4"/>
      <c r="SAA131" s="4"/>
      <c r="SAB131" s="4"/>
      <c r="SAC131" s="4"/>
      <c r="SAD131" s="4"/>
      <c r="SAE131" s="4"/>
      <c r="SAF131" s="4"/>
      <c r="SAG131" s="4"/>
      <c r="SAH131" s="4"/>
      <c r="SAI131" s="4"/>
      <c r="SAJ131" s="4"/>
      <c r="SAK131" s="4"/>
      <c r="SAL131" s="4"/>
      <c r="SAM131" s="4"/>
      <c r="SAN131" s="4"/>
      <c r="SAO131" s="4"/>
      <c r="SAP131" s="4"/>
      <c r="SAQ131" s="4"/>
      <c r="SAR131" s="4"/>
      <c r="SAS131" s="4"/>
      <c r="SAT131" s="4"/>
      <c r="SAU131" s="4"/>
      <c r="SAV131" s="4"/>
      <c r="SAW131" s="4"/>
      <c r="SAX131" s="4"/>
      <c r="SAY131" s="4"/>
      <c r="SAZ131" s="4"/>
      <c r="SBA131" s="4"/>
      <c r="SBB131" s="4"/>
      <c r="SBC131" s="4"/>
      <c r="SBD131" s="4"/>
      <c r="SBE131" s="4"/>
      <c r="SBF131" s="4"/>
      <c r="SBG131" s="4"/>
      <c r="SBH131" s="4"/>
      <c r="SBI131" s="4"/>
      <c r="SBJ131" s="4"/>
      <c r="SBK131" s="4"/>
      <c r="SBL131" s="4"/>
      <c r="SBM131" s="4"/>
      <c r="SBN131" s="4"/>
      <c r="SBO131" s="4"/>
      <c r="SBP131" s="4"/>
      <c r="SBQ131" s="4"/>
      <c r="SBR131" s="4"/>
      <c r="SBS131" s="4"/>
      <c r="SBT131" s="4"/>
      <c r="SBU131" s="4"/>
      <c r="SBV131" s="4"/>
      <c r="SBW131" s="4"/>
      <c r="SBX131" s="4"/>
      <c r="SBY131" s="4"/>
      <c r="SBZ131" s="4"/>
      <c r="SCA131" s="4"/>
      <c r="SCB131" s="4"/>
      <c r="SCC131" s="4"/>
      <c r="SCD131" s="4"/>
      <c r="SCE131" s="4"/>
      <c r="SCF131" s="4"/>
      <c r="SCG131" s="4"/>
      <c r="SCH131" s="4"/>
      <c r="SCI131" s="4"/>
      <c r="SCJ131" s="4"/>
      <c r="SCK131" s="4"/>
      <c r="SCL131" s="4"/>
      <c r="SCM131" s="4"/>
      <c r="SCN131" s="4"/>
      <c r="SCO131" s="4"/>
      <c r="SCP131" s="4"/>
      <c r="SCQ131" s="4"/>
      <c r="SCR131" s="4"/>
      <c r="SCS131" s="4"/>
      <c r="SCT131" s="4"/>
      <c r="SCU131" s="4"/>
      <c r="SCV131" s="4"/>
      <c r="SCW131" s="4"/>
      <c r="SCX131" s="4"/>
      <c r="SCY131" s="4"/>
      <c r="SCZ131" s="4"/>
      <c r="SDA131" s="4"/>
      <c r="SDB131" s="4"/>
      <c r="SDC131" s="4"/>
      <c r="SDD131" s="4"/>
      <c r="SDE131" s="4"/>
      <c r="SDF131" s="4"/>
      <c r="SDG131" s="4"/>
      <c r="SDH131" s="4"/>
      <c r="SDI131" s="4"/>
      <c r="SDJ131" s="4"/>
      <c r="SDK131" s="4"/>
      <c r="SDL131" s="4"/>
      <c r="SDM131" s="4"/>
      <c r="SDN131" s="4"/>
      <c r="SDO131" s="4"/>
      <c r="SDP131" s="4"/>
      <c r="SDQ131" s="4"/>
      <c r="SDR131" s="4"/>
      <c r="SDS131" s="4"/>
      <c r="SDT131" s="4"/>
      <c r="SDU131" s="4"/>
      <c r="SDV131" s="4"/>
      <c r="SDW131" s="4"/>
      <c r="SDX131" s="4"/>
      <c r="SDY131" s="4"/>
      <c r="SDZ131" s="4"/>
      <c r="SEA131" s="4"/>
      <c r="SEB131" s="4"/>
      <c r="SEC131" s="4"/>
      <c r="SED131" s="4"/>
      <c r="SEE131" s="4"/>
      <c r="SEF131" s="4"/>
      <c r="SEG131" s="4"/>
      <c r="SEH131" s="4"/>
      <c r="SEI131" s="4"/>
      <c r="SEJ131" s="4"/>
      <c r="SEK131" s="4"/>
      <c r="SEL131" s="4"/>
      <c r="SEM131" s="4"/>
      <c r="SEN131" s="4"/>
      <c r="SEO131" s="4"/>
      <c r="SEP131" s="4"/>
      <c r="SEQ131" s="4"/>
      <c r="SER131" s="4"/>
      <c r="SES131" s="4"/>
      <c r="SET131" s="4"/>
      <c r="SEU131" s="4"/>
      <c r="SEV131" s="4"/>
      <c r="SEW131" s="4"/>
      <c r="SEX131" s="4"/>
      <c r="SEY131" s="4"/>
      <c r="SEZ131" s="4"/>
      <c r="SFA131" s="4"/>
      <c r="SFB131" s="4"/>
      <c r="SFC131" s="4"/>
      <c r="SFD131" s="4"/>
      <c r="SFE131" s="4"/>
      <c r="SFF131" s="4"/>
      <c r="SFG131" s="4"/>
      <c r="SFH131" s="4"/>
      <c r="SFI131" s="4"/>
      <c r="SFJ131" s="4"/>
      <c r="SFQ131" s="4"/>
      <c r="SFR131" s="4"/>
      <c r="SFS131" s="4"/>
      <c r="SFT131" s="4"/>
      <c r="SFU131" s="4"/>
      <c r="SFV131" s="4"/>
      <c r="SFW131" s="4"/>
      <c r="SFX131" s="4"/>
      <c r="SFY131" s="4"/>
      <c r="SFZ131" s="4"/>
      <c r="SGA131" s="4"/>
      <c r="SGB131" s="4"/>
      <c r="SGC131" s="4"/>
      <c r="SGD131" s="4"/>
      <c r="SGE131" s="4"/>
      <c r="SGF131" s="4"/>
      <c r="SGG131" s="4"/>
      <c r="SGH131" s="4"/>
      <c r="SGI131" s="4"/>
      <c r="SGJ131" s="4"/>
      <c r="SGK131" s="4"/>
      <c r="SGL131" s="4"/>
      <c r="SGM131" s="4"/>
      <c r="SGN131" s="4"/>
      <c r="SGO131" s="4"/>
      <c r="SGP131" s="4"/>
      <c r="SGQ131" s="4"/>
      <c r="SGR131" s="4"/>
      <c r="SGS131" s="4"/>
      <c r="SGT131" s="4"/>
      <c r="SGU131" s="4"/>
      <c r="SGV131" s="4"/>
      <c r="SGW131" s="4"/>
      <c r="SGX131" s="4"/>
      <c r="SGY131" s="4"/>
      <c r="SGZ131" s="4"/>
      <c r="SHA131" s="4"/>
      <c r="SHB131" s="4"/>
      <c r="SHC131" s="4"/>
      <c r="SHD131" s="4"/>
      <c r="SHE131" s="4"/>
      <c r="SHF131" s="4"/>
      <c r="SHG131" s="4"/>
      <c r="SHH131" s="4"/>
      <c r="SHI131" s="4"/>
      <c r="SHJ131" s="4"/>
      <c r="SHK131" s="4"/>
      <c r="SHL131" s="4"/>
      <c r="SHM131" s="4"/>
      <c r="SHN131" s="4"/>
      <c r="SHO131" s="4"/>
      <c r="SHP131" s="4"/>
      <c r="SHQ131" s="4"/>
      <c r="SHR131" s="4"/>
      <c r="SHS131" s="4"/>
      <c r="SHT131" s="4"/>
      <c r="SHU131" s="4"/>
      <c r="SHV131" s="4"/>
      <c r="SHW131" s="4"/>
      <c r="SHX131" s="4"/>
      <c r="SHY131" s="4"/>
      <c r="SHZ131" s="4"/>
      <c r="SIA131" s="4"/>
      <c r="SIB131" s="4"/>
      <c r="SIC131" s="4"/>
      <c r="SID131" s="4"/>
      <c r="SIE131" s="4"/>
      <c r="SIF131" s="4"/>
      <c r="SIG131" s="4"/>
      <c r="SIH131" s="4"/>
      <c r="SII131" s="4"/>
      <c r="SIJ131" s="4"/>
      <c r="SIK131" s="4"/>
      <c r="SIL131" s="4"/>
      <c r="SIM131" s="4"/>
      <c r="SIN131" s="4"/>
      <c r="SIO131" s="4"/>
      <c r="SIP131" s="4"/>
      <c r="SIQ131" s="4"/>
      <c r="SIR131" s="4"/>
      <c r="SIS131" s="4"/>
      <c r="SIT131" s="4"/>
      <c r="SIU131" s="4"/>
      <c r="SIV131" s="4"/>
      <c r="SIW131" s="4"/>
      <c r="SIX131" s="4"/>
      <c r="SIY131" s="4"/>
      <c r="SIZ131" s="4"/>
      <c r="SJA131" s="4"/>
      <c r="SJB131" s="4"/>
      <c r="SJC131" s="4"/>
      <c r="SJD131" s="4"/>
      <c r="SJE131" s="4"/>
      <c r="SJF131" s="4"/>
      <c r="SJG131" s="4"/>
      <c r="SJH131" s="4"/>
      <c r="SJI131" s="4"/>
      <c r="SJJ131" s="4"/>
      <c r="SJK131" s="4"/>
      <c r="SJL131" s="4"/>
      <c r="SJM131" s="4"/>
      <c r="SJN131" s="4"/>
      <c r="SJO131" s="4"/>
      <c r="SJP131" s="4"/>
      <c r="SJQ131" s="4"/>
      <c r="SJR131" s="4"/>
      <c r="SJS131" s="4"/>
      <c r="SJT131" s="4"/>
      <c r="SJU131" s="4"/>
      <c r="SJV131" s="4"/>
      <c r="SJW131" s="4"/>
      <c r="SJX131" s="4"/>
      <c r="SJY131" s="4"/>
      <c r="SJZ131" s="4"/>
      <c r="SKA131" s="4"/>
      <c r="SKB131" s="4"/>
      <c r="SKC131" s="4"/>
      <c r="SKD131" s="4"/>
      <c r="SKE131" s="4"/>
      <c r="SKF131" s="4"/>
      <c r="SKG131" s="4"/>
      <c r="SKH131" s="4"/>
      <c r="SKI131" s="4"/>
      <c r="SKJ131" s="4"/>
      <c r="SKK131" s="4"/>
      <c r="SKL131" s="4"/>
      <c r="SKM131" s="4"/>
      <c r="SKN131" s="4"/>
      <c r="SKO131" s="4"/>
      <c r="SKP131" s="4"/>
      <c r="SKQ131" s="4"/>
      <c r="SKR131" s="4"/>
      <c r="SKS131" s="4"/>
      <c r="SKT131" s="4"/>
      <c r="SKU131" s="4"/>
      <c r="SKV131" s="4"/>
      <c r="SKW131" s="4"/>
      <c r="SKX131" s="4"/>
      <c r="SKY131" s="4"/>
      <c r="SKZ131" s="4"/>
      <c r="SLA131" s="4"/>
      <c r="SLB131" s="4"/>
      <c r="SLC131" s="4"/>
      <c r="SLD131" s="4"/>
      <c r="SLE131" s="4"/>
      <c r="SLF131" s="4"/>
      <c r="SLG131" s="4"/>
      <c r="SLH131" s="4"/>
      <c r="SLI131" s="4"/>
      <c r="SLJ131" s="4"/>
      <c r="SLK131" s="4"/>
      <c r="SLL131" s="4"/>
      <c r="SLM131" s="4"/>
      <c r="SLN131" s="4"/>
      <c r="SLO131" s="4"/>
      <c r="SLP131" s="4"/>
      <c r="SLQ131" s="4"/>
      <c r="SLR131" s="4"/>
      <c r="SLS131" s="4"/>
      <c r="SLT131" s="4"/>
      <c r="SLU131" s="4"/>
      <c r="SLV131" s="4"/>
      <c r="SLW131" s="4"/>
      <c r="SLX131" s="4"/>
      <c r="SLY131" s="4"/>
      <c r="SLZ131" s="4"/>
      <c r="SMA131" s="4"/>
      <c r="SMB131" s="4"/>
      <c r="SMC131" s="4"/>
      <c r="SMD131" s="4"/>
      <c r="SME131" s="4"/>
      <c r="SMF131" s="4"/>
      <c r="SMG131" s="4"/>
      <c r="SMH131" s="4"/>
      <c r="SMI131" s="4"/>
      <c r="SMJ131" s="4"/>
      <c r="SMK131" s="4"/>
      <c r="SML131" s="4"/>
      <c r="SMM131" s="4"/>
      <c r="SMN131" s="4"/>
      <c r="SMO131" s="4"/>
      <c r="SMP131" s="4"/>
      <c r="SMQ131" s="4"/>
      <c r="SMR131" s="4"/>
      <c r="SMS131" s="4"/>
      <c r="SMT131" s="4"/>
      <c r="SMU131" s="4"/>
      <c r="SMV131" s="4"/>
      <c r="SMW131" s="4"/>
      <c r="SMX131" s="4"/>
      <c r="SMY131" s="4"/>
      <c r="SMZ131" s="4"/>
      <c r="SNA131" s="4"/>
      <c r="SNB131" s="4"/>
      <c r="SNC131" s="4"/>
      <c r="SND131" s="4"/>
      <c r="SNE131" s="4"/>
      <c r="SNF131" s="4"/>
      <c r="SNG131" s="4"/>
      <c r="SNH131" s="4"/>
      <c r="SNI131" s="4"/>
      <c r="SNJ131" s="4"/>
      <c r="SNK131" s="4"/>
      <c r="SNL131" s="4"/>
      <c r="SNM131" s="4"/>
      <c r="SNN131" s="4"/>
      <c r="SNO131" s="4"/>
      <c r="SNP131" s="4"/>
      <c r="SNQ131" s="4"/>
      <c r="SNR131" s="4"/>
      <c r="SNS131" s="4"/>
      <c r="SNT131" s="4"/>
      <c r="SNU131" s="4"/>
      <c r="SNV131" s="4"/>
      <c r="SNW131" s="4"/>
      <c r="SNX131" s="4"/>
      <c r="SNY131" s="4"/>
      <c r="SNZ131" s="4"/>
      <c r="SOA131" s="4"/>
      <c r="SOB131" s="4"/>
      <c r="SOC131" s="4"/>
      <c r="SOD131" s="4"/>
      <c r="SOE131" s="4"/>
      <c r="SOF131" s="4"/>
      <c r="SOG131" s="4"/>
      <c r="SOH131" s="4"/>
      <c r="SOI131" s="4"/>
      <c r="SOJ131" s="4"/>
      <c r="SOK131" s="4"/>
      <c r="SOL131" s="4"/>
      <c r="SOM131" s="4"/>
      <c r="SON131" s="4"/>
      <c r="SOO131" s="4"/>
      <c r="SOP131" s="4"/>
      <c r="SOQ131" s="4"/>
      <c r="SOR131" s="4"/>
      <c r="SOS131" s="4"/>
      <c r="SOT131" s="4"/>
      <c r="SOU131" s="4"/>
      <c r="SOV131" s="4"/>
      <c r="SOW131" s="4"/>
      <c r="SOX131" s="4"/>
      <c r="SOY131" s="4"/>
      <c r="SOZ131" s="4"/>
      <c r="SPA131" s="4"/>
      <c r="SPB131" s="4"/>
      <c r="SPC131" s="4"/>
      <c r="SPD131" s="4"/>
      <c r="SPE131" s="4"/>
      <c r="SPF131" s="4"/>
      <c r="SPM131" s="4"/>
      <c r="SPN131" s="4"/>
      <c r="SPO131" s="4"/>
      <c r="SPP131" s="4"/>
      <c r="SPQ131" s="4"/>
      <c r="SPR131" s="4"/>
      <c r="SPS131" s="4"/>
      <c r="SPT131" s="4"/>
      <c r="SPU131" s="4"/>
      <c r="SPV131" s="4"/>
      <c r="SPW131" s="4"/>
      <c r="SPX131" s="4"/>
      <c r="SPY131" s="4"/>
      <c r="SPZ131" s="4"/>
      <c r="SQA131" s="4"/>
      <c r="SQB131" s="4"/>
      <c r="SQC131" s="4"/>
      <c r="SQD131" s="4"/>
      <c r="SQE131" s="4"/>
      <c r="SQF131" s="4"/>
      <c r="SQG131" s="4"/>
      <c r="SQH131" s="4"/>
      <c r="SQI131" s="4"/>
      <c r="SQJ131" s="4"/>
      <c r="SQK131" s="4"/>
      <c r="SQL131" s="4"/>
      <c r="SQM131" s="4"/>
      <c r="SQN131" s="4"/>
      <c r="SQO131" s="4"/>
      <c r="SQP131" s="4"/>
      <c r="SQQ131" s="4"/>
      <c r="SQR131" s="4"/>
      <c r="SQS131" s="4"/>
      <c r="SQT131" s="4"/>
      <c r="SQU131" s="4"/>
      <c r="SQV131" s="4"/>
      <c r="SQW131" s="4"/>
      <c r="SQX131" s="4"/>
      <c r="SQY131" s="4"/>
      <c r="SQZ131" s="4"/>
      <c r="SRA131" s="4"/>
      <c r="SRB131" s="4"/>
      <c r="SRC131" s="4"/>
      <c r="SRD131" s="4"/>
      <c r="SRE131" s="4"/>
      <c r="SRF131" s="4"/>
      <c r="SRG131" s="4"/>
      <c r="SRH131" s="4"/>
      <c r="SRI131" s="4"/>
      <c r="SRJ131" s="4"/>
      <c r="SRK131" s="4"/>
      <c r="SRL131" s="4"/>
      <c r="SRM131" s="4"/>
      <c r="SRN131" s="4"/>
      <c r="SRO131" s="4"/>
      <c r="SRP131" s="4"/>
      <c r="SRQ131" s="4"/>
      <c r="SRR131" s="4"/>
      <c r="SRS131" s="4"/>
      <c r="SRT131" s="4"/>
      <c r="SRU131" s="4"/>
      <c r="SRV131" s="4"/>
      <c r="SRW131" s="4"/>
      <c r="SRX131" s="4"/>
      <c r="SRY131" s="4"/>
      <c r="SRZ131" s="4"/>
      <c r="SSA131" s="4"/>
      <c r="SSB131" s="4"/>
      <c r="SSC131" s="4"/>
      <c r="SSD131" s="4"/>
      <c r="SSE131" s="4"/>
      <c r="SSF131" s="4"/>
      <c r="SSG131" s="4"/>
      <c r="SSH131" s="4"/>
      <c r="SSI131" s="4"/>
      <c r="SSJ131" s="4"/>
      <c r="SSK131" s="4"/>
      <c r="SSL131" s="4"/>
      <c r="SSM131" s="4"/>
      <c r="SSN131" s="4"/>
      <c r="SSO131" s="4"/>
      <c r="SSP131" s="4"/>
      <c r="SSQ131" s="4"/>
      <c r="SSR131" s="4"/>
      <c r="SSS131" s="4"/>
      <c r="SST131" s="4"/>
      <c r="SSU131" s="4"/>
      <c r="SSV131" s="4"/>
      <c r="SSW131" s="4"/>
      <c r="SSX131" s="4"/>
      <c r="SSY131" s="4"/>
      <c r="SSZ131" s="4"/>
      <c r="STA131" s="4"/>
      <c r="STB131" s="4"/>
      <c r="STC131" s="4"/>
      <c r="STD131" s="4"/>
      <c r="STE131" s="4"/>
      <c r="STF131" s="4"/>
      <c r="STG131" s="4"/>
      <c r="STH131" s="4"/>
      <c r="STI131" s="4"/>
      <c r="STJ131" s="4"/>
      <c r="STK131" s="4"/>
      <c r="STL131" s="4"/>
      <c r="STM131" s="4"/>
      <c r="STN131" s="4"/>
      <c r="STO131" s="4"/>
      <c r="STP131" s="4"/>
      <c r="STQ131" s="4"/>
      <c r="STR131" s="4"/>
      <c r="STS131" s="4"/>
      <c r="STT131" s="4"/>
      <c r="STU131" s="4"/>
      <c r="STV131" s="4"/>
      <c r="STW131" s="4"/>
      <c r="STX131" s="4"/>
      <c r="STY131" s="4"/>
      <c r="STZ131" s="4"/>
      <c r="SUA131" s="4"/>
      <c r="SUB131" s="4"/>
      <c r="SUC131" s="4"/>
      <c r="SUD131" s="4"/>
      <c r="SUE131" s="4"/>
      <c r="SUF131" s="4"/>
      <c r="SUG131" s="4"/>
      <c r="SUH131" s="4"/>
      <c r="SUI131" s="4"/>
      <c r="SUJ131" s="4"/>
      <c r="SUK131" s="4"/>
      <c r="SUL131" s="4"/>
      <c r="SUM131" s="4"/>
      <c r="SUN131" s="4"/>
      <c r="SUO131" s="4"/>
      <c r="SUP131" s="4"/>
      <c r="SUQ131" s="4"/>
      <c r="SUR131" s="4"/>
      <c r="SUS131" s="4"/>
      <c r="SUT131" s="4"/>
      <c r="SUU131" s="4"/>
      <c r="SUV131" s="4"/>
      <c r="SUW131" s="4"/>
      <c r="SUX131" s="4"/>
      <c r="SUY131" s="4"/>
      <c r="SUZ131" s="4"/>
      <c r="SVA131" s="4"/>
      <c r="SVB131" s="4"/>
      <c r="SVC131" s="4"/>
      <c r="SVD131" s="4"/>
      <c r="SVE131" s="4"/>
      <c r="SVF131" s="4"/>
      <c r="SVG131" s="4"/>
      <c r="SVH131" s="4"/>
      <c r="SVI131" s="4"/>
      <c r="SVJ131" s="4"/>
      <c r="SVK131" s="4"/>
      <c r="SVL131" s="4"/>
      <c r="SVM131" s="4"/>
      <c r="SVN131" s="4"/>
      <c r="SVO131" s="4"/>
      <c r="SVP131" s="4"/>
      <c r="SVQ131" s="4"/>
      <c r="SVR131" s="4"/>
      <c r="SVS131" s="4"/>
      <c r="SVT131" s="4"/>
      <c r="SVU131" s="4"/>
      <c r="SVV131" s="4"/>
      <c r="SVW131" s="4"/>
      <c r="SVX131" s="4"/>
      <c r="SVY131" s="4"/>
      <c r="SVZ131" s="4"/>
      <c r="SWA131" s="4"/>
      <c r="SWB131" s="4"/>
      <c r="SWC131" s="4"/>
      <c r="SWD131" s="4"/>
      <c r="SWE131" s="4"/>
      <c r="SWF131" s="4"/>
      <c r="SWG131" s="4"/>
      <c r="SWH131" s="4"/>
      <c r="SWI131" s="4"/>
      <c r="SWJ131" s="4"/>
      <c r="SWK131" s="4"/>
      <c r="SWL131" s="4"/>
      <c r="SWM131" s="4"/>
      <c r="SWN131" s="4"/>
      <c r="SWO131" s="4"/>
      <c r="SWP131" s="4"/>
      <c r="SWQ131" s="4"/>
      <c r="SWR131" s="4"/>
      <c r="SWS131" s="4"/>
      <c r="SWT131" s="4"/>
      <c r="SWU131" s="4"/>
      <c r="SWV131" s="4"/>
      <c r="SWW131" s="4"/>
      <c r="SWX131" s="4"/>
      <c r="SWY131" s="4"/>
      <c r="SWZ131" s="4"/>
      <c r="SXA131" s="4"/>
      <c r="SXB131" s="4"/>
      <c r="SXC131" s="4"/>
      <c r="SXD131" s="4"/>
      <c r="SXE131" s="4"/>
      <c r="SXF131" s="4"/>
      <c r="SXG131" s="4"/>
      <c r="SXH131" s="4"/>
      <c r="SXI131" s="4"/>
      <c r="SXJ131" s="4"/>
      <c r="SXK131" s="4"/>
      <c r="SXL131" s="4"/>
      <c r="SXM131" s="4"/>
      <c r="SXN131" s="4"/>
      <c r="SXO131" s="4"/>
      <c r="SXP131" s="4"/>
      <c r="SXQ131" s="4"/>
      <c r="SXR131" s="4"/>
      <c r="SXS131" s="4"/>
      <c r="SXT131" s="4"/>
      <c r="SXU131" s="4"/>
      <c r="SXV131" s="4"/>
      <c r="SXW131" s="4"/>
      <c r="SXX131" s="4"/>
      <c r="SXY131" s="4"/>
      <c r="SXZ131" s="4"/>
      <c r="SYA131" s="4"/>
      <c r="SYB131" s="4"/>
      <c r="SYC131" s="4"/>
      <c r="SYD131" s="4"/>
      <c r="SYE131" s="4"/>
      <c r="SYF131" s="4"/>
      <c r="SYG131" s="4"/>
      <c r="SYH131" s="4"/>
      <c r="SYI131" s="4"/>
      <c r="SYJ131" s="4"/>
      <c r="SYK131" s="4"/>
      <c r="SYL131" s="4"/>
      <c r="SYM131" s="4"/>
      <c r="SYN131" s="4"/>
      <c r="SYO131" s="4"/>
      <c r="SYP131" s="4"/>
      <c r="SYQ131" s="4"/>
      <c r="SYR131" s="4"/>
      <c r="SYS131" s="4"/>
      <c r="SYT131" s="4"/>
      <c r="SYU131" s="4"/>
      <c r="SYV131" s="4"/>
      <c r="SYW131" s="4"/>
      <c r="SYX131" s="4"/>
      <c r="SYY131" s="4"/>
      <c r="SYZ131" s="4"/>
      <c r="SZA131" s="4"/>
      <c r="SZB131" s="4"/>
      <c r="SZI131" s="4"/>
      <c r="SZJ131" s="4"/>
      <c r="SZK131" s="4"/>
      <c r="SZL131" s="4"/>
      <c r="SZM131" s="4"/>
      <c r="SZN131" s="4"/>
      <c r="SZO131" s="4"/>
      <c r="SZP131" s="4"/>
      <c r="SZQ131" s="4"/>
      <c r="SZR131" s="4"/>
      <c r="SZS131" s="4"/>
      <c r="SZT131" s="4"/>
      <c r="SZU131" s="4"/>
      <c r="SZV131" s="4"/>
      <c r="SZW131" s="4"/>
      <c r="SZX131" s="4"/>
      <c r="SZY131" s="4"/>
      <c r="SZZ131" s="4"/>
      <c r="TAA131" s="4"/>
      <c r="TAB131" s="4"/>
      <c r="TAC131" s="4"/>
      <c r="TAD131" s="4"/>
      <c r="TAE131" s="4"/>
      <c r="TAF131" s="4"/>
      <c r="TAG131" s="4"/>
      <c r="TAH131" s="4"/>
      <c r="TAI131" s="4"/>
      <c r="TAJ131" s="4"/>
      <c r="TAK131" s="4"/>
      <c r="TAL131" s="4"/>
      <c r="TAM131" s="4"/>
      <c r="TAN131" s="4"/>
      <c r="TAO131" s="4"/>
      <c r="TAP131" s="4"/>
      <c r="TAQ131" s="4"/>
      <c r="TAR131" s="4"/>
      <c r="TAS131" s="4"/>
      <c r="TAT131" s="4"/>
      <c r="TAU131" s="4"/>
      <c r="TAV131" s="4"/>
      <c r="TAW131" s="4"/>
      <c r="TAX131" s="4"/>
      <c r="TAY131" s="4"/>
      <c r="TAZ131" s="4"/>
      <c r="TBA131" s="4"/>
      <c r="TBB131" s="4"/>
      <c r="TBC131" s="4"/>
      <c r="TBD131" s="4"/>
      <c r="TBE131" s="4"/>
      <c r="TBF131" s="4"/>
      <c r="TBG131" s="4"/>
      <c r="TBH131" s="4"/>
      <c r="TBI131" s="4"/>
      <c r="TBJ131" s="4"/>
      <c r="TBK131" s="4"/>
      <c r="TBL131" s="4"/>
      <c r="TBM131" s="4"/>
      <c r="TBN131" s="4"/>
      <c r="TBO131" s="4"/>
      <c r="TBP131" s="4"/>
      <c r="TBQ131" s="4"/>
      <c r="TBR131" s="4"/>
      <c r="TBS131" s="4"/>
      <c r="TBT131" s="4"/>
      <c r="TBU131" s="4"/>
      <c r="TBV131" s="4"/>
      <c r="TBW131" s="4"/>
      <c r="TBX131" s="4"/>
      <c r="TBY131" s="4"/>
      <c r="TBZ131" s="4"/>
      <c r="TCA131" s="4"/>
      <c r="TCB131" s="4"/>
      <c r="TCC131" s="4"/>
      <c r="TCD131" s="4"/>
      <c r="TCE131" s="4"/>
      <c r="TCF131" s="4"/>
      <c r="TCG131" s="4"/>
      <c r="TCH131" s="4"/>
      <c r="TCI131" s="4"/>
      <c r="TCJ131" s="4"/>
      <c r="TCK131" s="4"/>
      <c r="TCL131" s="4"/>
      <c r="TCM131" s="4"/>
      <c r="TCN131" s="4"/>
      <c r="TCO131" s="4"/>
      <c r="TCP131" s="4"/>
      <c r="TCQ131" s="4"/>
      <c r="TCR131" s="4"/>
      <c r="TCS131" s="4"/>
      <c r="TCT131" s="4"/>
      <c r="TCU131" s="4"/>
      <c r="TCV131" s="4"/>
      <c r="TCW131" s="4"/>
      <c r="TCX131" s="4"/>
      <c r="TCY131" s="4"/>
      <c r="TCZ131" s="4"/>
      <c r="TDA131" s="4"/>
      <c r="TDB131" s="4"/>
      <c r="TDC131" s="4"/>
      <c r="TDD131" s="4"/>
      <c r="TDE131" s="4"/>
      <c r="TDF131" s="4"/>
      <c r="TDG131" s="4"/>
      <c r="TDH131" s="4"/>
      <c r="TDI131" s="4"/>
      <c r="TDJ131" s="4"/>
      <c r="TDK131" s="4"/>
      <c r="TDL131" s="4"/>
      <c r="TDM131" s="4"/>
      <c r="TDN131" s="4"/>
      <c r="TDO131" s="4"/>
      <c r="TDP131" s="4"/>
      <c r="TDQ131" s="4"/>
      <c r="TDR131" s="4"/>
      <c r="TDS131" s="4"/>
      <c r="TDT131" s="4"/>
      <c r="TDU131" s="4"/>
      <c r="TDV131" s="4"/>
      <c r="TDW131" s="4"/>
      <c r="TDX131" s="4"/>
      <c r="TDY131" s="4"/>
      <c r="TDZ131" s="4"/>
      <c r="TEA131" s="4"/>
      <c r="TEB131" s="4"/>
      <c r="TEC131" s="4"/>
      <c r="TED131" s="4"/>
      <c r="TEE131" s="4"/>
      <c r="TEF131" s="4"/>
      <c r="TEG131" s="4"/>
      <c r="TEH131" s="4"/>
      <c r="TEI131" s="4"/>
      <c r="TEJ131" s="4"/>
      <c r="TEK131" s="4"/>
      <c r="TEL131" s="4"/>
      <c r="TEM131" s="4"/>
      <c r="TEN131" s="4"/>
      <c r="TEO131" s="4"/>
      <c r="TEP131" s="4"/>
      <c r="TEQ131" s="4"/>
      <c r="TER131" s="4"/>
      <c r="TES131" s="4"/>
      <c r="TET131" s="4"/>
      <c r="TEU131" s="4"/>
      <c r="TEV131" s="4"/>
      <c r="TEW131" s="4"/>
      <c r="TEX131" s="4"/>
      <c r="TEY131" s="4"/>
      <c r="TEZ131" s="4"/>
      <c r="TFA131" s="4"/>
      <c r="TFB131" s="4"/>
      <c r="TFC131" s="4"/>
      <c r="TFD131" s="4"/>
      <c r="TFE131" s="4"/>
      <c r="TFF131" s="4"/>
      <c r="TFG131" s="4"/>
      <c r="TFH131" s="4"/>
      <c r="TFI131" s="4"/>
      <c r="TFJ131" s="4"/>
      <c r="TFK131" s="4"/>
      <c r="TFL131" s="4"/>
      <c r="TFM131" s="4"/>
      <c r="TFN131" s="4"/>
      <c r="TFO131" s="4"/>
      <c r="TFP131" s="4"/>
      <c r="TFQ131" s="4"/>
      <c r="TFR131" s="4"/>
      <c r="TFS131" s="4"/>
      <c r="TFT131" s="4"/>
      <c r="TFU131" s="4"/>
      <c r="TFV131" s="4"/>
      <c r="TFW131" s="4"/>
      <c r="TFX131" s="4"/>
      <c r="TFY131" s="4"/>
      <c r="TFZ131" s="4"/>
      <c r="TGA131" s="4"/>
      <c r="TGB131" s="4"/>
      <c r="TGC131" s="4"/>
      <c r="TGD131" s="4"/>
      <c r="TGE131" s="4"/>
      <c r="TGF131" s="4"/>
      <c r="TGG131" s="4"/>
      <c r="TGH131" s="4"/>
      <c r="TGI131" s="4"/>
      <c r="TGJ131" s="4"/>
      <c r="TGK131" s="4"/>
      <c r="TGL131" s="4"/>
      <c r="TGM131" s="4"/>
      <c r="TGN131" s="4"/>
      <c r="TGO131" s="4"/>
      <c r="TGP131" s="4"/>
      <c r="TGQ131" s="4"/>
      <c r="TGR131" s="4"/>
      <c r="TGS131" s="4"/>
      <c r="TGT131" s="4"/>
      <c r="TGU131" s="4"/>
      <c r="TGV131" s="4"/>
      <c r="TGW131" s="4"/>
      <c r="TGX131" s="4"/>
      <c r="TGY131" s="4"/>
      <c r="TGZ131" s="4"/>
      <c r="THA131" s="4"/>
      <c r="THB131" s="4"/>
      <c r="THC131" s="4"/>
      <c r="THD131" s="4"/>
      <c r="THE131" s="4"/>
      <c r="THF131" s="4"/>
      <c r="THG131" s="4"/>
      <c r="THH131" s="4"/>
      <c r="THI131" s="4"/>
      <c r="THJ131" s="4"/>
      <c r="THK131" s="4"/>
      <c r="THL131" s="4"/>
      <c r="THM131" s="4"/>
      <c r="THN131" s="4"/>
      <c r="THO131" s="4"/>
      <c r="THP131" s="4"/>
      <c r="THQ131" s="4"/>
      <c r="THR131" s="4"/>
      <c r="THS131" s="4"/>
      <c r="THT131" s="4"/>
      <c r="THU131" s="4"/>
      <c r="THV131" s="4"/>
      <c r="THW131" s="4"/>
      <c r="THX131" s="4"/>
      <c r="THY131" s="4"/>
      <c r="THZ131" s="4"/>
      <c r="TIA131" s="4"/>
      <c r="TIB131" s="4"/>
      <c r="TIC131" s="4"/>
      <c r="TID131" s="4"/>
      <c r="TIE131" s="4"/>
      <c r="TIF131" s="4"/>
      <c r="TIG131" s="4"/>
      <c r="TIH131" s="4"/>
      <c r="TII131" s="4"/>
      <c r="TIJ131" s="4"/>
      <c r="TIK131" s="4"/>
      <c r="TIL131" s="4"/>
      <c r="TIM131" s="4"/>
      <c r="TIN131" s="4"/>
      <c r="TIO131" s="4"/>
      <c r="TIP131" s="4"/>
      <c r="TIQ131" s="4"/>
      <c r="TIR131" s="4"/>
      <c r="TIS131" s="4"/>
      <c r="TIT131" s="4"/>
      <c r="TIU131" s="4"/>
      <c r="TIV131" s="4"/>
      <c r="TIW131" s="4"/>
      <c r="TIX131" s="4"/>
      <c r="TJE131" s="4"/>
      <c r="TJF131" s="4"/>
      <c r="TJG131" s="4"/>
      <c r="TJH131" s="4"/>
      <c r="TJI131" s="4"/>
      <c r="TJJ131" s="4"/>
      <c r="TJK131" s="4"/>
      <c r="TJL131" s="4"/>
      <c r="TJM131" s="4"/>
      <c r="TJN131" s="4"/>
      <c r="TJO131" s="4"/>
      <c r="TJP131" s="4"/>
      <c r="TJQ131" s="4"/>
      <c r="TJR131" s="4"/>
      <c r="TJS131" s="4"/>
      <c r="TJT131" s="4"/>
      <c r="TJU131" s="4"/>
      <c r="TJV131" s="4"/>
      <c r="TJW131" s="4"/>
      <c r="TJX131" s="4"/>
      <c r="TJY131" s="4"/>
      <c r="TJZ131" s="4"/>
      <c r="TKA131" s="4"/>
      <c r="TKB131" s="4"/>
      <c r="TKC131" s="4"/>
      <c r="TKD131" s="4"/>
      <c r="TKE131" s="4"/>
      <c r="TKF131" s="4"/>
      <c r="TKG131" s="4"/>
      <c r="TKH131" s="4"/>
      <c r="TKI131" s="4"/>
      <c r="TKJ131" s="4"/>
      <c r="TKK131" s="4"/>
      <c r="TKL131" s="4"/>
      <c r="TKM131" s="4"/>
      <c r="TKN131" s="4"/>
      <c r="TKO131" s="4"/>
      <c r="TKP131" s="4"/>
      <c r="TKQ131" s="4"/>
      <c r="TKR131" s="4"/>
      <c r="TKS131" s="4"/>
      <c r="TKT131" s="4"/>
      <c r="TKU131" s="4"/>
      <c r="TKV131" s="4"/>
      <c r="TKW131" s="4"/>
      <c r="TKX131" s="4"/>
      <c r="TKY131" s="4"/>
      <c r="TKZ131" s="4"/>
      <c r="TLA131" s="4"/>
      <c r="TLB131" s="4"/>
      <c r="TLC131" s="4"/>
      <c r="TLD131" s="4"/>
      <c r="TLE131" s="4"/>
      <c r="TLF131" s="4"/>
      <c r="TLG131" s="4"/>
      <c r="TLH131" s="4"/>
      <c r="TLI131" s="4"/>
      <c r="TLJ131" s="4"/>
      <c r="TLK131" s="4"/>
      <c r="TLL131" s="4"/>
      <c r="TLM131" s="4"/>
      <c r="TLN131" s="4"/>
      <c r="TLO131" s="4"/>
      <c r="TLP131" s="4"/>
      <c r="TLQ131" s="4"/>
      <c r="TLR131" s="4"/>
      <c r="TLS131" s="4"/>
      <c r="TLT131" s="4"/>
      <c r="TLU131" s="4"/>
      <c r="TLV131" s="4"/>
      <c r="TLW131" s="4"/>
      <c r="TLX131" s="4"/>
      <c r="TLY131" s="4"/>
      <c r="TLZ131" s="4"/>
      <c r="TMA131" s="4"/>
      <c r="TMB131" s="4"/>
      <c r="TMC131" s="4"/>
      <c r="TMD131" s="4"/>
      <c r="TME131" s="4"/>
      <c r="TMF131" s="4"/>
      <c r="TMG131" s="4"/>
      <c r="TMH131" s="4"/>
      <c r="TMI131" s="4"/>
      <c r="TMJ131" s="4"/>
      <c r="TMK131" s="4"/>
      <c r="TML131" s="4"/>
      <c r="TMM131" s="4"/>
      <c r="TMN131" s="4"/>
      <c r="TMO131" s="4"/>
      <c r="TMP131" s="4"/>
      <c r="TMQ131" s="4"/>
      <c r="TMR131" s="4"/>
      <c r="TMS131" s="4"/>
      <c r="TMT131" s="4"/>
      <c r="TMU131" s="4"/>
      <c r="TMV131" s="4"/>
      <c r="TMW131" s="4"/>
      <c r="TMX131" s="4"/>
      <c r="TMY131" s="4"/>
      <c r="TMZ131" s="4"/>
      <c r="TNA131" s="4"/>
      <c r="TNB131" s="4"/>
      <c r="TNC131" s="4"/>
      <c r="TND131" s="4"/>
      <c r="TNE131" s="4"/>
      <c r="TNF131" s="4"/>
      <c r="TNG131" s="4"/>
      <c r="TNH131" s="4"/>
      <c r="TNI131" s="4"/>
      <c r="TNJ131" s="4"/>
      <c r="TNK131" s="4"/>
      <c r="TNL131" s="4"/>
      <c r="TNM131" s="4"/>
      <c r="TNN131" s="4"/>
      <c r="TNO131" s="4"/>
      <c r="TNP131" s="4"/>
      <c r="TNQ131" s="4"/>
      <c r="TNR131" s="4"/>
      <c r="TNS131" s="4"/>
      <c r="TNT131" s="4"/>
      <c r="TNU131" s="4"/>
      <c r="TNV131" s="4"/>
      <c r="TNW131" s="4"/>
      <c r="TNX131" s="4"/>
      <c r="TNY131" s="4"/>
      <c r="TNZ131" s="4"/>
      <c r="TOA131" s="4"/>
      <c r="TOB131" s="4"/>
      <c r="TOC131" s="4"/>
      <c r="TOD131" s="4"/>
      <c r="TOE131" s="4"/>
      <c r="TOF131" s="4"/>
      <c r="TOG131" s="4"/>
      <c r="TOH131" s="4"/>
      <c r="TOI131" s="4"/>
      <c r="TOJ131" s="4"/>
      <c r="TOK131" s="4"/>
      <c r="TOL131" s="4"/>
      <c r="TOM131" s="4"/>
      <c r="TON131" s="4"/>
      <c r="TOO131" s="4"/>
      <c r="TOP131" s="4"/>
      <c r="TOQ131" s="4"/>
      <c r="TOR131" s="4"/>
      <c r="TOS131" s="4"/>
      <c r="TOT131" s="4"/>
      <c r="TOU131" s="4"/>
      <c r="TOV131" s="4"/>
      <c r="TOW131" s="4"/>
      <c r="TOX131" s="4"/>
      <c r="TOY131" s="4"/>
      <c r="TOZ131" s="4"/>
      <c r="TPA131" s="4"/>
      <c r="TPB131" s="4"/>
      <c r="TPC131" s="4"/>
      <c r="TPD131" s="4"/>
      <c r="TPE131" s="4"/>
      <c r="TPF131" s="4"/>
      <c r="TPG131" s="4"/>
      <c r="TPH131" s="4"/>
      <c r="TPI131" s="4"/>
      <c r="TPJ131" s="4"/>
      <c r="TPK131" s="4"/>
      <c r="TPL131" s="4"/>
      <c r="TPM131" s="4"/>
      <c r="TPN131" s="4"/>
      <c r="TPO131" s="4"/>
      <c r="TPP131" s="4"/>
      <c r="TPQ131" s="4"/>
      <c r="TPR131" s="4"/>
      <c r="TPS131" s="4"/>
      <c r="TPT131" s="4"/>
      <c r="TPU131" s="4"/>
      <c r="TPV131" s="4"/>
      <c r="TPW131" s="4"/>
      <c r="TPX131" s="4"/>
      <c r="TPY131" s="4"/>
      <c r="TPZ131" s="4"/>
      <c r="TQA131" s="4"/>
      <c r="TQB131" s="4"/>
      <c r="TQC131" s="4"/>
      <c r="TQD131" s="4"/>
      <c r="TQE131" s="4"/>
      <c r="TQF131" s="4"/>
      <c r="TQG131" s="4"/>
      <c r="TQH131" s="4"/>
      <c r="TQI131" s="4"/>
      <c r="TQJ131" s="4"/>
      <c r="TQK131" s="4"/>
      <c r="TQL131" s="4"/>
      <c r="TQM131" s="4"/>
      <c r="TQN131" s="4"/>
      <c r="TQO131" s="4"/>
      <c r="TQP131" s="4"/>
      <c r="TQQ131" s="4"/>
      <c r="TQR131" s="4"/>
      <c r="TQS131" s="4"/>
      <c r="TQT131" s="4"/>
      <c r="TQU131" s="4"/>
      <c r="TQV131" s="4"/>
      <c r="TQW131" s="4"/>
      <c r="TQX131" s="4"/>
      <c r="TQY131" s="4"/>
      <c r="TQZ131" s="4"/>
      <c r="TRA131" s="4"/>
      <c r="TRB131" s="4"/>
      <c r="TRC131" s="4"/>
      <c r="TRD131" s="4"/>
      <c r="TRE131" s="4"/>
      <c r="TRF131" s="4"/>
      <c r="TRG131" s="4"/>
      <c r="TRH131" s="4"/>
      <c r="TRI131" s="4"/>
      <c r="TRJ131" s="4"/>
      <c r="TRK131" s="4"/>
      <c r="TRL131" s="4"/>
      <c r="TRM131" s="4"/>
      <c r="TRN131" s="4"/>
      <c r="TRO131" s="4"/>
      <c r="TRP131" s="4"/>
      <c r="TRQ131" s="4"/>
      <c r="TRR131" s="4"/>
      <c r="TRS131" s="4"/>
      <c r="TRT131" s="4"/>
      <c r="TRU131" s="4"/>
      <c r="TRV131" s="4"/>
      <c r="TRW131" s="4"/>
      <c r="TRX131" s="4"/>
      <c r="TRY131" s="4"/>
      <c r="TRZ131" s="4"/>
      <c r="TSA131" s="4"/>
      <c r="TSB131" s="4"/>
      <c r="TSC131" s="4"/>
      <c r="TSD131" s="4"/>
      <c r="TSE131" s="4"/>
      <c r="TSF131" s="4"/>
      <c r="TSG131" s="4"/>
      <c r="TSH131" s="4"/>
      <c r="TSI131" s="4"/>
      <c r="TSJ131" s="4"/>
      <c r="TSK131" s="4"/>
      <c r="TSL131" s="4"/>
      <c r="TSM131" s="4"/>
      <c r="TSN131" s="4"/>
      <c r="TSO131" s="4"/>
      <c r="TSP131" s="4"/>
      <c r="TSQ131" s="4"/>
      <c r="TSR131" s="4"/>
      <c r="TSS131" s="4"/>
      <c r="TST131" s="4"/>
      <c r="TTA131" s="4"/>
      <c r="TTB131" s="4"/>
      <c r="TTC131" s="4"/>
      <c r="TTD131" s="4"/>
      <c r="TTE131" s="4"/>
      <c r="TTF131" s="4"/>
      <c r="TTG131" s="4"/>
      <c r="TTH131" s="4"/>
      <c r="TTI131" s="4"/>
      <c r="TTJ131" s="4"/>
      <c r="TTK131" s="4"/>
      <c r="TTL131" s="4"/>
      <c r="TTM131" s="4"/>
      <c r="TTN131" s="4"/>
      <c r="TTO131" s="4"/>
      <c r="TTP131" s="4"/>
      <c r="TTQ131" s="4"/>
      <c r="TTR131" s="4"/>
      <c r="TTS131" s="4"/>
      <c r="TTT131" s="4"/>
      <c r="TTU131" s="4"/>
      <c r="TTV131" s="4"/>
      <c r="TTW131" s="4"/>
      <c r="TTX131" s="4"/>
      <c r="TTY131" s="4"/>
      <c r="TTZ131" s="4"/>
      <c r="TUA131" s="4"/>
      <c r="TUB131" s="4"/>
      <c r="TUC131" s="4"/>
      <c r="TUD131" s="4"/>
      <c r="TUE131" s="4"/>
      <c r="TUF131" s="4"/>
      <c r="TUG131" s="4"/>
      <c r="TUH131" s="4"/>
      <c r="TUI131" s="4"/>
      <c r="TUJ131" s="4"/>
      <c r="TUK131" s="4"/>
      <c r="TUL131" s="4"/>
      <c r="TUM131" s="4"/>
      <c r="TUN131" s="4"/>
      <c r="TUO131" s="4"/>
      <c r="TUP131" s="4"/>
      <c r="TUQ131" s="4"/>
      <c r="TUR131" s="4"/>
      <c r="TUS131" s="4"/>
      <c r="TUT131" s="4"/>
      <c r="TUU131" s="4"/>
      <c r="TUV131" s="4"/>
      <c r="TUW131" s="4"/>
      <c r="TUX131" s="4"/>
      <c r="TUY131" s="4"/>
      <c r="TUZ131" s="4"/>
      <c r="TVA131" s="4"/>
      <c r="TVB131" s="4"/>
      <c r="TVC131" s="4"/>
      <c r="TVD131" s="4"/>
      <c r="TVE131" s="4"/>
      <c r="TVF131" s="4"/>
      <c r="TVG131" s="4"/>
      <c r="TVH131" s="4"/>
      <c r="TVI131" s="4"/>
      <c r="TVJ131" s="4"/>
      <c r="TVK131" s="4"/>
      <c r="TVL131" s="4"/>
      <c r="TVM131" s="4"/>
      <c r="TVN131" s="4"/>
      <c r="TVO131" s="4"/>
      <c r="TVP131" s="4"/>
      <c r="TVQ131" s="4"/>
      <c r="TVR131" s="4"/>
      <c r="TVS131" s="4"/>
      <c r="TVT131" s="4"/>
      <c r="TVU131" s="4"/>
      <c r="TVV131" s="4"/>
      <c r="TVW131" s="4"/>
      <c r="TVX131" s="4"/>
      <c r="TVY131" s="4"/>
      <c r="TVZ131" s="4"/>
      <c r="TWA131" s="4"/>
      <c r="TWB131" s="4"/>
      <c r="TWC131" s="4"/>
      <c r="TWD131" s="4"/>
      <c r="TWE131" s="4"/>
      <c r="TWF131" s="4"/>
      <c r="TWG131" s="4"/>
      <c r="TWH131" s="4"/>
      <c r="TWI131" s="4"/>
      <c r="TWJ131" s="4"/>
      <c r="TWK131" s="4"/>
      <c r="TWL131" s="4"/>
      <c r="TWM131" s="4"/>
      <c r="TWN131" s="4"/>
      <c r="TWO131" s="4"/>
      <c r="TWP131" s="4"/>
      <c r="TWQ131" s="4"/>
      <c r="TWR131" s="4"/>
      <c r="TWS131" s="4"/>
      <c r="TWT131" s="4"/>
      <c r="TWU131" s="4"/>
      <c r="TWV131" s="4"/>
      <c r="TWW131" s="4"/>
      <c r="TWX131" s="4"/>
      <c r="TWY131" s="4"/>
      <c r="TWZ131" s="4"/>
      <c r="TXA131" s="4"/>
      <c r="TXB131" s="4"/>
      <c r="TXC131" s="4"/>
      <c r="TXD131" s="4"/>
      <c r="TXE131" s="4"/>
      <c r="TXF131" s="4"/>
      <c r="TXG131" s="4"/>
      <c r="TXH131" s="4"/>
      <c r="TXI131" s="4"/>
      <c r="TXJ131" s="4"/>
      <c r="TXK131" s="4"/>
      <c r="TXL131" s="4"/>
      <c r="TXM131" s="4"/>
      <c r="TXN131" s="4"/>
      <c r="TXO131" s="4"/>
      <c r="TXP131" s="4"/>
      <c r="TXQ131" s="4"/>
      <c r="TXR131" s="4"/>
      <c r="TXS131" s="4"/>
      <c r="TXT131" s="4"/>
      <c r="TXU131" s="4"/>
      <c r="TXV131" s="4"/>
      <c r="TXW131" s="4"/>
      <c r="TXX131" s="4"/>
      <c r="TXY131" s="4"/>
      <c r="TXZ131" s="4"/>
      <c r="TYA131" s="4"/>
      <c r="TYB131" s="4"/>
      <c r="TYC131" s="4"/>
      <c r="TYD131" s="4"/>
      <c r="TYE131" s="4"/>
      <c r="TYF131" s="4"/>
      <c r="TYG131" s="4"/>
      <c r="TYH131" s="4"/>
      <c r="TYI131" s="4"/>
      <c r="TYJ131" s="4"/>
      <c r="TYK131" s="4"/>
      <c r="TYL131" s="4"/>
      <c r="TYM131" s="4"/>
      <c r="TYN131" s="4"/>
      <c r="TYO131" s="4"/>
      <c r="TYP131" s="4"/>
      <c r="TYQ131" s="4"/>
      <c r="TYR131" s="4"/>
      <c r="TYS131" s="4"/>
      <c r="TYT131" s="4"/>
      <c r="TYU131" s="4"/>
      <c r="TYV131" s="4"/>
      <c r="TYW131" s="4"/>
      <c r="TYX131" s="4"/>
      <c r="TYY131" s="4"/>
      <c r="TYZ131" s="4"/>
      <c r="TZA131" s="4"/>
      <c r="TZB131" s="4"/>
      <c r="TZC131" s="4"/>
      <c r="TZD131" s="4"/>
      <c r="TZE131" s="4"/>
      <c r="TZF131" s="4"/>
      <c r="TZG131" s="4"/>
      <c r="TZH131" s="4"/>
      <c r="TZI131" s="4"/>
      <c r="TZJ131" s="4"/>
      <c r="TZK131" s="4"/>
      <c r="TZL131" s="4"/>
      <c r="TZM131" s="4"/>
      <c r="TZN131" s="4"/>
      <c r="TZO131" s="4"/>
      <c r="TZP131" s="4"/>
      <c r="TZQ131" s="4"/>
      <c r="TZR131" s="4"/>
      <c r="TZS131" s="4"/>
      <c r="TZT131" s="4"/>
      <c r="TZU131" s="4"/>
      <c r="TZV131" s="4"/>
      <c r="TZW131" s="4"/>
      <c r="TZX131" s="4"/>
      <c r="TZY131" s="4"/>
      <c r="TZZ131" s="4"/>
      <c r="UAA131" s="4"/>
      <c r="UAB131" s="4"/>
      <c r="UAC131" s="4"/>
      <c r="UAD131" s="4"/>
      <c r="UAE131" s="4"/>
      <c r="UAF131" s="4"/>
      <c r="UAG131" s="4"/>
      <c r="UAH131" s="4"/>
      <c r="UAI131" s="4"/>
      <c r="UAJ131" s="4"/>
      <c r="UAK131" s="4"/>
      <c r="UAL131" s="4"/>
      <c r="UAM131" s="4"/>
      <c r="UAN131" s="4"/>
      <c r="UAO131" s="4"/>
      <c r="UAP131" s="4"/>
      <c r="UAQ131" s="4"/>
      <c r="UAR131" s="4"/>
      <c r="UAS131" s="4"/>
      <c r="UAT131" s="4"/>
      <c r="UAU131" s="4"/>
      <c r="UAV131" s="4"/>
      <c r="UAW131" s="4"/>
      <c r="UAX131" s="4"/>
      <c r="UAY131" s="4"/>
      <c r="UAZ131" s="4"/>
      <c r="UBA131" s="4"/>
      <c r="UBB131" s="4"/>
      <c r="UBC131" s="4"/>
      <c r="UBD131" s="4"/>
      <c r="UBE131" s="4"/>
      <c r="UBF131" s="4"/>
      <c r="UBG131" s="4"/>
      <c r="UBH131" s="4"/>
      <c r="UBI131" s="4"/>
      <c r="UBJ131" s="4"/>
      <c r="UBK131" s="4"/>
      <c r="UBL131" s="4"/>
      <c r="UBM131" s="4"/>
      <c r="UBN131" s="4"/>
      <c r="UBO131" s="4"/>
      <c r="UBP131" s="4"/>
      <c r="UBQ131" s="4"/>
      <c r="UBR131" s="4"/>
      <c r="UBS131" s="4"/>
      <c r="UBT131" s="4"/>
      <c r="UBU131" s="4"/>
      <c r="UBV131" s="4"/>
      <c r="UBW131" s="4"/>
      <c r="UBX131" s="4"/>
      <c r="UBY131" s="4"/>
      <c r="UBZ131" s="4"/>
      <c r="UCA131" s="4"/>
      <c r="UCB131" s="4"/>
      <c r="UCC131" s="4"/>
      <c r="UCD131" s="4"/>
      <c r="UCE131" s="4"/>
      <c r="UCF131" s="4"/>
      <c r="UCG131" s="4"/>
      <c r="UCH131" s="4"/>
      <c r="UCI131" s="4"/>
      <c r="UCJ131" s="4"/>
      <c r="UCK131" s="4"/>
      <c r="UCL131" s="4"/>
      <c r="UCM131" s="4"/>
      <c r="UCN131" s="4"/>
      <c r="UCO131" s="4"/>
      <c r="UCP131" s="4"/>
      <c r="UCW131" s="4"/>
      <c r="UCX131" s="4"/>
      <c r="UCY131" s="4"/>
      <c r="UCZ131" s="4"/>
      <c r="UDA131" s="4"/>
      <c r="UDB131" s="4"/>
      <c r="UDC131" s="4"/>
      <c r="UDD131" s="4"/>
      <c r="UDE131" s="4"/>
      <c r="UDF131" s="4"/>
      <c r="UDG131" s="4"/>
      <c r="UDH131" s="4"/>
      <c r="UDI131" s="4"/>
      <c r="UDJ131" s="4"/>
      <c r="UDK131" s="4"/>
      <c r="UDL131" s="4"/>
      <c r="UDM131" s="4"/>
      <c r="UDN131" s="4"/>
      <c r="UDO131" s="4"/>
      <c r="UDP131" s="4"/>
      <c r="UDQ131" s="4"/>
      <c r="UDR131" s="4"/>
      <c r="UDS131" s="4"/>
      <c r="UDT131" s="4"/>
      <c r="UDU131" s="4"/>
      <c r="UDV131" s="4"/>
      <c r="UDW131" s="4"/>
      <c r="UDX131" s="4"/>
      <c r="UDY131" s="4"/>
      <c r="UDZ131" s="4"/>
      <c r="UEA131" s="4"/>
      <c r="UEB131" s="4"/>
      <c r="UEC131" s="4"/>
      <c r="UED131" s="4"/>
      <c r="UEE131" s="4"/>
      <c r="UEF131" s="4"/>
      <c r="UEG131" s="4"/>
      <c r="UEH131" s="4"/>
      <c r="UEI131" s="4"/>
      <c r="UEJ131" s="4"/>
      <c r="UEK131" s="4"/>
      <c r="UEL131" s="4"/>
      <c r="UEM131" s="4"/>
      <c r="UEN131" s="4"/>
      <c r="UEO131" s="4"/>
      <c r="UEP131" s="4"/>
      <c r="UEQ131" s="4"/>
      <c r="UER131" s="4"/>
      <c r="UES131" s="4"/>
      <c r="UET131" s="4"/>
      <c r="UEU131" s="4"/>
      <c r="UEV131" s="4"/>
      <c r="UEW131" s="4"/>
      <c r="UEX131" s="4"/>
      <c r="UEY131" s="4"/>
      <c r="UEZ131" s="4"/>
      <c r="UFA131" s="4"/>
      <c r="UFB131" s="4"/>
      <c r="UFC131" s="4"/>
      <c r="UFD131" s="4"/>
      <c r="UFE131" s="4"/>
      <c r="UFF131" s="4"/>
      <c r="UFG131" s="4"/>
      <c r="UFH131" s="4"/>
      <c r="UFI131" s="4"/>
      <c r="UFJ131" s="4"/>
      <c r="UFK131" s="4"/>
      <c r="UFL131" s="4"/>
      <c r="UFM131" s="4"/>
      <c r="UFN131" s="4"/>
      <c r="UFO131" s="4"/>
      <c r="UFP131" s="4"/>
      <c r="UFQ131" s="4"/>
      <c r="UFR131" s="4"/>
      <c r="UFS131" s="4"/>
      <c r="UFT131" s="4"/>
      <c r="UFU131" s="4"/>
      <c r="UFV131" s="4"/>
      <c r="UFW131" s="4"/>
      <c r="UFX131" s="4"/>
      <c r="UFY131" s="4"/>
      <c r="UFZ131" s="4"/>
      <c r="UGA131" s="4"/>
      <c r="UGB131" s="4"/>
      <c r="UGC131" s="4"/>
      <c r="UGD131" s="4"/>
      <c r="UGE131" s="4"/>
      <c r="UGF131" s="4"/>
      <c r="UGG131" s="4"/>
      <c r="UGH131" s="4"/>
      <c r="UGI131" s="4"/>
      <c r="UGJ131" s="4"/>
      <c r="UGK131" s="4"/>
      <c r="UGL131" s="4"/>
      <c r="UGM131" s="4"/>
      <c r="UGN131" s="4"/>
      <c r="UGO131" s="4"/>
      <c r="UGP131" s="4"/>
      <c r="UGQ131" s="4"/>
      <c r="UGR131" s="4"/>
      <c r="UGS131" s="4"/>
      <c r="UGT131" s="4"/>
      <c r="UGU131" s="4"/>
      <c r="UGV131" s="4"/>
      <c r="UGW131" s="4"/>
      <c r="UGX131" s="4"/>
      <c r="UGY131" s="4"/>
      <c r="UGZ131" s="4"/>
      <c r="UHA131" s="4"/>
      <c r="UHB131" s="4"/>
      <c r="UHC131" s="4"/>
      <c r="UHD131" s="4"/>
      <c r="UHE131" s="4"/>
      <c r="UHF131" s="4"/>
      <c r="UHG131" s="4"/>
      <c r="UHH131" s="4"/>
      <c r="UHI131" s="4"/>
      <c r="UHJ131" s="4"/>
      <c r="UHK131" s="4"/>
      <c r="UHL131" s="4"/>
      <c r="UHM131" s="4"/>
      <c r="UHN131" s="4"/>
      <c r="UHO131" s="4"/>
      <c r="UHP131" s="4"/>
      <c r="UHQ131" s="4"/>
      <c r="UHR131" s="4"/>
      <c r="UHS131" s="4"/>
      <c r="UHT131" s="4"/>
      <c r="UHU131" s="4"/>
      <c r="UHV131" s="4"/>
      <c r="UHW131" s="4"/>
      <c r="UHX131" s="4"/>
      <c r="UHY131" s="4"/>
      <c r="UHZ131" s="4"/>
      <c r="UIA131" s="4"/>
      <c r="UIB131" s="4"/>
      <c r="UIC131" s="4"/>
      <c r="UID131" s="4"/>
      <c r="UIE131" s="4"/>
      <c r="UIF131" s="4"/>
      <c r="UIG131" s="4"/>
      <c r="UIH131" s="4"/>
      <c r="UII131" s="4"/>
      <c r="UIJ131" s="4"/>
      <c r="UIK131" s="4"/>
      <c r="UIL131" s="4"/>
      <c r="UIM131" s="4"/>
      <c r="UIN131" s="4"/>
      <c r="UIO131" s="4"/>
      <c r="UIP131" s="4"/>
      <c r="UIQ131" s="4"/>
      <c r="UIR131" s="4"/>
      <c r="UIS131" s="4"/>
      <c r="UIT131" s="4"/>
      <c r="UIU131" s="4"/>
      <c r="UIV131" s="4"/>
      <c r="UIW131" s="4"/>
      <c r="UIX131" s="4"/>
      <c r="UIY131" s="4"/>
      <c r="UIZ131" s="4"/>
      <c r="UJA131" s="4"/>
      <c r="UJB131" s="4"/>
      <c r="UJC131" s="4"/>
      <c r="UJD131" s="4"/>
      <c r="UJE131" s="4"/>
      <c r="UJF131" s="4"/>
      <c r="UJG131" s="4"/>
      <c r="UJH131" s="4"/>
      <c r="UJI131" s="4"/>
      <c r="UJJ131" s="4"/>
      <c r="UJK131" s="4"/>
      <c r="UJL131" s="4"/>
      <c r="UJM131" s="4"/>
      <c r="UJN131" s="4"/>
      <c r="UJO131" s="4"/>
      <c r="UJP131" s="4"/>
      <c r="UJQ131" s="4"/>
      <c r="UJR131" s="4"/>
      <c r="UJS131" s="4"/>
      <c r="UJT131" s="4"/>
      <c r="UJU131" s="4"/>
      <c r="UJV131" s="4"/>
      <c r="UJW131" s="4"/>
      <c r="UJX131" s="4"/>
      <c r="UJY131" s="4"/>
      <c r="UJZ131" s="4"/>
      <c r="UKA131" s="4"/>
      <c r="UKB131" s="4"/>
      <c r="UKC131" s="4"/>
      <c r="UKD131" s="4"/>
      <c r="UKE131" s="4"/>
      <c r="UKF131" s="4"/>
      <c r="UKG131" s="4"/>
      <c r="UKH131" s="4"/>
      <c r="UKI131" s="4"/>
      <c r="UKJ131" s="4"/>
      <c r="UKK131" s="4"/>
      <c r="UKL131" s="4"/>
      <c r="UKM131" s="4"/>
      <c r="UKN131" s="4"/>
      <c r="UKO131" s="4"/>
      <c r="UKP131" s="4"/>
      <c r="UKQ131" s="4"/>
      <c r="UKR131" s="4"/>
      <c r="UKS131" s="4"/>
      <c r="UKT131" s="4"/>
      <c r="UKU131" s="4"/>
      <c r="UKV131" s="4"/>
      <c r="UKW131" s="4"/>
      <c r="UKX131" s="4"/>
      <c r="UKY131" s="4"/>
      <c r="UKZ131" s="4"/>
      <c r="ULA131" s="4"/>
      <c r="ULB131" s="4"/>
      <c r="ULC131" s="4"/>
      <c r="ULD131" s="4"/>
      <c r="ULE131" s="4"/>
      <c r="ULF131" s="4"/>
      <c r="ULG131" s="4"/>
      <c r="ULH131" s="4"/>
      <c r="ULI131" s="4"/>
      <c r="ULJ131" s="4"/>
      <c r="ULK131" s="4"/>
      <c r="ULL131" s="4"/>
      <c r="ULM131" s="4"/>
      <c r="ULN131" s="4"/>
      <c r="ULO131" s="4"/>
      <c r="ULP131" s="4"/>
      <c r="ULQ131" s="4"/>
      <c r="ULR131" s="4"/>
      <c r="ULS131" s="4"/>
      <c r="ULT131" s="4"/>
      <c r="ULU131" s="4"/>
      <c r="ULV131" s="4"/>
      <c r="ULW131" s="4"/>
      <c r="ULX131" s="4"/>
      <c r="ULY131" s="4"/>
      <c r="ULZ131" s="4"/>
      <c r="UMA131" s="4"/>
      <c r="UMB131" s="4"/>
      <c r="UMC131" s="4"/>
      <c r="UMD131" s="4"/>
      <c r="UME131" s="4"/>
      <c r="UMF131" s="4"/>
      <c r="UMG131" s="4"/>
      <c r="UMH131" s="4"/>
      <c r="UMI131" s="4"/>
      <c r="UMJ131" s="4"/>
      <c r="UMK131" s="4"/>
      <c r="UML131" s="4"/>
      <c r="UMS131" s="4"/>
      <c r="UMT131" s="4"/>
      <c r="UMU131" s="4"/>
      <c r="UMV131" s="4"/>
      <c r="UMW131" s="4"/>
      <c r="UMX131" s="4"/>
      <c r="UMY131" s="4"/>
      <c r="UMZ131" s="4"/>
      <c r="UNA131" s="4"/>
      <c r="UNB131" s="4"/>
      <c r="UNC131" s="4"/>
      <c r="UND131" s="4"/>
      <c r="UNE131" s="4"/>
      <c r="UNF131" s="4"/>
      <c r="UNG131" s="4"/>
      <c r="UNH131" s="4"/>
      <c r="UNI131" s="4"/>
      <c r="UNJ131" s="4"/>
      <c r="UNK131" s="4"/>
      <c r="UNL131" s="4"/>
      <c r="UNM131" s="4"/>
      <c r="UNN131" s="4"/>
      <c r="UNO131" s="4"/>
      <c r="UNP131" s="4"/>
      <c r="UNQ131" s="4"/>
      <c r="UNR131" s="4"/>
      <c r="UNS131" s="4"/>
      <c r="UNT131" s="4"/>
      <c r="UNU131" s="4"/>
      <c r="UNV131" s="4"/>
      <c r="UNW131" s="4"/>
      <c r="UNX131" s="4"/>
      <c r="UNY131" s="4"/>
      <c r="UNZ131" s="4"/>
      <c r="UOA131" s="4"/>
      <c r="UOB131" s="4"/>
      <c r="UOC131" s="4"/>
      <c r="UOD131" s="4"/>
      <c r="UOE131" s="4"/>
      <c r="UOF131" s="4"/>
      <c r="UOG131" s="4"/>
      <c r="UOH131" s="4"/>
      <c r="UOI131" s="4"/>
      <c r="UOJ131" s="4"/>
      <c r="UOK131" s="4"/>
      <c r="UOL131" s="4"/>
      <c r="UOM131" s="4"/>
      <c r="UON131" s="4"/>
      <c r="UOO131" s="4"/>
      <c r="UOP131" s="4"/>
      <c r="UOQ131" s="4"/>
      <c r="UOR131" s="4"/>
      <c r="UOS131" s="4"/>
      <c r="UOT131" s="4"/>
      <c r="UOU131" s="4"/>
      <c r="UOV131" s="4"/>
      <c r="UOW131" s="4"/>
      <c r="UOX131" s="4"/>
      <c r="UOY131" s="4"/>
      <c r="UOZ131" s="4"/>
      <c r="UPA131" s="4"/>
      <c r="UPB131" s="4"/>
      <c r="UPC131" s="4"/>
      <c r="UPD131" s="4"/>
      <c r="UPE131" s="4"/>
      <c r="UPF131" s="4"/>
      <c r="UPG131" s="4"/>
      <c r="UPH131" s="4"/>
      <c r="UPI131" s="4"/>
      <c r="UPJ131" s="4"/>
      <c r="UPK131" s="4"/>
      <c r="UPL131" s="4"/>
      <c r="UPM131" s="4"/>
      <c r="UPN131" s="4"/>
      <c r="UPO131" s="4"/>
      <c r="UPP131" s="4"/>
      <c r="UPQ131" s="4"/>
      <c r="UPR131" s="4"/>
      <c r="UPS131" s="4"/>
      <c r="UPT131" s="4"/>
      <c r="UPU131" s="4"/>
      <c r="UPV131" s="4"/>
      <c r="UPW131" s="4"/>
      <c r="UPX131" s="4"/>
      <c r="UPY131" s="4"/>
      <c r="UPZ131" s="4"/>
      <c r="UQA131" s="4"/>
      <c r="UQB131" s="4"/>
      <c r="UQC131" s="4"/>
      <c r="UQD131" s="4"/>
      <c r="UQE131" s="4"/>
      <c r="UQF131" s="4"/>
      <c r="UQG131" s="4"/>
      <c r="UQH131" s="4"/>
      <c r="UQI131" s="4"/>
      <c r="UQJ131" s="4"/>
      <c r="UQK131" s="4"/>
      <c r="UQL131" s="4"/>
      <c r="UQM131" s="4"/>
      <c r="UQN131" s="4"/>
      <c r="UQO131" s="4"/>
      <c r="UQP131" s="4"/>
      <c r="UQQ131" s="4"/>
      <c r="UQR131" s="4"/>
      <c r="UQS131" s="4"/>
      <c r="UQT131" s="4"/>
      <c r="UQU131" s="4"/>
      <c r="UQV131" s="4"/>
      <c r="UQW131" s="4"/>
      <c r="UQX131" s="4"/>
      <c r="UQY131" s="4"/>
      <c r="UQZ131" s="4"/>
      <c r="URA131" s="4"/>
      <c r="URB131" s="4"/>
      <c r="URC131" s="4"/>
      <c r="URD131" s="4"/>
      <c r="URE131" s="4"/>
      <c r="URF131" s="4"/>
      <c r="URG131" s="4"/>
      <c r="URH131" s="4"/>
      <c r="URI131" s="4"/>
      <c r="URJ131" s="4"/>
      <c r="URK131" s="4"/>
      <c r="URL131" s="4"/>
      <c r="URM131" s="4"/>
      <c r="URN131" s="4"/>
      <c r="URO131" s="4"/>
      <c r="URP131" s="4"/>
      <c r="URQ131" s="4"/>
      <c r="URR131" s="4"/>
      <c r="URS131" s="4"/>
      <c r="URT131" s="4"/>
      <c r="URU131" s="4"/>
      <c r="URV131" s="4"/>
      <c r="URW131" s="4"/>
      <c r="URX131" s="4"/>
      <c r="URY131" s="4"/>
      <c r="URZ131" s="4"/>
      <c r="USA131" s="4"/>
      <c r="USB131" s="4"/>
      <c r="USC131" s="4"/>
      <c r="USD131" s="4"/>
      <c r="USE131" s="4"/>
      <c r="USF131" s="4"/>
      <c r="USG131" s="4"/>
      <c r="USH131" s="4"/>
      <c r="USI131" s="4"/>
      <c r="USJ131" s="4"/>
      <c r="USK131" s="4"/>
      <c r="USL131" s="4"/>
      <c r="USM131" s="4"/>
      <c r="USN131" s="4"/>
      <c r="USO131" s="4"/>
      <c r="USP131" s="4"/>
      <c r="USQ131" s="4"/>
      <c r="USR131" s="4"/>
      <c r="USS131" s="4"/>
      <c r="UST131" s="4"/>
      <c r="USU131" s="4"/>
      <c r="USV131" s="4"/>
      <c r="USW131" s="4"/>
      <c r="USX131" s="4"/>
      <c r="USY131" s="4"/>
      <c r="USZ131" s="4"/>
      <c r="UTA131" s="4"/>
      <c r="UTB131" s="4"/>
      <c r="UTC131" s="4"/>
      <c r="UTD131" s="4"/>
      <c r="UTE131" s="4"/>
      <c r="UTF131" s="4"/>
      <c r="UTG131" s="4"/>
      <c r="UTH131" s="4"/>
      <c r="UTI131" s="4"/>
      <c r="UTJ131" s="4"/>
      <c r="UTK131" s="4"/>
      <c r="UTL131" s="4"/>
      <c r="UTM131" s="4"/>
      <c r="UTN131" s="4"/>
      <c r="UTO131" s="4"/>
      <c r="UTP131" s="4"/>
      <c r="UTQ131" s="4"/>
      <c r="UTR131" s="4"/>
      <c r="UTS131" s="4"/>
      <c r="UTT131" s="4"/>
      <c r="UTU131" s="4"/>
      <c r="UTV131" s="4"/>
      <c r="UTW131" s="4"/>
      <c r="UTX131" s="4"/>
      <c r="UTY131" s="4"/>
      <c r="UTZ131" s="4"/>
      <c r="UUA131" s="4"/>
      <c r="UUB131" s="4"/>
      <c r="UUC131" s="4"/>
      <c r="UUD131" s="4"/>
      <c r="UUE131" s="4"/>
      <c r="UUF131" s="4"/>
      <c r="UUG131" s="4"/>
      <c r="UUH131" s="4"/>
      <c r="UUI131" s="4"/>
      <c r="UUJ131" s="4"/>
      <c r="UUK131" s="4"/>
      <c r="UUL131" s="4"/>
      <c r="UUM131" s="4"/>
      <c r="UUN131" s="4"/>
      <c r="UUO131" s="4"/>
      <c r="UUP131" s="4"/>
      <c r="UUQ131" s="4"/>
      <c r="UUR131" s="4"/>
      <c r="UUS131" s="4"/>
      <c r="UUT131" s="4"/>
      <c r="UUU131" s="4"/>
      <c r="UUV131" s="4"/>
      <c r="UUW131" s="4"/>
      <c r="UUX131" s="4"/>
      <c r="UUY131" s="4"/>
      <c r="UUZ131" s="4"/>
      <c r="UVA131" s="4"/>
      <c r="UVB131" s="4"/>
      <c r="UVC131" s="4"/>
      <c r="UVD131" s="4"/>
      <c r="UVE131" s="4"/>
      <c r="UVF131" s="4"/>
      <c r="UVG131" s="4"/>
      <c r="UVH131" s="4"/>
      <c r="UVI131" s="4"/>
      <c r="UVJ131" s="4"/>
      <c r="UVK131" s="4"/>
      <c r="UVL131" s="4"/>
      <c r="UVM131" s="4"/>
      <c r="UVN131" s="4"/>
      <c r="UVO131" s="4"/>
      <c r="UVP131" s="4"/>
      <c r="UVQ131" s="4"/>
      <c r="UVR131" s="4"/>
      <c r="UVS131" s="4"/>
      <c r="UVT131" s="4"/>
      <c r="UVU131" s="4"/>
      <c r="UVV131" s="4"/>
      <c r="UVW131" s="4"/>
      <c r="UVX131" s="4"/>
      <c r="UVY131" s="4"/>
      <c r="UVZ131" s="4"/>
      <c r="UWA131" s="4"/>
      <c r="UWB131" s="4"/>
      <c r="UWC131" s="4"/>
      <c r="UWD131" s="4"/>
      <c r="UWE131" s="4"/>
      <c r="UWF131" s="4"/>
      <c r="UWG131" s="4"/>
      <c r="UWH131" s="4"/>
      <c r="UWO131" s="4"/>
      <c r="UWP131" s="4"/>
      <c r="UWQ131" s="4"/>
      <c r="UWR131" s="4"/>
      <c r="UWS131" s="4"/>
      <c r="UWT131" s="4"/>
      <c r="UWU131" s="4"/>
      <c r="UWV131" s="4"/>
      <c r="UWW131" s="4"/>
      <c r="UWX131" s="4"/>
      <c r="UWY131" s="4"/>
      <c r="UWZ131" s="4"/>
      <c r="UXA131" s="4"/>
      <c r="UXB131" s="4"/>
      <c r="UXC131" s="4"/>
      <c r="UXD131" s="4"/>
      <c r="UXE131" s="4"/>
      <c r="UXF131" s="4"/>
      <c r="UXG131" s="4"/>
      <c r="UXH131" s="4"/>
      <c r="UXI131" s="4"/>
      <c r="UXJ131" s="4"/>
      <c r="UXK131" s="4"/>
      <c r="UXL131" s="4"/>
      <c r="UXM131" s="4"/>
      <c r="UXN131" s="4"/>
      <c r="UXO131" s="4"/>
      <c r="UXP131" s="4"/>
      <c r="UXQ131" s="4"/>
      <c r="UXR131" s="4"/>
      <c r="UXS131" s="4"/>
      <c r="UXT131" s="4"/>
      <c r="UXU131" s="4"/>
      <c r="UXV131" s="4"/>
      <c r="UXW131" s="4"/>
      <c r="UXX131" s="4"/>
      <c r="UXY131" s="4"/>
      <c r="UXZ131" s="4"/>
      <c r="UYA131" s="4"/>
      <c r="UYB131" s="4"/>
      <c r="UYC131" s="4"/>
      <c r="UYD131" s="4"/>
      <c r="UYE131" s="4"/>
      <c r="UYF131" s="4"/>
      <c r="UYG131" s="4"/>
      <c r="UYH131" s="4"/>
      <c r="UYI131" s="4"/>
      <c r="UYJ131" s="4"/>
      <c r="UYK131" s="4"/>
      <c r="UYL131" s="4"/>
      <c r="UYM131" s="4"/>
      <c r="UYN131" s="4"/>
      <c r="UYO131" s="4"/>
      <c r="UYP131" s="4"/>
      <c r="UYQ131" s="4"/>
      <c r="UYR131" s="4"/>
      <c r="UYS131" s="4"/>
      <c r="UYT131" s="4"/>
      <c r="UYU131" s="4"/>
      <c r="UYV131" s="4"/>
      <c r="UYW131" s="4"/>
      <c r="UYX131" s="4"/>
      <c r="UYY131" s="4"/>
      <c r="UYZ131" s="4"/>
      <c r="UZA131" s="4"/>
      <c r="UZB131" s="4"/>
      <c r="UZC131" s="4"/>
      <c r="UZD131" s="4"/>
      <c r="UZE131" s="4"/>
      <c r="UZF131" s="4"/>
      <c r="UZG131" s="4"/>
      <c r="UZH131" s="4"/>
      <c r="UZI131" s="4"/>
      <c r="UZJ131" s="4"/>
      <c r="UZK131" s="4"/>
      <c r="UZL131" s="4"/>
      <c r="UZM131" s="4"/>
      <c r="UZN131" s="4"/>
      <c r="UZO131" s="4"/>
      <c r="UZP131" s="4"/>
      <c r="UZQ131" s="4"/>
      <c r="UZR131" s="4"/>
      <c r="UZS131" s="4"/>
      <c r="UZT131" s="4"/>
      <c r="UZU131" s="4"/>
      <c r="UZV131" s="4"/>
      <c r="UZW131" s="4"/>
      <c r="UZX131" s="4"/>
      <c r="UZY131" s="4"/>
      <c r="UZZ131" s="4"/>
      <c r="VAA131" s="4"/>
      <c r="VAB131" s="4"/>
      <c r="VAC131" s="4"/>
      <c r="VAD131" s="4"/>
      <c r="VAE131" s="4"/>
      <c r="VAF131" s="4"/>
      <c r="VAG131" s="4"/>
      <c r="VAH131" s="4"/>
      <c r="VAI131" s="4"/>
      <c r="VAJ131" s="4"/>
      <c r="VAK131" s="4"/>
      <c r="VAL131" s="4"/>
      <c r="VAM131" s="4"/>
      <c r="VAN131" s="4"/>
      <c r="VAO131" s="4"/>
      <c r="VAP131" s="4"/>
      <c r="VAQ131" s="4"/>
      <c r="VAR131" s="4"/>
      <c r="VAS131" s="4"/>
      <c r="VAT131" s="4"/>
      <c r="VAU131" s="4"/>
      <c r="VAV131" s="4"/>
      <c r="VAW131" s="4"/>
      <c r="VAX131" s="4"/>
      <c r="VAY131" s="4"/>
      <c r="VAZ131" s="4"/>
      <c r="VBA131" s="4"/>
      <c r="VBB131" s="4"/>
      <c r="VBC131" s="4"/>
      <c r="VBD131" s="4"/>
      <c r="VBE131" s="4"/>
      <c r="VBF131" s="4"/>
      <c r="VBG131" s="4"/>
      <c r="VBH131" s="4"/>
      <c r="VBI131" s="4"/>
      <c r="VBJ131" s="4"/>
      <c r="VBK131" s="4"/>
      <c r="VBL131" s="4"/>
      <c r="VBM131" s="4"/>
      <c r="VBN131" s="4"/>
      <c r="VBO131" s="4"/>
      <c r="VBP131" s="4"/>
      <c r="VBQ131" s="4"/>
      <c r="VBR131" s="4"/>
      <c r="VBS131" s="4"/>
      <c r="VBT131" s="4"/>
      <c r="VBU131" s="4"/>
      <c r="VBV131" s="4"/>
      <c r="VBW131" s="4"/>
      <c r="VBX131" s="4"/>
      <c r="VBY131" s="4"/>
      <c r="VBZ131" s="4"/>
      <c r="VCA131" s="4"/>
      <c r="VCB131" s="4"/>
      <c r="VCC131" s="4"/>
      <c r="VCD131" s="4"/>
      <c r="VCE131" s="4"/>
      <c r="VCF131" s="4"/>
      <c r="VCG131" s="4"/>
      <c r="VCH131" s="4"/>
      <c r="VCI131" s="4"/>
      <c r="VCJ131" s="4"/>
      <c r="VCK131" s="4"/>
      <c r="VCL131" s="4"/>
      <c r="VCM131" s="4"/>
      <c r="VCN131" s="4"/>
      <c r="VCO131" s="4"/>
      <c r="VCP131" s="4"/>
      <c r="VCQ131" s="4"/>
      <c r="VCR131" s="4"/>
      <c r="VCS131" s="4"/>
      <c r="VCT131" s="4"/>
      <c r="VCU131" s="4"/>
      <c r="VCV131" s="4"/>
      <c r="VCW131" s="4"/>
      <c r="VCX131" s="4"/>
      <c r="VCY131" s="4"/>
      <c r="VCZ131" s="4"/>
      <c r="VDA131" s="4"/>
      <c r="VDB131" s="4"/>
      <c r="VDC131" s="4"/>
      <c r="VDD131" s="4"/>
      <c r="VDE131" s="4"/>
      <c r="VDF131" s="4"/>
      <c r="VDG131" s="4"/>
      <c r="VDH131" s="4"/>
      <c r="VDI131" s="4"/>
      <c r="VDJ131" s="4"/>
      <c r="VDK131" s="4"/>
      <c r="VDL131" s="4"/>
      <c r="VDM131" s="4"/>
      <c r="VDN131" s="4"/>
      <c r="VDO131" s="4"/>
      <c r="VDP131" s="4"/>
      <c r="VDQ131" s="4"/>
      <c r="VDR131" s="4"/>
      <c r="VDS131" s="4"/>
      <c r="VDT131" s="4"/>
      <c r="VDU131" s="4"/>
      <c r="VDV131" s="4"/>
      <c r="VDW131" s="4"/>
      <c r="VDX131" s="4"/>
      <c r="VDY131" s="4"/>
      <c r="VDZ131" s="4"/>
      <c r="VEA131" s="4"/>
      <c r="VEB131" s="4"/>
      <c r="VEC131" s="4"/>
      <c r="VED131" s="4"/>
      <c r="VEE131" s="4"/>
      <c r="VEF131" s="4"/>
      <c r="VEG131" s="4"/>
      <c r="VEH131" s="4"/>
      <c r="VEI131" s="4"/>
      <c r="VEJ131" s="4"/>
      <c r="VEK131" s="4"/>
      <c r="VEL131" s="4"/>
      <c r="VEM131" s="4"/>
      <c r="VEN131" s="4"/>
      <c r="VEO131" s="4"/>
      <c r="VEP131" s="4"/>
      <c r="VEQ131" s="4"/>
      <c r="VER131" s="4"/>
      <c r="VES131" s="4"/>
      <c r="VET131" s="4"/>
      <c r="VEU131" s="4"/>
      <c r="VEV131" s="4"/>
      <c r="VEW131" s="4"/>
      <c r="VEX131" s="4"/>
      <c r="VEY131" s="4"/>
      <c r="VEZ131" s="4"/>
      <c r="VFA131" s="4"/>
      <c r="VFB131" s="4"/>
      <c r="VFC131" s="4"/>
      <c r="VFD131" s="4"/>
      <c r="VFE131" s="4"/>
      <c r="VFF131" s="4"/>
      <c r="VFG131" s="4"/>
      <c r="VFH131" s="4"/>
      <c r="VFI131" s="4"/>
      <c r="VFJ131" s="4"/>
      <c r="VFK131" s="4"/>
      <c r="VFL131" s="4"/>
      <c r="VFM131" s="4"/>
      <c r="VFN131" s="4"/>
      <c r="VFO131" s="4"/>
      <c r="VFP131" s="4"/>
      <c r="VFQ131" s="4"/>
      <c r="VFR131" s="4"/>
      <c r="VFS131" s="4"/>
      <c r="VFT131" s="4"/>
      <c r="VFU131" s="4"/>
      <c r="VFV131" s="4"/>
      <c r="VFW131" s="4"/>
      <c r="VFX131" s="4"/>
      <c r="VFY131" s="4"/>
      <c r="VFZ131" s="4"/>
      <c r="VGA131" s="4"/>
      <c r="VGB131" s="4"/>
      <c r="VGC131" s="4"/>
      <c r="VGD131" s="4"/>
      <c r="VGK131" s="4"/>
      <c r="VGL131" s="4"/>
      <c r="VGM131" s="4"/>
      <c r="VGN131" s="4"/>
      <c r="VGO131" s="4"/>
      <c r="VGP131" s="4"/>
      <c r="VGQ131" s="4"/>
      <c r="VGR131" s="4"/>
      <c r="VGS131" s="4"/>
      <c r="VGT131" s="4"/>
      <c r="VGU131" s="4"/>
      <c r="VGV131" s="4"/>
      <c r="VGW131" s="4"/>
      <c r="VGX131" s="4"/>
      <c r="VGY131" s="4"/>
      <c r="VGZ131" s="4"/>
      <c r="VHA131" s="4"/>
      <c r="VHB131" s="4"/>
      <c r="VHC131" s="4"/>
      <c r="VHD131" s="4"/>
      <c r="VHE131" s="4"/>
      <c r="VHF131" s="4"/>
      <c r="VHG131" s="4"/>
      <c r="VHH131" s="4"/>
      <c r="VHI131" s="4"/>
      <c r="VHJ131" s="4"/>
      <c r="VHK131" s="4"/>
      <c r="VHL131" s="4"/>
      <c r="VHM131" s="4"/>
      <c r="VHN131" s="4"/>
      <c r="VHO131" s="4"/>
      <c r="VHP131" s="4"/>
      <c r="VHQ131" s="4"/>
      <c r="VHR131" s="4"/>
      <c r="VHS131" s="4"/>
      <c r="VHT131" s="4"/>
      <c r="VHU131" s="4"/>
      <c r="VHV131" s="4"/>
      <c r="VHW131" s="4"/>
      <c r="VHX131" s="4"/>
      <c r="VHY131" s="4"/>
      <c r="VHZ131" s="4"/>
      <c r="VIA131" s="4"/>
      <c r="VIB131" s="4"/>
      <c r="VIC131" s="4"/>
      <c r="VID131" s="4"/>
      <c r="VIE131" s="4"/>
      <c r="VIF131" s="4"/>
      <c r="VIG131" s="4"/>
      <c r="VIH131" s="4"/>
      <c r="VII131" s="4"/>
      <c r="VIJ131" s="4"/>
      <c r="VIK131" s="4"/>
      <c r="VIL131" s="4"/>
      <c r="VIM131" s="4"/>
      <c r="VIN131" s="4"/>
      <c r="VIO131" s="4"/>
      <c r="VIP131" s="4"/>
      <c r="VIQ131" s="4"/>
      <c r="VIR131" s="4"/>
      <c r="VIS131" s="4"/>
      <c r="VIT131" s="4"/>
      <c r="VIU131" s="4"/>
      <c r="VIV131" s="4"/>
      <c r="VIW131" s="4"/>
      <c r="VIX131" s="4"/>
      <c r="VIY131" s="4"/>
      <c r="VIZ131" s="4"/>
      <c r="VJA131" s="4"/>
      <c r="VJB131" s="4"/>
      <c r="VJC131" s="4"/>
      <c r="VJD131" s="4"/>
      <c r="VJE131" s="4"/>
      <c r="VJF131" s="4"/>
      <c r="VJG131" s="4"/>
      <c r="VJH131" s="4"/>
      <c r="VJI131" s="4"/>
      <c r="VJJ131" s="4"/>
      <c r="VJK131" s="4"/>
      <c r="VJL131" s="4"/>
      <c r="VJM131" s="4"/>
      <c r="VJN131" s="4"/>
      <c r="VJO131" s="4"/>
      <c r="VJP131" s="4"/>
      <c r="VJQ131" s="4"/>
      <c r="VJR131" s="4"/>
      <c r="VJS131" s="4"/>
      <c r="VJT131" s="4"/>
      <c r="VJU131" s="4"/>
      <c r="VJV131" s="4"/>
      <c r="VJW131" s="4"/>
      <c r="VJX131" s="4"/>
      <c r="VJY131" s="4"/>
      <c r="VJZ131" s="4"/>
      <c r="VKA131" s="4"/>
      <c r="VKB131" s="4"/>
      <c r="VKC131" s="4"/>
      <c r="VKD131" s="4"/>
      <c r="VKE131" s="4"/>
      <c r="VKF131" s="4"/>
      <c r="VKG131" s="4"/>
      <c r="VKH131" s="4"/>
      <c r="VKI131" s="4"/>
      <c r="VKJ131" s="4"/>
      <c r="VKK131" s="4"/>
      <c r="VKL131" s="4"/>
      <c r="VKM131" s="4"/>
      <c r="VKN131" s="4"/>
      <c r="VKO131" s="4"/>
      <c r="VKP131" s="4"/>
      <c r="VKQ131" s="4"/>
      <c r="VKR131" s="4"/>
      <c r="VKS131" s="4"/>
      <c r="VKT131" s="4"/>
      <c r="VKU131" s="4"/>
      <c r="VKV131" s="4"/>
      <c r="VKW131" s="4"/>
      <c r="VKX131" s="4"/>
      <c r="VKY131" s="4"/>
      <c r="VKZ131" s="4"/>
      <c r="VLA131" s="4"/>
      <c r="VLB131" s="4"/>
      <c r="VLC131" s="4"/>
      <c r="VLD131" s="4"/>
      <c r="VLE131" s="4"/>
      <c r="VLF131" s="4"/>
      <c r="VLG131" s="4"/>
      <c r="VLH131" s="4"/>
      <c r="VLI131" s="4"/>
      <c r="VLJ131" s="4"/>
      <c r="VLK131" s="4"/>
      <c r="VLL131" s="4"/>
      <c r="VLM131" s="4"/>
      <c r="VLN131" s="4"/>
      <c r="VLO131" s="4"/>
      <c r="VLP131" s="4"/>
      <c r="VLQ131" s="4"/>
      <c r="VLR131" s="4"/>
      <c r="VLS131" s="4"/>
      <c r="VLT131" s="4"/>
      <c r="VLU131" s="4"/>
      <c r="VLV131" s="4"/>
      <c r="VLW131" s="4"/>
      <c r="VLX131" s="4"/>
      <c r="VLY131" s="4"/>
      <c r="VLZ131" s="4"/>
      <c r="VMA131" s="4"/>
      <c r="VMB131" s="4"/>
      <c r="VMC131" s="4"/>
      <c r="VMD131" s="4"/>
      <c r="VME131" s="4"/>
      <c r="VMF131" s="4"/>
      <c r="VMG131" s="4"/>
      <c r="VMH131" s="4"/>
      <c r="VMI131" s="4"/>
      <c r="VMJ131" s="4"/>
      <c r="VMK131" s="4"/>
      <c r="VML131" s="4"/>
      <c r="VMM131" s="4"/>
      <c r="VMN131" s="4"/>
      <c r="VMO131" s="4"/>
      <c r="VMP131" s="4"/>
      <c r="VMQ131" s="4"/>
      <c r="VMR131" s="4"/>
      <c r="VMS131" s="4"/>
      <c r="VMT131" s="4"/>
      <c r="VMU131" s="4"/>
      <c r="VMV131" s="4"/>
      <c r="VMW131" s="4"/>
      <c r="VMX131" s="4"/>
      <c r="VMY131" s="4"/>
      <c r="VMZ131" s="4"/>
      <c r="VNA131" s="4"/>
      <c r="VNB131" s="4"/>
      <c r="VNC131" s="4"/>
      <c r="VND131" s="4"/>
      <c r="VNE131" s="4"/>
      <c r="VNF131" s="4"/>
      <c r="VNG131" s="4"/>
      <c r="VNH131" s="4"/>
      <c r="VNI131" s="4"/>
      <c r="VNJ131" s="4"/>
      <c r="VNK131" s="4"/>
      <c r="VNL131" s="4"/>
      <c r="VNM131" s="4"/>
      <c r="VNN131" s="4"/>
      <c r="VNO131" s="4"/>
      <c r="VNP131" s="4"/>
      <c r="VNQ131" s="4"/>
      <c r="VNR131" s="4"/>
      <c r="VNS131" s="4"/>
      <c r="VNT131" s="4"/>
      <c r="VNU131" s="4"/>
      <c r="VNV131" s="4"/>
      <c r="VNW131" s="4"/>
      <c r="VNX131" s="4"/>
      <c r="VNY131" s="4"/>
      <c r="VNZ131" s="4"/>
      <c r="VOA131" s="4"/>
      <c r="VOB131" s="4"/>
      <c r="VOC131" s="4"/>
      <c r="VOD131" s="4"/>
      <c r="VOE131" s="4"/>
      <c r="VOF131" s="4"/>
      <c r="VOG131" s="4"/>
      <c r="VOH131" s="4"/>
      <c r="VOI131" s="4"/>
      <c r="VOJ131" s="4"/>
      <c r="VOK131" s="4"/>
      <c r="VOL131" s="4"/>
      <c r="VOM131" s="4"/>
      <c r="VON131" s="4"/>
      <c r="VOO131" s="4"/>
      <c r="VOP131" s="4"/>
      <c r="VOQ131" s="4"/>
      <c r="VOR131" s="4"/>
      <c r="VOS131" s="4"/>
      <c r="VOT131" s="4"/>
      <c r="VOU131" s="4"/>
      <c r="VOV131" s="4"/>
      <c r="VOW131" s="4"/>
      <c r="VOX131" s="4"/>
      <c r="VOY131" s="4"/>
      <c r="VOZ131" s="4"/>
      <c r="VPA131" s="4"/>
      <c r="VPB131" s="4"/>
      <c r="VPC131" s="4"/>
      <c r="VPD131" s="4"/>
      <c r="VPE131" s="4"/>
      <c r="VPF131" s="4"/>
      <c r="VPG131" s="4"/>
      <c r="VPH131" s="4"/>
      <c r="VPI131" s="4"/>
      <c r="VPJ131" s="4"/>
      <c r="VPK131" s="4"/>
      <c r="VPL131" s="4"/>
      <c r="VPM131" s="4"/>
      <c r="VPN131" s="4"/>
      <c r="VPO131" s="4"/>
      <c r="VPP131" s="4"/>
      <c r="VPQ131" s="4"/>
      <c r="VPR131" s="4"/>
      <c r="VPS131" s="4"/>
      <c r="VPT131" s="4"/>
      <c r="VPU131" s="4"/>
      <c r="VPV131" s="4"/>
      <c r="VPW131" s="4"/>
      <c r="VPX131" s="4"/>
      <c r="VPY131" s="4"/>
      <c r="VPZ131" s="4"/>
      <c r="VQG131" s="4"/>
      <c r="VQH131" s="4"/>
      <c r="VQI131" s="4"/>
      <c r="VQJ131" s="4"/>
      <c r="VQK131" s="4"/>
      <c r="VQL131" s="4"/>
      <c r="VQM131" s="4"/>
      <c r="VQN131" s="4"/>
      <c r="VQO131" s="4"/>
      <c r="VQP131" s="4"/>
      <c r="VQQ131" s="4"/>
      <c r="VQR131" s="4"/>
      <c r="VQS131" s="4"/>
      <c r="VQT131" s="4"/>
      <c r="VQU131" s="4"/>
      <c r="VQV131" s="4"/>
      <c r="VQW131" s="4"/>
      <c r="VQX131" s="4"/>
      <c r="VQY131" s="4"/>
      <c r="VQZ131" s="4"/>
      <c r="VRA131" s="4"/>
      <c r="VRB131" s="4"/>
      <c r="VRC131" s="4"/>
      <c r="VRD131" s="4"/>
      <c r="VRE131" s="4"/>
      <c r="VRF131" s="4"/>
      <c r="VRG131" s="4"/>
      <c r="VRH131" s="4"/>
      <c r="VRI131" s="4"/>
      <c r="VRJ131" s="4"/>
      <c r="VRK131" s="4"/>
      <c r="VRL131" s="4"/>
      <c r="VRM131" s="4"/>
      <c r="VRN131" s="4"/>
      <c r="VRO131" s="4"/>
      <c r="VRP131" s="4"/>
      <c r="VRQ131" s="4"/>
      <c r="VRR131" s="4"/>
      <c r="VRS131" s="4"/>
      <c r="VRT131" s="4"/>
      <c r="VRU131" s="4"/>
      <c r="VRV131" s="4"/>
      <c r="VRW131" s="4"/>
      <c r="VRX131" s="4"/>
      <c r="VRY131" s="4"/>
      <c r="VRZ131" s="4"/>
      <c r="VSA131" s="4"/>
      <c r="VSB131" s="4"/>
      <c r="VSC131" s="4"/>
      <c r="VSD131" s="4"/>
      <c r="VSE131" s="4"/>
      <c r="VSF131" s="4"/>
      <c r="VSG131" s="4"/>
      <c r="VSH131" s="4"/>
      <c r="VSI131" s="4"/>
      <c r="VSJ131" s="4"/>
      <c r="VSK131" s="4"/>
      <c r="VSL131" s="4"/>
      <c r="VSM131" s="4"/>
      <c r="VSN131" s="4"/>
      <c r="VSO131" s="4"/>
      <c r="VSP131" s="4"/>
      <c r="VSQ131" s="4"/>
      <c r="VSR131" s="4"/>
      <c r="VSS131" s="4"/>
      <c r="VST131" s="4"/>
      <c r="VSU131" s="4"/>
      <c r="VSV131" s="4"/>
      <c r="VSW131" s="4"/>
      <c r="VSX131" s="4"/>
      <c r="VSY131" s="4"/>
      <c r="VSZ131" s="4"/>
      <c r="VTA131" s="4"/>
      <c r="VTB131" s="4"/>
      <c r="VTC131" s="4"/>
      <c r="VTD131" s="4"/>
      <c r="VTE131" s="4"/>
      <c r="VTF131" s="4"/>
      <c r="VTG131" s="4"/>
      <c r="VTH131" s="4"/>
      <c r="VTI131" s="4"/>
      <c r="VTJ131" s="4"/>
      <c r="VTK131" s="4"/>
      <c r="VTL131" s="4"/>
      <c r="VTM131" s="4"/>
      <c r="VTN131" s="4"/>
      <c r="VTO131" s="4"/>
      <c r="VTP131" s="4"/>
      <c r="VTQ131" s="4"/>
      <c r="VTR131" s="4"/>
      <c r="VTS131" s="4"/>
      <c r="VTT131" s="4"/>
      <c r="VTU131" s="4"/>
      <c r="VTV131" s="4"/>
      <c r="VTW131" s="4"/>
      <c r="VTX131" s="4"/>
      <c r="VTY131" s="4"/>
      <c r="VTZ131" s="4"/>
      <c r="VUA131" s="4"/>
      <c r="VUB131" s="4"/>
      <c r="VUC131" s="4"/>
      <c r="VUD131" s="4"/>
      <c r="VUE131" s="4"/>
      <c r="VUF131" s="4"/>
      <c r="VUG131" s="4"/>
      <c r="VUH131" s="4"/>
      <c r="VUI131" s="4"/>
      <c r="VUJ131" s="4"/>
      <c r="VUK131" s="4"/>
      <c r="VUL131" s="4"/>
      <c r="VUM131" s="4"/>
      <c r="VUN131" s="4"/>
      <c r="VUO131" s="4"/>
      <c r="VUP131" s="4"/>
      <c r="VUQ131" s="4"/>
      <c r="VUR131" s="4"/>
      <c r="VUS131" s="4"/>
      <c r="VUT131" s="4"/>
      <c r="VUU131" s="4"/>
      <c r="VUV131" s="4"/>
      <c r="VUW131" s="4"/>
      <c r="VUX131" s="4"/>
      <c r="VUY131" s="4"/>
      <c r="VUZ131" s="4"/>
      <c r="VVA131" s="4"/>
      <c r="VVB131" s="4"/>
      <c r="VVC131" s="4"/>
      <c r="VVD131" s="4"/>
      <c r="VVE131" s="4"/>
      <c r="VVF131" s="4"/>
      <c r="VVG131" s="4"/>
      <c r="VVH131" s="4"/>
      <c r="VVI131" s="4"/>
      <c r="VVJ131" s="4"/>
      <c r="VVK131" s="4"/>
      <c r="VVL131" s="4"/>
      <c r="VVM131" s="4"/>
      <c r="VVN131" s="4"/>
      <c r="VVO131" s="4"/>
      <c r="VVP131" s="4"/>
      <c r="VVQ131" s="4"/>
      <c r="VVR131" s="4"/>
      <c r="VVS131" s="4"/>
      <c r="VVT131" s="4"/>
      <c r="VVU131" s="4"/>
      <c r="VVV131" s="4"/>
      <c r="VVW131" s="4"/>
      <c r="VVX131" s="4"/>
      <c r="VVY131" s="4"/>
      <c r="VVZ131" s="4"/>
      <c r="VWA131" s="4"/>
      <c r="VWB131" s="4"/>
      <c r="VWC131" s="4"/>
      <c r="VWD131" s="4"/>
      <c r="VWE131" s="4"/>
      <c r="VWF131" s="4"/>
      <c r="VWG131" s="4"/>
      <c r="VWH131" s="4"/>
      <c r="VWI131" s="4"/>
      <c r="VWJ131" s="4"/>
      <c r="VWK131" s="4"/>
      <c r="VWL131" s="4"/>
      <c r="VWM131" s="4"/>
      <c r="VWN131" s="4"/>
      <c r="VWO131" s="4"/>
      <c r="VWP131" s="4"/>
      <c r="VWQ131" s="4"/>
      <c r="VWR131" s="4"/>
      <c r="VWS131" s="4"/>
      <c r="VWT131" s="4"/>
      <c r="VWU131" s="4"/>
      <c r="VWV131" s="4"/>
      <c r="VWW131" s="4"/>
      <c r="VWX131" s="4"/>
      <c r="VWY131" s="4"/>
      <c r="VWZ131" s="4"/>
      <c r="VXA131" s="4"/>
      <c r="VXB131" s="4"/>
      <c r="VXC131" s="4"/>
      <c r="VXD131" s="4"/>
      <c r="VXE131" s="4"/>
      <c r="VXF131" s="4"/>
      <c r="VXG131" s="4"/>
      <c r="VXH131" s="4"/>
      <c r="VXI131" s="4"/>
      <c r="VXJ131" s="4"/>
      <c r="VXK131" s="4"/>
      <c r="VXL131" s="4"/>
      <c r="VXM131" s="4"/>
      <c r="VXN131" s="4"/>
      <c r="VXO131" s="4"/>
      <c r="VXP131" s="4"/>
      <c r="VXQ131" s="4"/>
      <c r="VXR131" s="4"/>
      <c r="VXS131" s="4"/>
      <c r="VXT131" s="4"/>
      <c r="VXU131" s="4"/>
      <c r="VXV131" s="4"/>
      <c r="VXW131" s="4"/>
      <c r="VXX131" s="4"/>
      <c r="VXY131" s="4"/>
      <c r="VXZ131" s="4"/>
      <c r="VYA131" s="4"/>
      <c r="VYB131" s="4"/>
      <c r="VYC131" s="4"/>
      <c r="VYD131" s="4"/>
      <c r="VYE131" s="4"/>
      <c r="VYF131" s="4"/>
      <c r="VYG131" s="4"/>
      <c r="VYH131" s="4"/>
      <c r="VYI131" s="4"/>
      <c r="VYJ131" s="4"/>
      <c r="VYK131" s="4"/>
      <c r="VYL131" s="4"/>
      <c r="VYM131" s="4"/>
      <c r="VYN131" s="4"/>
      <c r="VYO131" s="4"/>
      <c r="VYP131" s="4"/>
      <c r="VYQ131" s="4"/>
      <c r="VYR131" s="4"/>
      <c r="VYS131" s="4"/>
      <c r="VYT131" s="4"/>
      <c r="VYU131" s="4"/>
      <c r="VYV131" s="4"/>
      <c r="VYW131" s="4"/>
      <c r="VYX131" s="4"/>
      <c r="VYY131" s="4"/>
      <c r="VYZ131" s="4"/>
      <c r="VZA131" s="4"/>
      <c r="VZB131" s="4"/>
      <c r="VZC131" s="4"/>
      <c r="VZD131" s="4"/>
      <c r="VZE131" s="4"/>
      <c r="VZF131" s="4"/>
      <c r="VZG131" s="4"/>
      <c r="VZH131" s="4"/>
      <c r="VZI131" s="4"/>
      <c r="VZJ131" s="4"/>
      <c r="VZK131" s="4"/>
      <c r="VZL131" s="4"/>
      <c r="VZM131" s="4"/>
      <c r="VZN131" s="4"/>
      <c r="VZO131" s="4"/>
      <c r="VZP131" s="4"/>
      <c r="VZQ131" s="4"/>
      <c r="VZR131" s="4"/>
      <c r="VZS131" s="4"/>
      <c r="VZT131" s="4"/>
      <c r="VZU131" s="4"/>
      <c r="VZV131" s="4"/>
      <c r="WAC131" s="4"/>
      <c r="WAD131" s="4"/>
      <c r="WAE131" s="4"/>
      <c r="WAF131" s="4"/>
      <c r="WAG131" s="4"/>
      <c r="WAH131" s="4"/>
      <c r="WAI131" s="4"/>
      <c r="WAJ131" s="4"/>
      <c r="WAK131" s="4"/>
      <c r="WAL131" s="4"/>
      <c r="WAM131" s="4"/>
      <c r="WAN131" s="4"/>
      <c r="WAO131" s="4"/>
      <c r="WAP131" s="4"/>
      <c r="WAQ131" s="4"/>
      <c r="WAR131" s="4"/>
      <c r="WAS131" s="4"/>
      <c r="WAT131" s="4"/>
      <c r="WAU131" s="4"/>
      <c r="WAV131" s="4"/>
      <c r="WAW131" s="4"/>
      <c r="WAX131" s="4"/>
      <c r="WAY131" s="4"/>
      <c r="WAZ131" s="4"/>
      <c r="WBA131" s="4"/>
      <c r="WBB131" s="4"/>
      <c r="WBC131" s="4"/>
      <c r="WBD131" s="4"/>
      <c r="WBE131" s="4"/>
      <c r="WBF131" s="4"/>
      <c r="WBG131" s="4"/>
      <c r="WBH131" s="4"/>
      <c r="WBI131" s="4"/>
      <c r="WBJ131" s="4"/>
      <c r="WBK131" s="4"/>
      <c r="WBL131" s="4"/>
      <c r="WBM131" s="4"/>
      <c r="WBN131" s="4"/>
      <c r="WBO131" s="4"/>
      <c r="WBP131" s="4"/>
      <c r="WBQ131" s="4"/>
      <c r="WBR131" s="4"/>
      <c r="WBS131" s="4"/>
      <c r="WBT131" s="4"/>
      <c r="WBU131" s="4"/>
      <c r="WBV131" s="4"/>
      <c r="WBW131" s="4"/>
      <c r="WBX131" s="4"/>
      <c r="WBY131" s="4"/>
      <c r="WBZ131" s="4"/>
      <c r="WCA131" s="4"/>
      <c r="WCB131" s="4"/>
      <c r="WCC131" s="4"/>
      <c r="WCD131" s="4"/>
      <c r="WCE131" s="4"/>
      <c r="WCF131" s="4"/>
      <c r="WCG131" s="4"/>
      <c r="WCH131" s="4"/>
      <c r="WCI131" s="4"/>
      <c r="WCJ131" s="4"/>
      <c r="WCK131" s="4"/>
      <c r="WCL131" s="4"/>
      <c r="WCM131" s="4"/>
      <c r="WCN131" s="4"/>
      <c r="WCO131" s="4"/>
      <c r="WCP131" s="4"/>
      <c r="WCQ131" s="4"/>
      <c r="WCR131" s="4"/>
      <c r="WCS131" s="4"/>
      <c r="WCT131" s="4"/>
      <c r="WCU131" s="4"/>
      <c r="WCV131" s="4"/>
      <c r="WCW131" s="4"/>
      <c r="WCX131" s="4"/>
      <c r="WCY131" s="4"/>
      <c r="WCZ131" s="4"/>
      <c r="WDA131" s="4"/>
      <c r="WDB131" s="4"/>
      <c r="WDC131" s="4"/>
      <c r="WDD131" s="4"/>
      <c r="WDE131" s="4"/>
      <c r="WDF131" s="4"/>
      <c r="WDG131" s="4"/>
      <c r="WDH131" s="4"/>
      <c r="WDI131" s="4"/>
      <c r="WDJ131" s="4"/>
      <c r="WDK131" s="4"/>
      <c r="WDL131" s="4"/>
      <c r="WDM131" s="4"/>
      <c r="WDN131" s="4"/>
      <c r="WDO131" s="4"/>
      <c r="WDP131" s="4"/>
      <c r="WDQ131" s="4"/>
      <c r="WDR131" s="4"/>
      <c r="WDS131" s="4"/>
      <c r="WDT131" s="4"/>
      <c r="WDU131" s="4"/>
      <c r="WDV131" s="4"/>
      <c r="WDW131" s="4"/>
      <c r="WDX131" s="4"/>
      <c r="WDY131" s="4"/>
      <c r="WDZ131" s="4"/>
      <c r="WEA131" s="4"/>
      <c r="WEB131" s="4"/>
      <c r="WEC131" s="4"/>
      <c r="WED131" s="4"/>
      <c r="WEE131" s="4"/>
      <c r="WEF131" s="4"/>
      <c r="WEG131" s="4"/>
      <c r="WEH131" s="4"/>
      <c r="WEI131" s="4"/>
      <c r="WEJ131" s="4"/>
      <c r="WEK131" s="4"/>
      <c r="WEL131" s="4"/>
      <c r="WEM131" s="4"/>
      <c r="WEN131" s="4"/>
      <c r="WEO131" s="4"/>
      <c r="WEP131" s="4"/>
      <c r="WEQ131" s="4"/>
      <c r="WER131" s="4"/>
      <c r="WES131" s="4"/>
      <c r="WET131" s="4"/>
      <c r="WEU131" s="4"/>
      <c r="WEV131" s="4"/>
      <c r="WEW131" s="4"/>
      <c r="WEX131" s="4"/>
      <c r="WEY131" s="4"/>
      <c r="WEZ131" s="4"/>
      <c r="WFA131" s="4"/>
      <c r="WFB131" s="4"/>
      <c r="WFC131" s="4"/>
      <c r="WFD131" s="4"/>
      <c r="WFE131" s="4"/>
      <c r="WFF131" s="4"/>
      <c r="WFG131" s="4"/>
      <c r="WFH131" s="4"/>
      <c r="WFI131" s="4"/>
      <c r="WFJ131" s="4"/>
      <c r="WFK131" s="4"/>
      <c r="WFL131" s="4"/>
      <c r="WFM131" s="4"/>
      <c r="WFN131" s="4"/>
      <c r="WFO131" s="4"/>
      <c r="WFP131" s="4"/>
      <c r="WFQ131" s="4"/>
      <c r="WFR131" s="4"/>
      <c r="WFS131" s="4"/>
      <c r="WFT131" s="4"/>
      <c r="WFU131" s="4"/>
      <c r="WFV131" s="4"/>
      <c r="WFW131" s="4"/>
      <c r="WFX131" s="4"/>
      <c r="WFY131" s="4"/>
      <c r="WFZ131" s="4"/>
      <c r="WGA131" s="4"/>
      <c r="WGB131" s="4"/>
      <c r="WGC131" s="4"/>
      <c r="WGD131" s="4"/>
      <c r="WGE131" s="4"/>
      <c r="WGF131" s="4"/>
      <c r="WGG131" s="4"/>
      <c r="WGH131" s="4"/>
      <c r="WGI131" s="4"/>
      <c r="WGJ131" s="4"/>
      <c r="WGK131" s="4"/>
      <c r="WGL131" s="4"/>
      <c r="WGM131" s="4"/>
      <c r="WGN131" s="4"/>
      <c r="WGO131" s="4"/>
      <c r="WGP131" s="4"/>
      <c r="WGQ131" s="4"/>
      <c r="WGR131" s="4"/>
      <c r="WGS131" s="4"/>
      <c r="WGT131" s="4"/>
      <c r="WGU131" s="4"/>
      <c r="WGV131" s="4"/>
      <c r="WGW131" s="4"/>
      <c r="WGX131" s="4"/>
      <c r="WGY131" s="4"/>
      <c r="WGZ131" s="4"/>
      <c r="WHA131" s="4"/>
      <c r="WHB131" s="4"/>
      <c r="WHC131" s="4"/>
      <c r="WHD131" s="4"/>
      <c r="WHE131" s="4"/>
      <c r="WHF131" s="4"/>
      <c r="WHG131" s="4"/>
      <c r="WHH131" s="4"/>
      <c r="WHI131" s="4"/>
      <c r="WHJ131" s="4"/>
      <c r="WHK131" s="4"/>
      <c r="WHL131" s="4"/>
      <c r="WHM131" s="4"/>
      <c r="WHN131" s="4"/>
      <c r="WHO131" s="4"/>
      <c r="WHP131" s="4"/>
      <c r="WHQ131" s="4"/>
      <c r="WHR131" s="4"/>
      <c r="WHS131" s="4"/>
      <c r="WHT131" s="4"/>
      <c r="WHU131" s="4"/>
      <c r="WHV131" s="4"/>
      <c r="WHW131" s="4"/>
      <c r="WHX131" s="4"/>
      <c r="WHY131" s="4"/>
      <c r="WHZ131" s="4"/>
      <c r="WIA131" s="4"/>
      <c r="WIB131" s="4"/>
      <c r="WIC131" s="4"/>
      <c r="WID131" s="4"/>
      <c r="WIE131" s="4"/>
      <c r="WIF131" s="4"/>
      <c r="WIG131" s="4"/>
      <c r="WIH131" s="4"/>
      <c r="WII131" s="4"/>
      <c r="WIJ131" s="4"/>
      <c r="WIK131" s="4"/>
      <c r="WIL131" s="4"/>
      <c r="WIM131" s="4"/>
      <c r="WIN131" s="4"/>
      <c r="WIO131" s="4"/>
      <c r="WIP131" s="4"/>
      <c r="WIQ131" s="4"/>
      <c r="WIR131" s="4"/>
      <c r="WIS131" s="4"/>
      <c r="WIT131" s="4"/>
      <c r="WIU131" s="4"/>
      <c r="WIV131" s="4"/>
      <c r="WIW131" s="4"/>
      <c r="WIX131" s="4"/>
      <c r="WIY131" s="4"/>
      <c r="WIZ131" s="4"/>
      <c r="WJA131" s="4"/>
      <c r="WJB131" s="4"/>
      <c r="WJC131" s="4"/>
      <c r="WJD131" s="4"/>
      <c r="WJE131" s="4"/>
      <c r="WJF131" s="4"/>
      <c r="WJG131" s="4"/>
      <c r="WJH131" s="4"/>
      <c r="WJI131" s="4"/>
      <c r="WJJ131" s="4"/>
      <c r="WJK131" s="4"/>
      <c r="WJL131" s="4"/>
      <c r="WJM131" s="4"/>
      <c r="WJN131" s="4"/>
      <c r="WJO131" s="4"/>
      <c r="WJP131" s="4"/>
      <c r="WJQ131" s="4"/>
      <c r="WJR131" s="4"/>
      <c r="WJY131" s="4"/>
      <c r="WJZ131" s="4"/>
      <c r="WKA131" s="4"/>
      <c r="WKB131" s="4"/>
      <c r="WKC131" s="4"/>
      <c r="WKD131" s="4"/>
      <c r="WKE131" s="4"/>
      <c r="WKF131" s="4"/>
      <c r="WKG131" s="4"/>
      <c r="WKH131" s="4"/>
      <c r="WKI131" s="4"/>
      <c r="WKJ131" s="4"/>
      <c r="WKK131" s="4"/>
      <c r="WKL131" s="4"/>
      <c r="WKM131" s="4"/>
      <c r="WKN131" s="4"/>
      <c r="WKO131" s="4"/>
      <c r="WKP131" s="4"/>
      <c r="WKQ131" s="4"/>
      <c r="WKR131" s="4"/>
      <c r="WKS131" s="4"/>
      <c r="WKT131" s="4"/>
      <c r="WKU131" s="4"/>
      <c r="WKV131" s="4"/>
      <c r="WKW131" s="4"/>
      <c r="WKX131" s="4"/>
      <c r="WKY131" s="4"/>
      <c r="WKZ131" s="4"/>
      <c r="WLA131" s="4"/>
      <c r="WLB131" s="4"/>
      <c r="WLC131" s="4"/>
      <c r="WLD131" s="4"/>
      <c r="WLE131" s="4"/>
      <c r="WLF131" s="4"/>
      <c r="WLG131" s="4"/>
      <c r="WLH131" s="4"/>
      <c r="WLI131" s="4"/>
      <c r="WLJ131" s="4"/>
      <c r="WLK131" s="4"/>
      <c r="WLL131" s="4"/>
      <c r="WLM131" s="4"/>
      <c r="WLN131" s="4"/>
      <c r="WLO131" s="4"/>
      <c r="WLP131" s="4"/>
      <c r="WLQ131" s="4"/>
      <c r="WLR131" s="4"/>
      <c r="WLS131" s="4"/>
      <c r="WLT131" s="4"/>
      <c r="WLU131" s="4"/>
      <c r="WLV131" s="4"/>
      <c r="WLW131" s="4"/>
      <c r="WLX131" s="4"/>
      <c r="WLY131" s="4"/>
      <c r="WLZ131" s="4"/>
      <c r="WMA131" s="4"/>
      <c r="WMB131" s="4"/>
      <c r="WMC131" s="4"/>
      <c r="WMD131" s="4"/>
      <c r="WME131" s="4"/>
      <c r="WMF131" s="4"/>
      <c r="WMG131" s="4"/>
      <c r="WMH131" s="4"/>
      <c r="WMI131" s="4"/>
      <c r="WMJ131" s="4"/>
      <c r="WMK131" s="4"/>
      <c r="WML131" s="4"/>
      <c r="WMM131" s="4"/>
      <c r="WMN131" s="4"/>
      <c r="WMO131" s="4"/>
      <c r="WMP131" s="4"/>
      <c r="WMQ131" s="4"/>
      <c r="WMR131" s="4"/>
      <c r="WMS131" s="4"/>
      <c r="WMT131" s="4"/>
      <c r="WMU131" s="4"/>
      <c r="WMV131" s="4"/>
      <c r="WMW131" s="4"/>
      <c r="WMX131" s="4"/>
      <c r="WMY131" s="4"/>
      <c r="WMZ131" s="4"/>
      <c r="WNA131" s="4"/>
      <c r="WNB131" s="4"/>
      <c r="WNC131" s="4"/>
      <c r="WND131" s="4"/>
      <c r="WNE131" s="4"/>
      <c r="WNF131" s="4"/>
      <c r="WNG131" s="4"/>
      <c r="WNH131" s="4"/>
      <c r="WNI131" s="4"/>
      <c r="WNJ131" s="4"/>
      <c r="WNK131" s="4"/>
      <c r="WNL131" s="4"/>
      <c r="WNM131" s="4"/>
      <c r="WNN131" s="4"/>
      <c r="WNO131" s="4"/>
      <c r="WNP131" s="4"/>
      <c r="WNQ131" s="4"/>
      <c r="WNR131" s="4"/>
      <c r="WNS131" s="4"/>
      <c r="WNT131" s="4"/>
      <c r="WNU131" s="4"/>
      <c r="WNV131" s="4"/>
      <c r="WNW131" s="4"/>
      <c r="WNX131" s="4"/>
      <c r="WNY131" s="4"/>
      <c r="WNZ131" s="4"/>
      <c r="WOA131" s="4"/>
      <c r="WOB131" s="4"/>
      <c r="WOC131" s="4"/>
      <c r="WOD131" s="4"/>
      <c r="WOE131" s="4"/>
      <c r="WOF131" s="4"/>
      <c r="WOG131" s="4"/>
      <c r="WOH131" s="4"/>
      <c r="WOI131" s="4"/>
      <c r="WOJ131" s="4"/>
      <c r="WOK131" s="4"/>
      <c r="WOL131" s="4"/>
      <c r="WOM131" s="4"/>
      <c r="WON131" s="4"/>
      <c r="WOO131" s="4"/>
      <c r="WOP131" s="4"/>
      <c r="WOQ131" s="4"/>
      <c r="WOR131" s="4"/>
      <c r="WOS131" s="4"/>
      <c r="WOT131" s="4"/>
      <c r="WOU131" s="4"/>
      <c r="WOV131" s="4"/>
      <c r="WOW131" s="4"/>
      <c r="WOX131" s="4"/>
      <c r="WOY131" s="4"/>
      <c r="WOZ131" s="4"/>
      <c r="WPA131" s="4"/>
      <c r="WPB131" s="4"/>
      <c r="WPC131" s="4"/>
      <c r="WPD131" s="4"/>
      <c r="WPE131" s="4"/>
      <c r="WPF131" s="4"/>
      <c r="WPG131" s="4"/>
      <c r="WPH131" s="4"/>
      <c r="WPI131" s="4"/>
      <c r="WPJ131" s="4"/>
      <c r="WPK131" s="4"/>
      <c r="WPL131" s="4"/>
      <c r="WPM131" s="4"/>
      <c r="WPN131" s="4"/>
      <c r="WPO131" s="4"/>
      <c r="WPP131" s="4"/>
      <c r="WPQ131" s="4"/>
      <c r="WPR131" s="4"/>
      <c r="WPS131" s="4"/>
      <c r="WPT131" s="4"/>
      <c r="WPU131" s="4"/>
      <c r="WPV131" s="4"/>
      <c r="WPW131" s="4"/>
      <c r="WPX131" s="4"/>
      <c r="WPY131" s="4"/>
      <c r="WPZ131" s="4"/>
      <c r="WQA131" s="4"/>
      <c r="WQB131" s="4"/>
      <c r="WQC131" s="4"/>
      <c r="WQD131" s="4"/>
      <c r="WQE131" s="4"/>
      <c r="WQF131" s="4"/>
      <c r="WQG131" s="4"/>
      <c r="WQH131" s="4"/>
      <c r="WQI131" s="4"/>
      <c r="WQJ131" s="4"/>
      <c r="WQK131" s="4"/>
      <c r="WQL131" s="4"/>
      <c r="WQM131" s="4"/>
      <c r="WQN131" s="4"/>
      <c r="WQO131" s="4"/>
      <c r="WQP131" s="4"/>
      <c r="WQQ131" s="4"/>
      <c r="WQR131" s="4"/>
      <c r="WQS131" s="4"/>
      <c r="WQT131" s="4"/>
      <c r="WQU131" s="4"/>
      <c r="WQV131" s="4"/>
      <c r="WQW131" s="4"/>
      <c r="WQX131" s="4"/>
      <c r="WQY131" s="4"/>
      <c r="WQZ131" s="4"/>
      <c r="WRA131" s="4"/>
      <c r="WRB131" s="4"/>
      <c r="WRC131" s="4"/>
      <c r="WRD131" s="4"/>
      <c r="WRE131" s="4"/>
      <c r="WRF131" s="4"/>
      <c r="WRG131" s="4"/>
      <c r="WRH131" s="4"/>
      <c r="WRI131" s="4"/>
      <c r="WRJ131" s="4"/>
      <c r="WRK131" s="4"/>
      <c r="WRL131" s="4"/>
      <c r="WRM131" s="4"/>
      <c r="WRN131" s="4"/>
      <c r="WRO131" s="4"/>
      <c r="WRP131" s="4"/>
      <c r="WRQ131" s="4"/>
      <c r="WRR131" s="4"/>
      <c r="WRS131" s="4"/>
      <c r="WRT131" s="4"/>
      <c r="WRU131" s="4"/>
      <c r="WRV131" s="4"/>
      <c r="WRW131" s="4"/>
      <c r="WRX131" s="4"/>
      <c r="WRY131" s="4"/>
      <c r="WRZ131" s="4"/>
      <c r="WSA131" s="4"/>
      <c r="WSB131" s="4"/>
      <c r="WSC131" s="4"/>
      <c r="WSD131" s="4"/>
      <c r="WSE131" s="4"/>
      <c r="WSF131" s="4"/>
      <c r="WSG131" s="4"/>
      <c r="WSH131" s="4"/>
      <c r="WSI131" s="4"/>
      <c r="WSJ131" s="4"/>
      <c r="WSK131" s="4"/>
      <c r="WSL131" s="4"/>
      <c r="WSM131" s="4"/>
      <c r="WSN131" s="4"/>
      <c r="WSO131" s="4"/>
      <c r="WSP131" s="4"/>
      <c r="WSQ131" s="4"/>
      <c r="WSR131" s="4"/>
      <c r="WSS131" s="4"/>
      <c r="WST131" s="4"/>
      <c r="WSU131" s="4"/>
      <c r="WSV131" s="4"/>
      <c r="WSW131" s="4"/>
      <c r="WSX131" s="4"/>
      <c r="WSY131" s="4"/>
      <c r="WSZ131" s="4"/>
      <c r="WTA131" s="4"/>
      <c r="WTB131" s="4"/>
      <c r="WTC131" s="4"/>
      <c r="WTD131" s="4"/>
      <c r="WTE131" s="4"/>
      <c r="WTF131" s="4"/>
      <c r="WTG131" s="4"/>
      <c r="WTH131" s="4"/>
      <c r="WTI131" s="4"/>
      <c r="WTJ131" s="4"/>
      <c r="WTK131" s="4"/>
      <c r="WTL131" s="4"/>
      <c r="WTM131" s="4"/>
      <c r="WTN131" s="4"/>
      <c r="WTU131" s="4"/>
      <c r="WTV131" s="4"/>
      <c r="WTW131" s="4"/>
      <c r="WTX131" s="4"/>
      <c r="WTY131" s="4"/>
      <c r="WTZ131" s="4"/>
      <c r="WUA131" s="4"/>
      <c r="WUB131" s="4"/>
      <c r="WUC131" s="4"/>
      <c r="WUD131" s="4"/>
      <c r="WUE131" s="4"/>
      <c r="WUF131" s="4"/>
      <c r="WUG131" s="4"/>
      <c r="WUH131" s="4"/>
      <c r="WUI131" s="4"/>
      <c r="WUJ131" s="4"/>
      <c r="WUK131" s="4"/>
      <c r="WUL131" s="4"/>
      <c r="WUM131" s="4"/>
      <c r="WUN131" s="4"/>
      <c r="WUO131" s="4"/>
      <c r="WUP131" s="4"/>
      <c r="WUQ131" s="4"/>
      <c r="WUR131" s="4"/>
      <c r="WUS131" s="4"/>
      <c r="WUT131" s="4"/>
      <c r="WUU131" s="4"/>
      <c r="WUV131" s="4"/>
      <c r="WUW131" s="4"/>
      <c r="WUX131" s="4"/>
      <c r="WUY131" s="4"/>
      <c r="WUZ131" s="4"/>
      <c r="WVA131" s="4"/>
      <c r="WVB131" s="4"/>
      <c r="WVC131" s="4"/>
      <c r="WVD131" s="4"/>
      <c r="WVE131" s="4"/>
      <c r="WVF131" s="4"/>
      <c r="WVG131" s="4"/>
      <c r="WVH131" s="4"/>
      <c r="WVI131" s="4"/>
      <c r="WVJ131" s="4"/>
      <c r="WVK131" s="4"/>
      <c r="WVL131" s="4"/>
      <c r="WVM131" s="4"/>
      <c r="WVN131" s="4"/>
      <c r="WVO131" s="4"/>
      <c r="WVP131" s="4"/>
      <c r="WVQ131" s="4"/>
      <c r="WVR131" s="4"/>
      <c r="WVS131" s="4"/>
      <c r="WVT131" s="4"/>
      <c r="WVU131" s="4"/>
      <c r="WVV131" s="4"/>
      <c r="WVW131" s="4"/>
      <c r="WVX131" s="4"/>
      <c r="WVY131" s="4"/>
      <c r="WVZ131" s="4"/>
      <c r="WWA131" s="4"/>
      <c r="WWB131" s="4"/>
      <c r="WWC131" s="4"/>
      <c r="WWD131" s="4"/>
      <c r="WWE131" s="4"/>
      <c r="WWF131" s="4"/>
      <c r="WWG131" s="4"/>
      <c r="WWH131" s="4"/>
      <c r="WWI131" s="4"/>
      <c r="WWJ131" s="4"/>
      <c r="WWK131" s="4"/>
      <c r="WWL131" s="4"/>
      <c r="WWM131" s="4"/>
      <c r="WWN131" s="4"/>
      <c r="WWO131" s="4"/>
      <c r="WWP131" s="4"/>
      <c r="WWQ131" s="4"/>
      <c r="WWR131" s="4"/>
      <c r="WWS131" s="4"/>
      <c r="WWT131" s="4"/>
      <c r="WWU131" s="4"/>
      <c r="WWV131" s="4"/>
      <c r="WWW131" s="4"/>
      <c r="WWX131" s="4"/>
      <c r="WWY131" s="4"/>
      <c r="WWZ131" s="4"/>
      <c r="WXA131" s="4"/>
      <c r="WXB131" s="4"/>
      <c r="WXC131" s="4"/>
      <c r="WXD131" s="4"/>
      <c r="WXE131" s="4"/>
      <c r="WXF131" s="4"/>
      <c r="WXG131" s="4"/>
      <c r="WXH131" s="4"/>
      <c r="WXI131" s="4"/>
      <c r="WXJ131" s="4"/>
      <c r="WXK131" s="4"/>
      <c r="WXL131" s="4"/>
      <c r="WXM131" s="4"/>
      <c r="WXN131" s="4"/>
      <c r="WXO131" s="4"/>
      <c r="WXP131" s="4"/>
      <c r="WXQ131" s="4"/>
      <c r="WXR131" s="4"/>
      <c r="WXS131" s="4"/>
      <c r="WXT131" s="4"/>
      <c r="WXU131" s="4"/>
      <c r="WXV131" s="4"/>
      <c r="WXW131" s="4"/>
      <c r="WXX131" s="4"/>
      <c r="WXY131" s="4"/>
      <c r="WXZ131" s="4"/>
      <c r="WYA131" s="4"/>
      <c r="WYB131" s="4"/>
      <c r="WYC131" s="4"/>
      <c r="WYD131" s="4"/>
      <c r="WYE131" s="4"/>
      <c r="WYF131" s="4"/>
      <c r="WYG131" s="4"/>
      <c r="WYH131" s="4"/>
      <c r="WYI131" s="4"/>
      <c r="WYJ131" s="4"/>
      <c r="WYK131" s="4"/>
      <c r="WYL131" s="4"/>
      <c r="WYM131" s="4"/>
      <c r="WYN131" s="4"/>
      <c r="WYO131" s="4"/>
      <c r="WYP131" s="4"/>
      <c r="WYQ131" s="4"/>
      <c r="WYR131" s="4"/>
      <c r="WYS131" s="4"/>
      <c r="WYT131" s="4"/>
      <c r="WYU131" s="4"/>
      <c r="WYV131" s="4"/>
      <c r="WYW131" s="4"/>
      <c r="WYX131" s="4"/>
      <c r="WYY131" s="4"/>
      <c r="WYZ131" s="4"/>
      <c r="WZA131" s="4"/>
      <c r="WZB131" s="4"/>
      <c r="WZC131" s="4"/>
      <c r="WZD131" s="4"/>
      <c r="WZE131" s="4"/>
      <c r="WZF131" s="4"/>
      <c r="WZG131" s="4"/>
      <c r="WZH131" s="4"/>
      <c r="WZI131" s="4"/>
      <c r="WZJ131" s="4"/>
      <c r="WZK131" s="4"/>
      <c r="WZL131" s="4"/>
      <c r="WZM131" s="4"/>
      <c r="WZN131" s="4"/>
      <c r="WZO131" s="4"/>
      <c r="WZP131" s="4"/>
      <c r="WZQ131" s="4"/>
      <c r="WZR131" s="4"/>
      <c r="WZS131" s="4"/>
      <c r="WZT131" s="4"/>
      <c r="WZU131" s="4"/>
      <c r="WZV131" s="4"/>
      <c r="WZW131" s="4"/>
      <c r="WZX131" s="4"/>
      <c r="WZY131" s="4"/>
      <c r="WZZ131" s="4"/>
      <c r="XAA131" s="4"/>
      <c r="XAB131" s="4"/>
      <c r="XAC131" s="4"/>
      <c r="XAD131" s="4"/>
      <c r="XAE131" s="4"/>
      <c r="XAF131" s="4"/>
      <c r="XAG131" s="4"/>
      <c r="XAH131" s="4"/>
      <c r="XAI131" s="4"/>
      <c r="XAJ131" s="4"/>
      <c r="XAK131" s="4"/>
      <c r="XAL131" s="4"/>
      <c r="XAM131" s="4"/>
      <c r="XAN131" s="4"/>
      <c r="XAO131" s="4"/>
      <c r="XAP131" s="4"/>
      <c r="XAQ131" s="4"/>
      <c r="XAR131" s="4"/>
      <c r="XAS131" s="4"/>
      <c r="XAT131" s="4"/>
      <c r="XAU131" s="4"/>
      <c r="XAV131" s="4"/>
      <c r="XAW131" s="4"/>
      <c r="XAX131" s="4"/>
      <c r="XAY131" s="4"/>
      <c r="XAZ131" s="4"/>
      <c r="XBA131" s="4"/>
      <c r="XBB131" s="4"/>
      <c r="XBC131" s="4"/>
      <c r="XBD131" s="4"/>
      <c r="XBE131" s="4"/>
      <c r="XBF131" s="4"/>
      <c r="XBG131" s="4"/>
      <c r="XBH131" s="4"/>
      <c r="XBI131" s="4"/>
      <c r="XBJ131" s="4"/>
      <c r="XBK131" s="4"/>
      <c r="XBL131" s="4"/>
      <c r="XBM131" s="4"/>
      <c r="XBN131" s="4"/>
      <c r="XBO131" s="4"/>
      <c r="XBP131" s="4"/>
      <c r="XBQ131" s="4"/>
      <c r="XBR131" s="4"/>
      <c r="XBS131" s="4"/>
      <c r="XBT131" s="4"/>
      <c r="XBU131" s="4"/>
      <c r="XBV131" s="4"/>
      <c r="XBW131" s="4"/>
      <c r="XBX131" s="4"/>
      <c r="XBY131" s="4"/>
      <c r="XBZ131" s="4"/>
      <c r="XCA131" s="4"/>
      <c r="XCB131" s="4"/>
      <c r="XCC131" s="4"/>
      <c r="XCD131" s="4"/>
      <c r="XCE131" s="4"/>
      <c r="XCF131" s="4"/>
      <c r="XCG131" s="4"/>
      <c r="XCH131" s="4"/>
      <c r="XCI131" s="4"/>
      <c r="XCJ131" s="4"/>
      <c r="XCK131" s="4"/>
      <c r="XCL131" s="4"/>
      <c r="XCM131" s="4"/>
      <c r="XCN131" s="4"/>
      <c r="XCO131" s="4"/>
      <c r="XCP131" s="4"/>
      <c r="XCQ131" s="4"/>
      <c r="XCR131" s="4"/>
      <c r="XCS131" s="4"/>
      <c r="XCT131" s="4"/>
      <c r="XCU131" s="4"/>
      <c r="XCV131" s="4"/>
      <c r="XCW131" s="4"/>
      <c r="XCX131" s="4"/>
      <c r="XCY131" s="4"/>
      <c r="XCZ131" s="4"/>
      <c r="XDA131" s="4"/>
      <c r="XDB131" s="4"/>
      <c r="XDC131" s="4"/>
      <c r="XDD131" s="4"/>
      <c r="XDE131" s="4"/>
    </row>
    <row r="132" spans="1:16333" s="89" customFormat="1" ht="30.75" x14ac:dyDescent="0.25">
      <c r="A132" s="32" t="s">
        <v>26</v>
      </c>
      <c r="B132" s="135" t="s">
        <v>620</v>
      </c>
      <c r="C132" s="46">
        <v>200</v>
      </c>
      <c r="D132" s="291">
        <v>5692980</v>
      </c>
      <c r="E132" s="291">
        <v>5701586</v>
      </c>
      <c r="F132" s="291">
        <v>5963725.8999999994</v>
      </c>
      <c r="G132" s="73"/>
      <c r="H132" s="93"/>
      <c r="I132" s="93"/>
      <c r="J132" s="93"/>
      <c r="K132" s="9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  <c r="ACH132" s="4"/>
      <c r="ACI132" s="4"/>
      <c r="ACJ132" s="4"/>
      <c r="ACK132" s="4"/>
      <c r="ACL132" s="4"/>
      <c r="ACM132" s="4"/>
      <c r="ACN132" s="4"/>
      <c r="ACO132" s="4"/>
      <c r="ACP132" s="4"/>
      <c r="ACQ132" s="4"/>
      <c r="ACR132" s="4"/>
      <c r="ACS132" s="4"/>
      <c r="ACT132" s="4"/>
      <c r="ACU132" s="4"/>
      <c r="ACV132" s="4"/>
      <c r="ACW132" s="4"/>
      <c r="ACX132" s="4"/>
      <c r="ACY132" s="4"/>
      <c r="ACZ132" s="4"/>
      <c r="ADA132" s="4"/>
      <c r="ADB132" s="4"/>
      <c r="ADC132" s="4"/>
      <c r="ADD132" s="4"/>
      <c r="ADE132" s="4"/>
      <c r="ADF132" s="4"/>
      <c r="ADG132" s="4"/>
      <c r="ADH132" s="4"/>
      <c r="ADI132" s="4"/>
      <c r="ADJ132" s="4"/>
      <c r="ADK132" s="4"/>
      <c r="ADL132" s="4"/>
      <c r="ADM132" s="4"/>
      <c r="ADN132" s="4"/>
      <c r="ADO132" s="4"/>
      <c r="ADP132" s="4"/>
      <c r="ADQ132" s="4"/>
      <c r="ADR132" s="4"/>
      <c r="ADS132" s="4"/>
      <c r="ADT132" s="4"/>
      <c r="ADU132" s="4"/>
      <c r="ADV132" s="4"/>
      <c r="ADW132" s="4"/>
      <c r="ADX132" s="4"/>
      <c r="ADY132" s="4"/>
      <c r="ADZ132" s="4"/>
      <c r="AEA132" s="4"/>
      <c r="AEB132" s="4"/>
      <c r="AEC132" s="4"/>
      <c r="AED132" s="4"/>
      <c r="AEE132" s="4"/>
      <c r="AEF132" s="4"/>
      <c r="AEG132" s="4"/>
      <c r="AEH132" s="4"/>
      <c r="AEI132" s="4"/>
      <c r="AEJ132" s="4"/>
      <c r="AEK132" s="4"/>
      <c r="AEL132" s="4"/>
      <c r="AEM132" s="4"/>
      <c r="AEN132" s="4"/>
      <c r="AEO132" s="4"/>
      <c r="AEP132" s="4"/>
      <c r="AEQ132" s="4"/>
      <c r="AER132" s="4"/>
      <c r="AES132" s="4"/>
      <c r="AET132" s="4"/>
      <c r="AEU132" s="4"/>
      <c r="AEV132" s="4"/>
      <c r="AEW132" s="4"/>
      <c r="AEX132" s="4"/>
      <c r="AEY132" s="4"/>
      <c r="AEZ132" s="4"/>
      <c r="AFA132" s="4"/>
      <c r="AFB132" s="4"/>
      <c r="AFC132" s="4"/>
      <c r="AFD132" s="4"/>
      <c r="AFE132" s="4"/>
      <c r="AFF132" s="4"/>
      <c r="AFG132" s="4"/>
      <c r="AFH132" s="4"/>
      <c r="AFI132" s="4"/>
      <c r="AFJ132" s="4"/>
      <c r="AFK132" s="4"/>
      <c r="AFL132" s="4"/>
      <c r="AFM132" s="4"/>
      <c r="AFN132" s="4"/>
      <c r="AFO132" s="4"/>
      <c r="AFP132" s="4"/>
      <c r="AFQ132" s="4"/>
      <c r="AFR132" s="4"/>
      <c r="AFS132" s="4"/>
      <c r="AFT132" s="4"/>
      <c r="AFU132" s="4"/>
      <c r="AFV132" s="4"/>
      <c r="AFW132" s="4"/>
      <c r="AFX132" s="4"/>
      <c r="AFY132" s="4"/>
      <c r="AFZ132" s="4"/>
      <c r="AGA132" s="4"/>
      <c r="AGB132" s="4"/>
      <c r="AGC132" s="4"/>
      <c r="AGD132" s="4"/>
      <c r="AGE132" s="4"/>
      <c r="AGF132" s="4"/>
      <c r="AGG132" s="4"/>
      <c r="AGH132" s="4"/>
      <c r="AGI132" s="4"/>
      <c r="AGJ132" s="4"/>
      <c r="AGK132" s="4"/>
      <c r="AGL132" s="4"/>
      <c r="AGM132" s="4"/>
      <c r="AGN132" s="4"/>
      <c r="AGO132" s="4"/>
      <c r="AGP132" s="4"/>
      <c r="AGQ132" s="4"/>
      <c r="AGR132" s="4"/>
      <c r="AGS132" s="4"/>
      <c r="AGT132" s="4"/>
      <c r="AGU132" s="4"/>
      <c r="AGV132" s="4"/>
      <c r="AGW132" s="4"/>
      <c r="AGX132" s="4"/>
      <c r="AGY132" s="4"/>
      <c r="AGZ132" s="4"/>
      <c r="AHA132" s="4"/>
      <c r="AHB132" s="4"/>
      <c r="AHC132" s="4"/>
      <c r="AHD132" s="4"/>
      <c r="AHE132" s="4"/>
      <c r="AHF132" s="4"/>
      <c r="AHG132" s="4"/>
      <c r="AHH132" s="4"/>
      <c r="AHI132" s="4"/>
      <c r="AHJ132" s="4"/>
      <c r="AHK132" s="4"/>
      <c r="AHL132" s="4"/>
      <c r="AHM132" s="4"/>
      <c r="AHN132" s="4"/>
      <c r="AHO132" s="4"/>
      <c r="AHP132" s="4"/>
      <c r="AHQ132" s="4"/>
      <c r="AHR132" s="4"/>
      <c r="AHS132" s="4"/>
      <c r="AHT132" s="4"/>
      <c r="AHU132" s="4"/>
      <c r="AHV132" s="4"/>
      <c r="AHW132" s="4"/>
      <c r="AHX132" s="4"/>
      <c r="AHY132" s="4"/>
      <c r="AHZ132" s="4"/>
      <c r="AIA132" s="4"/>
      <c r="AIB132" s="4"/>
      <c r="AIC132" s="4"/>
      <c r="AID132" s="4"/>
      <c r="AIE132" s="4"/>
      <c r="AIF132" s="4"/>
      <c r="AIG132" s="4"/>
      <c r="AIH132" s="4"/>
      <c r="AII132" s="4"/>
      <c r="AIJ132" s="4"/>
      <c r="AIK132" s="4"/>
      <c r="AIL132" s="4"/>
      <c r="AIM132" s="4"/>
      <c r="AIN132" s="4"/>
      <c r="AIO132" s="4"/>
      <c r="AIP132" s="4"/>
      <c r="AIQ132" s="4"/>
      <c r="AIR132" s="4"/>
      <c r="AIS132" s="4"/>
      <c r="AIT132" s="4"/>
      <c r="AIU132" s="4"/>
      <c r="AIV132" s="4"/>
      <c r="AIW132" s="4"/>
      <c r="AIX132" s="4"/>
      <c r="AIY132" s="4"/>
      <c r="AIZ132" s="4"/>
      <c r="AJA132" s="4"/>
      <c r="AJB132" s="4"/>
      <c r="AJC132" s="4"/>
      <c r="AJD132" s="4"/>
      <c r="AJE132" s="4"/>
      <c r="AJF132" s="4"/>
      <c r="AJG132" s="4"/>
      <c r="AJH132" s="4"/>
      <c r="AJI132" s="4"/>
      <c r="AJJ132" s="4"/>
      <c r="AJK132" s="4"/>
      <c r="AJL132" s="4"/>
      <c r="AJM132" s="4"/>
      <c r="AJN132" s="4"/>
      <c r="AJO132" s="4"/>
      <c r="AJP132" s="4"/>
      <c r="AJQ132" s="4"/>
      <c r="AJR132" s="4"/>
      <c r="AJS132" s="4"/>
      <c r="AJT132" s="4"/>
      <c r="AJU132" s="4"/>
      <c r="AJV132" s="4"/>
      <c r="AJW132" s="4"/>
      <c r="AJX132" s="4"/>
      <c r="AJY132" s="4"/>
      <c r="AJZ132" s="4"/>
      <c r="AKA132" s="4"/>
      <c r="AKB132" s="4"/>
      <c r="AKC132" s="4"/>
      <c r="AKD132" s="4"/>
      <c r="AKE132" s="4"/>
      <c r="AKF132" s="4"/>
      <c r="AKG132" s="4"/>
      <c r="AKH132" s="4"/>
      <c r="AKI132" s="4"/>
      <c r="AKJ132" s="4"/>
      <c r="AKK132" s="4"/>
      <c r="AKL132" s="4"/>
      <c r="AKM132" s="4"/>
      <c r="AKN132" s="4"/>
      <c r="AKO132" s="4"/>
      <c r="AKP132" s="4"/>
      <c r="AKW132" s="4"/>
      <c r="AKX132" s="4"/>
      <c r="AKY132" s="4"/>
      <c r="AKZ132" s="4"/>
      <c r="ALA132" s="4"/>
      <c r="ALB132" s="4"/>
      <c r="ALC132" s="4"/>
      <c r="ALD132" s="4"/>
      <c r="ALE132" s="4"/>
      <c r="ALF132" s="4"/>
      <c r="ALG132" s="4"/>
      <c r="ALH132" s="4"/>
      <c r="ALI132" s="4"/>
      <c r="ALJ132" s="4"/>
      <c r="ALK132" s="4"/>
      <c r="ALL132" s="4"/>
      <c r="ALM132" s="4"/>
      <c r="ALN132" s="4"/>
      <c r="ALO132" s="4"/>
      <c r="ALP132" s="4"/>
      <c r="ALQ132" s="4"/>
      <c r="ALR132" s="4"/>
      <c r="ALS132" s="4"/>
      <c r="ALT132" s="4"/>
      <c r="ALU132" s="4"/>
      <c r="ALV132" s="4"/>
      <c r="ALW132" s="4"/>
      <c r="ALX132" s="4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  <c r="AMK132" s="4"/>
      <c r="AML132" s="4"/>
      <c r="AMM132" s="4"/>
      <c r="AMN132" s="4"/>
      <c r="AMO132" s="4"/>
      <c r="AMP132" s="4"/>
      <c r="AMQ132" s="4"/>
      <c r="AMR132" s="4"/>
      <c r="AMS132" s="4"/>
      <c r="AMT132" s="4"/>
      <c r="AMU132" s="4"/>
      <c r="AMV132" s="4"/>
      <c r="AMW132" s="4"/>
      <c r="AMX132" s="4"/>
      <c r="AMY132" s="4"/>
      <c r="AMZ132" s="4"/>
      <c r="ANA132" s="4"/>
      <c r="ANB132" s="4"/>
      <c r="ANC132" s="4"/>
      <c r="AND132" s="4"/>
      <c r="ANE132" s="4"/>
      <c r="ANF132" s="4"/>
      <c r="ANG132" s="4"/>
      <c r="ANH132" s="4"/>
      <c r="ANI132" s="4"/>
      <c r="ANJ132" s="4"/>
      <c r="ANK132" s="4"/>
      <c r="ANL132" s="4"/>
      <c r="ANM132" s="4"/>
      <c r="ANN132" s="4"/>
      <c r="ANO132" s="4"/>
      <c r="ANP132" s="4"/>
      <c r="ANQ132" s="4"/>
      <c r="ANR132" s="4"/>
      <c r="ANS132" s="4"/>
      <c r="ANT132" s="4"/>
      <c r="ANU132" s="4"/>
      <c r="ANV132" s="4"/>
      <c r="ANW132" s="4"/>
      <c r="ANX132" s="4"/>
      <c r="ANY132" s="4"/>
      <c r="ANZ132" s="4"/>
      <c r="AOA132" s="4"/>
      <c r="AOB132" s="4"/>
      <c r="AOC132" s="4"/>
      <c r="AOD132" s="4"/>
      <c r="AOE132" s="4"/>
      <c r="AOF132" s="4"/>
      <c r="AOG132" s="4"/>
      <c r="AOH132" s="4"/>
      <c r="AOI132" s="4"/>
      <c r="AOJ132" s="4"/>
      <c r="AOK132" s="4"/>
      <c r="AOL132" s="4"/>
      <c r="AOM132" s="4"/>
      <c r="AON132" s="4"/>
      <c r="AOO132" s="4"/>
      <c r="AOP132" s="4"/>
      <c r="AOQ132" s="4"/>
      <c r="AOR132" s="4"/>
      <c r="AOS132" s="4"/>
      <c r="AOT132" s="4"/>
      <c r="AOU132" s="4"/>
      <c r="AOV132" s="4"/>
      <c r="AOW132" s="4"/>
      <c r="AOX132" s="4"/>
      <c r="AOY132" s="4"/>
      <c r="AOZ132" s="4"/>
      <c r="APA132" s="4"/>
      <c r="APB132" s="4"/>
      <c r="APC132" s="4"/>
      <c r="APD132" s="4"/>
      <c r="APE132" s="4"/>
      <c r="APF132" s="4"/>
      <c r="APG132" s="4"/>
      <c r="APH132" s="4"/>
      <c r="API132" s="4"/>
      <c r="APJ132" s="4"/>
      <c r="APK132" s="4"/>
      <c r="APL132" s="4"/>
      <c r="APM132" s="4"/>
      <c r="APN132" s="4"/>
      <c r="APO132" s="4"/>
      <c r="APP132" s="4"/>
      <c r="APQ132" s="4"/>
      <c r="APR132" s="4"/>
      <c r="APS132" s="4"/>
      <c r="APT132" s="4"/>
      <c r="APU132" s="4"/>
      <c r="APV132" s="4"/>
      <c r="APW132" s="4"/>
      <c r="APX132" s="4"/>
      <c r="APY132" s="4"/>
      <c r="APZ132" s="4"/>
      <c r="AQA132" s="4"/>
      <c r="AQB132" s="4"/>
      <c r="AQC132" s="4"/>
      <c r="AQD132" s="4"/>
      <c r="AQE132" s="4"/>
      <c r="AQF132" s="4"/>
      <c r="AQG132" s="4"/>
      <c r="AQH132" s="4"/>
      <c r="AQI132" s="4"/>
      <c r="AQJ132" s="4"/>
      <c r="AQK132" s="4"/>
      <c r="AQL132" s="4"/>
      <c r="AQM132" s="4"/>
      <c r="AQN132" s="4"/>
      <c r="AQO132" s="4"/>
      <c r="AQP132" s="4"/>
      <c r="AQQ132" s="4"/>
      <c r="AQR132" s="4"/>
      <c r="AQS132" s="4"/>
      <c r="AQT132" s="4"/>
      <c r="AQU132" s="4"/>
      <c r="AQV132" s="4"/>
      <c r="AQW132" s="4"/>
      <c r="AQX132" s="4"/>
      <c r="AQY132" s="4"/>
      <c r="AQZ132" s="4"/>
      <c r="ARA132" s="4"/>
      <c r="ARB132" s="4"/>
      <c r="ARC132" s="4"/>
      <c r="ARD132" s="4"/>
      <c r="ARE132" s="4"/>
      <c r="ARF132" s="4"/>
      <c r="ARG132" s="4"/>
      <c r="ARH132" s="4"/>
      <c r="ARI132" s="4"/>
      <c r="ARJ132" s="4"/>
      <c r="ARK132" s="4"/>
      <c r="ARL132" s="4"/>
      <c r="ARM132" s="4"/>
      <c r="ARN132" s="4"/>
      <c r="ARO132" s="4"/>
      <c r="ARP132" s="4"/>
      <c r="ARQ132" s="4"/>
      <c r="ARR132" s="4"/>
      <c r="ARS132" s="4"/>
      <c r="ART132" s="4"/>
      <c r="ARU132" s="4"/>
      <c r="ARV132" s="4"/>
      <c r="ARW132" s="4"/>
      <c r="ARX132" s="4"/>
      <c r="ARY132" s="4"/>
      <c r="ARZ132" s="4"/>
      <c r="ASA132" s="4"/>
      <c r="ASB132" s="4"/>
      <c r="ASC132" s="4"/>
      <c r="ASD132" s="4"/>
      <c r="ASE132" s="4"/>
      <c r="ASF132" s="4"/>
      <c r="ASG132" s="4"/>
      <c r="ASH132" s="4"/>
      <c r="ASI132" s="4"/>
      <c r="ASJ132" s="4"/>
      <c r="ASK132" s="4"/>
      <c r="ASL132" s="4"/>
      <c r="ASM132" s="4"/>
      <c r="ASN132" s="4"/>
      <c r="ASO132" s="4"/>
      <c r="ASP132" s="4"/>
      <c r="ASQ132" s="4"/>
      <c r="ASR132" s="4"/>
      <c r="ASS132" s="4"/>
      <c r="AST132" s="4"/>
      <c r="ASU132" s="4"/>
      <c r="ASV132" s="4"/>
      <c r="ASW132" s="4"/>
      <c r="ASX132" s="4"/>
      <c r="ASY132" s="4"/>
      <c r="ASZ132" s="4"/>
      <c r="ATA132" s="4"/>
      <c r="ATB132" s="4"/>
      <c r="ATC132" s="4"/>
      <c r="ATD132" s="4"/>
      <c r="ATE132" s="4"/>
      <c r="ATF132" s="4"/>
      <c r="ATG132" s="4"/>
      <c r="ATH132" s="4"/>
      <c r="ATI132" s="4"/>
      <c r="ATJ132" s="4"/>
      <c r="ATK132" s="4"/>
      <c r="ATL132" s="4"/>
      <c r="ATM132" s="4"/>
      <c r="ATN132" s="4"/>
      <c r="ATO132" s="4"/>
      <c r="ATP132" s="4"/>
      <c r="ATQ132" s="4"/>
      <c r="ATR132" s="4"/>
      <c r="ATS132" s="4"/>
      <c r="ATT132" s="4"/>
      <c r="ATU132" s="4"/>
      <c r="ATV132" s="4"/>
      <c r="ATW132" s="4"/>
      <c r="ATX132" s="4"/>
      <c r="ATY132" s="4"/>
      <c r="ATZ132" s="4"/>
      <c r="AUA132" s="4"/>
      <c r="AUB132" s="4"/>
      <c r="AUC132" s="4"/>
      <c r="AUD132" s="4"/>
      <c r="AUE132" s="4"/>
      <c r="AUF132" s="4"/>
      <c r="AUG132" s="4"/>
      <c r="AUH132" s="4"/>
      <c r="AUI132" s="4"/>
      <c r="AUJ132" s="4"/>
      <c r="AUK132" s="4"/>
      <c r="AUL132" s="4"/>
      <c r="AUS132" s="4"/>
      <c r="AUT132" s="4"/>
      <c r="AUU132" s="4"/>
      <c r="AUV132" s="4"/>
      <c r="AUW132" s="4"/>
      <c r="AUX132" s="4"/>
      <c r="AUY132" s="4"/>
      <c r="AUZ132" s="4"/>
      <c r="AVA132" s="4"/>
      <c r="AVB132" s="4"/>
      <c r="AVC132" s="4"/>
      <c r="AVD132" s="4"/>
      <c r="AVE132" s="4"/>
      <c r="AVF132" s="4"/>
      <c r="AVG132" s="4"/>
      <c r="AVH132" s="4"/>
      <c r="AVI132" s="4"/>
      <c r="AVJ132" s="4"/>
      <c r="AVK132" s="4"/>
      <c r="AVL132" s="4"/>
      <c r="AVM132" s="4"/>
      <c r="AVN132" s="4"/>
      <c r="AVO132" s="4"/>
      <c r="AVP132" s="4"/>
      <c r="AVQ132" s="4"/>
      <c r="AVR132" s="4"/>
      <c r="AVS132" s="4"/>
      <c r="AVT132" s="4"/>
      <c r="AVU132" s="4"/>
      <c r="AVV132" s="4"/>
      <c r="AVW132" s="4"/>
      <c r="AVX132" s="4"/>
      <c r="AVY132" s="4"/>
      <c r="AVZ132" s="4"/>
      <c r="AWA132" s="4"/>
      <c r="AWB132" s="4"/>
      <c r="AWC132" s="4"/>
      <c r="AWD132" s="4"/>
      <c r="AWE132" s="4"/>
      <c r="AWF132" s="4"/>
      <c r="AWG132" s="4"/>
      <c r="AWH132" s="4"/>
      <c r="AWI132" s="4"/>
      <c r="AWJ132" s="4"/>
      <c r="AWK132" s="4"/>
      <c r="AWL132" s="4"/>
      <c r="AWM132" s="4"/>
      <c r="AWN132" s="4"/>
      <c r="AWO132" s="4"/>
      <c r="AWP132" s="4"/>
      <c r="AWQ132" s="4"/>
      <c r="AWR132" s="4"/>
      <c r="AWS132" s="4"/>
      <c r="AWT132" s="4"/>
      <c r="AWU132" s="4"/>
      <c r="AWV132" s="4"/>
      <c r="AWW132" s="4"/>
      <c r="AWX132" s="4"/>
      <c r="AWY132" s="4"/>
      <c r="AWZ132" s="4"/>
      <c r="AXA132" s="4"/>
      <c r="AXB132" s="4"/>
      <c r="AXC132" s="4"/>
      <c r="AXD132" s="4"/>
      <c r="AXE132" s="4"/>
      <c r="AXF132" s="4"/>
      <c r="AXG132" s="4"/>
      <c r="AXH132" s="4"/>
      <c r="AXI132" s="4"/>
      <c r="AXJ132" s="4"/>
      <c r="AXK132" s="4"/>
      <c r="AXL132" s="4"/>
      <c r="AXM132" s="4"/>
      <c r="AXN132" s="4"/>
      <c r="AXO132" s="4"/>
      <c r="AXP132" s="4"/>
      <c r="AXQ132" s="4"/>
      <c r="AXR132" s="4"/>
      <c r="AXS132" s="4"/>
      <c r="AXT132" s="4"/>
      <c r="AXU132" s="4"/>
      <c r="AXV132" s="4"/>
      <c r="AXW132" s="4"/>
      <c r="AXX132" s="4"/>
      <c r="AXY132" s="4"/>
      <c r="AXZ132" s="4"/>
      <c r="AYA132" s="4"/>
      <c r="AYB132" s="4"/>
      <c r="AYC132" s="4"/>
      <c r="AYD132" s="4"/>
      <c r="AYE132" s="4"/>
      <c r="AYF132" s="4"/>
      <c r="AYG132" s="4"/>
      <c r="AYH132" s="4"/>
      <c r="AYI132" s="4"/>
      <c r="AYJ132" s="4"/>
      <c r="AYK132" s="4"/>
      <c r="AYL132" s="4"/>
      <c r="AYM132" s="4"/>
      <c r="AYN132" s="4"/>
      <c r="AYO132" s="4"/>
      <c r="AYP132" s="4"/>
      <c r="AYQ132" s="4"/>
      <c r="AYR132" s="4"/>
      <c r="AYS132" s="4"/>
      <c r="AYT132" s="4"/>
      <c r="AYU132" s="4"/>
      <c r="AYV132" s="4"/>
      <c r="AYW132" s="4"/>
      <c r="AYX132" s="4"/>
      <c r="AYY132" s="4"/>
      <c r="AYZ132" s="4"/>
      <c r="AZA132" s="4"/>
      <c r="AZB132" s="4"/>
      <c r="AZC132" s="4"/>
      <c r="AZD132" s="4"/>
      <c r="AZE132" s="4"/>
      <c r="AZF132" s="4"/>
      <c r="AZG132" s="4"/>
      <c r="AZH132" s="4"/>
      <c r="AZI132" s="4"/>
      <c r="AZJ132" s="4"/>
      <c r="AZK132" s="4"/>
      <c r="AZL132" s="4"/>
      <c r="AZM132" s="4"/>
      <c r="AZN132" s="4"/>
      <c r="AZO132" s="4"/>
      <c r="AZP132" s="4"/>
      <c r="AZQ132" s="4"/>
      <c r="AZR132" s="4"/>
      <c r="AZS132" s="4"/>
      <c r="AZT132" s="4"/>
      <c r="AZU132" s="4"/>
      <c r="AZV132" s="4"/>
      <c r="AZW132" s="4"/>
      <c r="AZX132" s="4"/>
      <c r="AZY132" s="4"/>
      <c r="AZZ132" s="4"/>
      <c r="BAA132" s="4"/>
      <c r="BAB132" s="4"/>
      <c r="BAC132" s="4"/>
      <c r="BAD132" s="4"/>
      <c r="BAE132" s="4"/>
      <c r="BAF132" s="4"/>
      <c r="BAG132" s="4"/>
      <c r="BAH132" s="4"/>
      <c r="BAI132" s="4"/>
      <c r="BAJ132" s="4"/>
      <c r="BAK132" s="4"/>
      <c r="BAL132" s="4"/>
      <c r="BAM132" s="4"/>
      <c r="BAN132" s="4"/>
      <c r="BAO132" s="4"/>
      <c r="BAP132" s="4"/>
      <c r="BAQ132" s="4"/>
      <c r="BAR132" s="4"/>
      <c r="BAS132" s="4"/>
      <c r="BAT132" s="4"/>
      <c r="BAU132" s="4"/>
      <c r="BAV132" s="4"/>
      <c r="BAW132" s="4"/>
      <c r="BAX132" s="4"/>
      <c r="BAY132" s="4"/>
      <c r="BAZ132" s="4"/>
      <c r="BBA132" s="4"/>
      <c r="BBB132" s="4"/>
      <c r="BBC132" s="4"/>
      <c r="BBD132" s="4"/>
      <c r="BBE132" s="4"/>
      <c r="BBF132" s="4"/>
      <c r="BBG132" s="4"/>
      <c r="BBH132" s="4"/>
      <c r="BBI132" s="4"/>
      <c r="BBJ132" s="4"/>
      <c r="BBK132" s="4"/>
      <c r="BBL132" s="4"/>
      <c r="BBM132" s="4"/>
      <c r="BBN132" s="4"/>
      <c r="BBO132" s="4"/>
      <c r="BBP132" s="4"/>
      <c r="BBQ132" s="4"/>
      <c r="BBR132" s="4"/>
      <c r="BBS132" s="4"/>
      <c r="BBT132" s="4"/>
      <c r="BBU132" s="4"/>
      <c r="BBV132" s="4"/>
      <c r="BBW132" s="4"/>
      <c r="BBX132" s="4"/>
      <c r="BBY132" s="4"/>
      <c r="BBZ132" s="4"/>
      <c r="BCA132" s="4"/>
      <c r="BCB132" s="4"/>
      <c r="BCC132" s="4"/>
      <c r="BCD132" s="4"/>
      <c r="BCE132" s="4"/>
      <c r="BCF132" s="4"/>
      <c r="BCG132" s="4"/>
      <c r="BCH132" s="4"/>
      <c r="BCI132" s="4"/>
      <c r="BCJ132" s="4"/>
      <c r="BCK132" s="4"/>
      <c r="BCL132" s="4"/>
      <c r="BCM132" s="4"/>
      <c r="BCN132" s="4"/>
      <c r="BCO132" s="4"/>
      <c r="BCP132" s="4"/>
      <c r="BCQ132" s="4"/>
      <c r="BCR132" s="4"/>
      <c r="BCS132" s="4"/>
      <c r="BCT132" s="4"/>
      <c r="BCU132" s="4"/>
      <c r="BCV132" s="4"/>
      <c r="BCW132" s="4"/>
      <c r="BCX132" s="4"/>
      <c r="BCY132" s="4"/>
      <c r="BCZ132" s="4"/>
      <c r="BDA132" s="4"/>
      <c r="BDB132" s="4"/>
      <c r="BDC132" s="4"/>
      <c r="BDD132" s="4"/>
      <c r="BDE132" s="4"/>
      <c r="BDF132" s="4"/>
      <c r="BDG132" s="4"/>
      <c r="BDH132" s="4"/>
      <c r="BDI132" s="4"/>
      <c r="BDJ132" s="4"/>
      <c r="BDK132" s="4"/>
      <c r="BDL132" s="4"/>
      <c r="BDM132" s="4"/>
      <c r="BDN132" s="4"/>
      <c r="BDO132" s="4"/>
      <c r="BDP132" s="4"/>
      <c r="BDQ132" s="4"/>
      <c r="BDR132" s="4"/>
      <c r="BDS132" s="4"/>
      <c r="BDT132" s="4"/>
      <c r="BDU132" s="4"/>
      <c r="BDV132" s="4"/>
      <c r="BDW132" s="4"/>
      <c r="BDX132" s="4"/>
      <c r="BDY132" s="4"/>
      <c r="BDZ132" s="4"/>
      <c r="BEA132" s="4"/>
      <c r="BEB132" s="4"/>
      <c r="BEC132" s="4"/>
      <c r="BED132" s="4"/>
      <c r="BEE132" s="4"/>
      <c r="BEF132" s="4"/>
      <c r="BEG132" s="4"/>
      <c r="BEH132" s="4"/>
      <c r="BEO132" s="4"/>
      <c r="BEP132" s="4"/>
      <c r="BEQ132" s="4"/>
      <c r="BER132" s="4"/>
      <c r="BES132" s="4"/>
      <c r="BET132" s="4"/>
      <c r="BEU132" s="4"/>
      <c r="BEV132" s="4"/>
      <c r="BEW132" s="4"/>
      <c r="BEX132" s="4"/>
      <c r="BEY132" s="4"/>
      <c r="BEZ132" s="4"/>
      <c r="BFA132" s="4"/>
      <c r="BFB132" s="4"/>
      <c r="BFC132" s="4"/>
      <c r="BFD132" s="4"/>
      <c r="BFE132" s="4"/>
      <c r="BFF132" s="4"/>
      <c r="BFG132" s="4"/>
      <c r="BFH132" s="4"/>
      <c r="BFI132" s="4"/>
      <c r="BFJ132" s="4"/>
      <c r="BFK132" s="4"/>
      <c r="BFL132" s="4"/>
      <c r="BFM132" s="4"/>
      <c r="BFN132" s="4"/>
      <c r="BFO132" s="4"/>
      <c r="BFP132" s="4"/>
      <c r="BFQ132" s="4"/>
      <c r="BFR132" s="4"/>
      <c r="BFS132" s="4"/>
      <c r="BFT132" s="4"/>
      <c r="BFU132" s="4"/>
      <c r="BFV132" s="4"/>
      <c r="BFW132" s="4"/>
      <c r="BFX132" s="4"/>
      <c r="BFY132" s="4"/>
      <c r="BFZ132" s="4"/>
      <c r="BGA132" s="4"/>
      <c r="BGB132" s="4"/>
      <c r="BGC132" s="4"/>
      <c r="BGD132" s="4"/>
      <c r="BGE132" s="4"/>
      <c r="BGF132" s="4"/>
      <c r="BGG132" s="4"/>
      <c r="BGH132" s="4"/>
      <c r="BGI132" s="4"/>
      <c r="BGJ132" s="4"/>
      <c r="BGK132" s="4"/>
      <c r="BGL132" s="4"/>
      <c r="BGM132" s="4"/>
      <c r="BGN132" s="4"/>
      <c r="BGO132" s="4"/>
      <c r="BGP132" s="4"/>
      <c r="BGQ132" s="4"/>
      <c r="BGR132" s="4"/>
      <c r="BGS132" s="4"/>
      <c r="BGT132" s="4"/>
      <c r="BGU132" s="4"/>
      <c r="BGV132" s="4"/>
      <c r="BGW132" s="4"/>
      <c r="BGX132" s="4"/>
      <c r="BGY132" s="4"/>
      <c r="BGZ132" s="4"/>
      <c r="BHA132" s="4"/>
      <c r="BHB132" s="4"/>
      <c r="BHC132" s="4"/>
      <c r="BHD132" s="4"/>
      <c r="BHE132" s="4"/>
      <c r="BHF132" s="4"/>
      <c r="BHG132" s="4"/>
      <c r="BHH132" s="4"/>
      <c r="BHI132" s="4"/>
      <c r="BHJ132" s="4"/>
      <c r="BHK132" s="4"/>
      <c r="BHL132" s="4"/>
      <c r="BHM132" s="4"/>
      <c r="BHN132" s="4"/>
      <c r="BHO132" s="4"/>
      <c r="BHP132" s="4"/>
      <c r="BHQ132" s="4"/>
      <c r="BHR132" s="4"/>
      <c r="BHS132" s="4"/>
      <c r="BHT132" s="4"/>
      <c r="BHU132" s="4"/>
      <c r="BHV132" s="4"/>
      <c r="BHW132" s="4"/>
      <c r="BHX132" s="4"/>
      <c r="BHY132" s="4"/>
      <c r="BHZ132" s="4"/>
      <c r="BIA132" s="4"/>
      <c r="BIB132" s="4"/>
      <c r="BIC132" s="4"/>
      <c r="BID132" s="4"/>
      <c r="BIE132" s="4"/>
      <c r="BIF132" s="4"/>
      <c r="BIG132" s="4"/>
      <c r="BIH132" s="4"/>
      <c r="BII132" s="4"/>
      <c r="BIJ132" s="4"/>
      <c r="BIK132" s="4"/>
      <c r="BIL132" s="4"/>
      <c r="BIM132" s="4"/>
      <c r="BIN132" s="4"/>
      <c r="BIO132" s="4"/>
      <c r="BIP132" s="4"/>
      <c r="BIQ132" s="4"/>
      <c r="BIR132" s="4"/>
      <c r="BIS132" s="4"/>
      <c r="BIT132" s="4"/>
      <c r="BIU132" s="4"/>
      <c r="BIV132" s="4"/>
      <c r="BIW132" s="4"/>
      <c r="BIX132" s="4"/>
      <c r="BIY132" s="4"/>
      <c r="BIZ132" s="4"/>
      <c r="BJA132" s="4"/>
      <c r="BJB132" s="4"/>
      <c r="BJC132" s="4"/>
      <c r="BJD132" s="4"/>
      <c r="BJE132" s="4"/>
      <c r="BJF132" s="4"/>
      <c r="BJG132" s="4"/>
      <c r="BJH132" s="4"/>
      <c r="BJI132" s="4"/>
      <c r="BJJ132" s="4"/>
      <c r="BJK132" s="4"/>
      <c r="BJL132" s="4"/>
      <c r="BJM132" s="4"/>
      <c r="BJN132" s="4"/>
      <c r="BJO132" s="4"/>
      <c r="BJP132" s="4"/>
      <c r="BJQ132" s="4"/>
      <c r="BJR132" s="4"/>
      <c r="BJS132" s="4"/>
      <c r="BJT132" s="4"/>
      <c r="BJU132" s="4"/>
      <c r="BJV132" s="4"/>
      <c r="BJW132" s="4"/>
      <c r="BJX132" s="4"/>
      <c r="BJY132" s="4"/>
      <c r="BJZ132" s="4"/>
      <c r="BKA132" s="4"/>
      <c r="BKB132" s="4"/>
      <c r="BKC132" s="4"/>
      <c r="BKD132" s="4"/>
      <c r="BKE132" s="4"/>
      <c r="BKF132" s="4"/>
      <c r="BKG132" s="4"/>
      <c r="BKH132" s="4"/>
      <c r="BKI132" s="4"/>
      <c r="BKJ132" s="4"/>
      <c r="BKK132" s="4"/>
      <c r="BKL132" s="4"/>
      <c r="BKM132" s="4"/>
      <c r="BKN132" s="4"/>
      <c r="BKO132" s="4"/>
      <c r="BKP132" s="4"/>
      <c r="BKQ132" s="4"/>
      <c r="BKR132" s="4"/>
      <c r="BKS132" s="4"/>
      <c r="BKT132" s="4"/>
      <c r="BKU132" s="4"/>
      <c r="BKV132" s="4"/>
      <c r="BKW132" s="4"/>
      <c r="BKX132" s="4"/>
      <c r="BKY132" s="4"/>
      <c r="BKZ132" s="4"/>
      <c r="BLA132" s="4"/>
      <c r="BLB132" s="4"/>
      <c r="BLC132" s="4"/>
      <c r="BLD132" s="4"/>
      <c r="BLE132" s="4"/>
      <c r="BLF132" s="4"/>
      <c r="BLG132" s="4"/>
      <c r="BLH132" s="4"/>
      <c r="BLI132" s="4"/>
      <c r="BLJ132" s="4"/>
      <c r="BLK132" s="4"/>
      <c r="BLL132" s="4"/>
      <c r="BLM132" s="4"/>
      <c r="BLN132" s="4"/>
      <c r="BLO132" s="4"/>
      <c r="BLP132" s="4"/>
      <c r="BLQ132" s="4"/>
      <c r="BLR132" s="4"/>
      <c r="BLS132" s="4"/>
      <c r="BLT132" s="4"/>
      <c r="BLU132" s="4"/>
      <c r="BLV132" s="4"/>
      <c r="BLW132" s="4"/>
      <c r="BLX132" s="4"/>
      <c r="BLY132" s="4"/>
      <c r="BLZ132" s="4"/>
      <c r="BMA132" s="4"/>
      <c r="BMB132" s="4"/>
      <c r="BMC132" s="4"/>
      <c r="BMD132" s="4"/>
      <c r="BME132" s="4"/>
      <c r="BMF132" s="4"/>
      <c r="BMG132" s="4"/>
      <c r="BMH132" s="4"/>
      <c r="BMI132" s="4"/>
      <c r="BMJ132" s="4"/>
      <c r="BMK132" s="4"/>
      <c r="BML132" s="4"/>
      <c r="BMM132" s="4"/>
      <c r="BMN132" s="4"/>
      <c r="BMO132" s="4"/>
      <c r="BMP132" s="4"/>
      <c r="BMQ132" s="4"/>
      <c r="BMR132" s="4"/>
      <c r="BMS132" s="4"/>
      <c r="BMT132" s="4"/>
      <c r="BMU132" s="4"/>
      <c r="BMV132" s="4"/>
      <c r="BMW132" s="4"/>
      <c r="BMX132" s="4"/>
      <c r="BMY132" s="4"/>
      <c r="BMZ132" s="4"/>
      <c r="BNA132" s="4"/>
      <c r="BNB132" s="4"/>
      <c r="BNC132" s="4"/>
      <c r="BND132" s="4"/>
      <c r="BNE132" s="4"/>
      <c r="BNF132" s="4"/>
      <c r="BNG132" s="4"/>
      <c r="BNH132" s="4"/>
      <c r="BNI132" s="4"/>
      <c r="BNJ132" s="4"/>
      <c r="BNK132" s="4"/>
      <c r="BNL132" s="4"/>
      <c r="BNM132" s="4"/>
      <c r="BNN132" s="4"/>
      <c r="BNO132" s="4"/>
      <c r="BNP132" s="4"/>
      <c r="BNQ132" s="4"/>
      <c r="BNR132" s="4"/>
      <c r="BNS132" s="4"/>
      <c r="BNT132" s="4"/>
      <c r="BNU132" s="4"/>
      <c r="BNV132" s="4"/>
      <c r="BNW132" s="4"/>
      <c r="BNX132" s="4"/>
      <c r="BNY132" s="4"/>
      <c r="BNZ132" s="4"/>
      <c r="BOA132" s="4"/>
      <c r="BOB132" s="4"/>
      <c r="BOC132" s="4"/>
      <c r="BOD132" s="4"/>
      <c r="BOK132" s="4"/>
      <c r="BOL132" s="4"/>
      <c r="BOM132" s="4"/>
      <c r="BON132" s="4"/>
      <c r="BOO132" s="4"/>
      <c r="BOP132" s="4"/>
      <c r="BOQ132" s="4"/>
      <c r="BOR132" s="4"/>
      <c r="BOS132" s="4"/>
      <c r="BOT132" s="4"/>
      <c r="BOU132" s="4"/>
      <c r="BOV132" s="4"/>
      <c r="BOW132" s="4"/>
      <c r="BOX132" s="4"/>
      <c r="BOY132" s="4"/>
      <c r="BOZ132" s="4"/>
      <c r="BPA132" s="4"/>
      <c r="BPB132" s="4"/>
      <c r="BPC132" s="4"/>
      <c r="BPD132" s="4"/>
      <c r="BPE132" s="4"/>
      <c r="BPF132" s="4"/>
      <c r="BPG132" s="4"/>
      <c r="BPH132" s="4"/>
      <c r="BPI132" s="4"/>
      <c r="BPJ132" s="4"/>
      <c r="BPK132" s="4"/>
      <c r="BPL132" s="4"/>
      <c r="BPM132" s="4"/>
      <c r="BPN132" s="4"/>
      <c r="BPO132" s="4"/>
      <c r="BPP132" s="4"/>
      <c r="BPQ132" s="4"/>
      <c r="BPR132" s="4"/>
      <c r="BPS132" s="4"/>
      <c r="BPT132" s="4"/>
      <c r="BPU132" s="4"/>
      <c r="BPV132" s="4"/>
      <c r="BPW132" s="4"/>
      <c r="BPX132" s="4"/>
      <c r="BPY132" s="4"/>
      <c r="BPZ132" s="4"/>
      <c r="BQA132" s="4"/>
      <c r="BQB132" s="4"/>
      <c r="BQC132" s="4"/>
      <c r="BQD132" s="4"/>
      <c r="BQE132" s="4"/>
      <c r="BQF132" s="4"/>
      <c r="BQG132" s="4"/>
      <c r="BQH132" s="4"/>
      <c r="BQI132" s="4"/>
      <c r="BQJ132" s="4"/>
      <c r="BQK132" s="4"/>
      <c r="BQL132" s="4"/>
      <c r="BQM132" s="4"/>
      <c r="BQN132" s="4"/>
      <c r="BQO132" s="4"/>
      <c r="BQP132" s="4"/>
      <c r="BQQ132" s="4"/>
      <c r="BQR132" s="4"/>
      <c r="BQS132" s="4"/>
      <c r="BQT132" s="4"/>
      <c r="BQU132" s="4"/>
      <c r="BQV132" s="4"/>
      <c r="BQW132" s="4"/>
      <c r="BQX132" s="4"/>
      <c r="BQY132" s="4"/>
      <c r="BQZ132" s="4"/>
      <c r="BRA132" s="4"/>
      <c r="BRB132" s="4"/>
      <c r="BRC132" s="4"/>
      <c r="BRD132" s="4"/>
      <c r="BRE132" s="4"/>
      <c r="BRF132" s="4"/>
      <c r="BRG132" s="4"/>
      <c r="BRH132" s="4"/>
      <c r="BRI132" s="4"/>
      <c r="BRJ132" s="4"/>
      <c r="BRK132" s="4"/>
      <c r="BRL132" s="4"/>
      <c r="BRM132" s="4"/>
      <c r="BRN132" s="4"/>
      <c r="BRO132" s="4"/>
      <c r="BRP132" s="4"/>
      <c r="BRQ132" s="4"/>
      <c r="BRR132" s="4"/>
      <c r="BRS132" s="4"/>
      <c r="BRT132" s="4"/>
      <c r="BRU132" s="4"/>
      <c r="BRV132" s="4"/>
      <c r="BRW132" s="4"/>
      <c r="BRX132" s="4"/>
      <c r="BRY132" s="4"/>
      <c r="BRZ132" s="4"/>
      <c r="BSA132" s="4"/>
      <c r="BSB132" s="4"/>
      <c r="BSC132" s="4"/>
      <c r="BSD132" s="4"/>
      <c r="BSE132" s="4"/>
      <c r="BSF132" s="4"/>
      <c r="BSG132" s="4"/>
      <c r="BSH132" s="4"/>
      <c r="BSI132" s="4"/>
      <c r="BSJ132" s="4"/>
      <c r="BSK132" s="4"/>
      <c r="BSL132" s="4"/>
      <c r="BSM132" s="4"/>
      <c r="BSN132" s="4"/>
      <c r="BSO132" s="4"/>
      <c r="BSP132" s="4"/>
      <c r="BSQ132" s="4"/>
      <c r="BSR132" s="4"/>
      <c r="BSS132" s="4"/>
      <c r="BST132" s="4"/>
      <c r="BSU132" s="4"/>
      <c r="BSV132" s="4"/>
      <c r="BSW132" s="4"/>
      <c r="BSX132" s="4"/>
      <c r="BSY132" s="4"/>
      <c r="BSZ132" s="4"/>
      <c r="BTA132" s="4"/>
      <c r="BTB132" s="4"/>
      <c r="BTC132" s="4"/>
      <c r="BTD132" s="4"/>
      <c r="BTE132" s="4"/>
      <c r="BTF132" s="4"/>
      <c r="BTG132" s="4"/>
      <c r="BTH132" s="4"/>
      <c r="BTI132" s="4"/>
      <c r="BTJ132" s="4"/>
      <c r="BTK132" s="4"/>
      <c r="BTL132" s="4"/>
      <c r="BTM132" s="4"/>
      <c r="BTN132" s="4"/>
      <c r="BTO132" s="4"/>
      <c r="BTP132" s="4"/>
      <c r="BTQ132" s="4"/>
      <c r="BTR132" s="4"/>
      <c r="BTS132" s="4"/>
      <c r="BTT132" s="4"/>
      <c r="BTU132" s="4"/>
      <c r="BTV132" s="4"/>
      <c r="BTW132" s="4"/>
      <c r="BTX132" s="4"/>
      <c r="BTY132" s="4"/>
      <c r="BTZ132" s="4"/>
      <c r="BUA132" s="4"/>
      <c r="BUB132" s="4"/>
      <c r="BUC132" s="4"/>
      <c r="BUD132" s="4"/>
      <c r="BUE132" s="4"/>
      <c r="BUF132" s="4"/>
      <c r="BUG132" s="4"/>
      <c r="BUH132" s="4"/>
      <c r="BUI132" s="4"/>
      <c r="BUJ132" s="4"/>
      <c r="BUK132" s="4"/>
      <c r="BUL132" s="4"/>
      <c r="BUM132" s="4"/>
      <c r="BUN132" s="4"/>
      <c r="BUO132" s="4"/>
      <c r="BUP132" s="4"/>
      <c r="BUQ132" s="4"/>
      <c r="BUR132" s="4"/>
      <c r="BUS132" s="4"/>
      <c r="BUT132" s="4"/>
      <c r="BUU132" s="4"/>
      <c r="BUV132" s="4"/>
      <c r="BUW132" s="4"/>
      <c r="BUX132" s="4"/>
      <c r="BUY132" s="4"/>
      <c r="BUZ132" s="4"/>
      <c r="BVA132" s="4"/>
      <c r="BVB132" s="4"/>
      <c r="BVC132" s="4"/>
      <c r="BVD132" s="4"/>
      <c r="BVE132" s="4"/>
      <c r="BVF132" s="4"/>
      <c r="BVG132" s="4"/>
      <c r="BVH132" s="4"/>
      <c r="BVI132" s="4"/>
      <c r="BVJ132" s="4"/>
      <c r="BVK132" s="4"/>
      <c r="BVL132" s="4"/>
      <c r="BVM132" s="4"/>
      <c r="BVN132" s="4"/>
      <c r="BVO132" s="4"/>
      <c r="BVP132" s="4"/>
      <c r="BVQ132" s="4"/>
      <c r="BVR132" s="4"/>
      <c r="BVS132" s="4"/>
      <c r="BVT132" s="4"/>
      <c r="BVU132" s="4"/>
      <c r="BVV132" s="4"/>
      <c r="BVW132" s="4"/>
      <c r="BVX132" s="4"/>
      <c r="BVY132" s="4"/>
      <c r="BVZ132" s="4"/>
      <c r="BWA132" s="4"/>
      <c r="BWB132" s="4"/>
      <c r="BWC132" s="4"/>
      <c r="BWD132" s="4"/>
      <c r="BWE132" s="4"/>
      <c r="BWF132" s="4"/>
      <c r="BWG132" s="4"/>
      <c r="BWH132" s="4"/>
      <c r="BWI132" s="4"/>
      <c r="BWJ132" s="4"/>
      <c r="BWK132" s="4"/>
      <c r="BWL132" s="4"/>
      <c r="BWM132" s="4"/>
      <c r="BWN132" s="4"/>
      <c r="BWO132" s="4"/>
      <c r="BWP132" s="4"/>
      <c r="BWQ132" s="4"/>
      <c r="BWR132" s="4"/>
      <c r="BWS132" s="4"/>
      <c r="BWT132" s="4"/>
      <c r="BWU132" s="4"/>
      <c r="BWV132" s="4"/>
      <c r="BWW132" s="4"/>
      <c r="BWX132" s="4"/>
      <c r="BWY132" s="4"/>
      <c r="BWZ132" s="4"/>
      <c r="BXA132" s="4"/>
      <c r="BXB132" s="4"/>
      <c r="BXC132" s="4"/>
      <c r="BXD132" s="4"/>
      <c r="BXE132" s="4"/>
      <c r="BXF132" s="4"/>
      <c r="BXG132" s="4"/>
      <c r="BXH132" s="4"/>
      <c r="BXI132" s="4"/>
      <c r="BXJ132" s="4"/>
      <c r="BXK132" s="4"/>
      <c r="BXL132" s="4"/>
      <c r="BXM132" s="4"/>
      <c r="BXN132" s="4"/>
      <c r="BXO132" s="4"/>
      <c r="BXP132" s="4"/>
      <c r="BXQ132" s="4"/>
      <c r="BXR132" s="4"/>
      <c r="BXS132" s="4"/>
      <c r="BXT132" s="4"/>
      <c r="BXU132" s="4"/>
      <c r="BXV132" s="4"/>
      <c r="BXW132" s="4"/>
      <c r="BXX132" s="4"/>
      <c r="BXY132" s="4"/>
      <c r="BXZ132" s="4"/>
      <c r="BYG132" s="4"/>
      <c r="BYH132" s="4"/>
      <c r="BYI132" s="4"/>
      <c r="BYJ132" s="4"/>
      <c r="BYK132" s="4"/>
      <c r="BYL132" s="4"/>
      <c r="BYM132" s="4"/>
      <c r="BYN132" s="4"/>
      <c r="BYO132" s="4"/>
      <c r="BYP132" s="4"/>
      <c r="BYQ132" s="4"/>
      <c r="BYR132" s="4"/>
      <c r="BYS132" s="4"/>
      <c r="BYT132" s="4"/>
      <c r="BYU132" s="4"/>
      <c r="BYV132" s="4"/>
      <c r="BYW132" s="4"/>
      <c r="BYX132" s="4"/>
      <c r="BYY132" s="4"/>
      <c r="BYZ132" s="4"/>
      <c r="BZA132" s="4"/>
      <c r="BZB132" s="4"/>
      <c r="BZC132" s="4"/>
      <c r="BZD132" s="4"/>
      <c r="BZE132" s="4"/>
      <c r="BZF132" s="4"/>
      <c r="BZG132" s="4"/>
      <c r="BZH132" s="4"/>
      <c r="BZI132" s="4"/>
      <c r="BZJ132" s="4"/>
      <c r="BZK132" s="4"/>
      <c r="BZL132" s="4"/>
      <c r="BZM132" s="4"/>
      <c r="BZN132" s="4"/>
      <c r="BZO132" s="4"/>
      <c r="BZP132" s="4"/>
      <c r="BZQ132" s="4"/>
      <c r="BZR132" s="4"/>
      <c r="BZS132" s="4"/>
      <c r="BZT132" s="4"/>
      <c r="BZU132" s="4"/>
      <c r="BZV132" s="4"/>
      <c r="BZW132" s="4"/>
      <c r="BZX132" s="4"/>
      <c r="BZY132" s="4"/>
      <c r="BZZ132" s="4"/>
      <c r="CAA132" s="4"/>
      <c r="CAB132" s="4"/>
      <c r="CAC132" s="4"/>
      <c r="CAD132" s="4"/>
      <c r="CAE132" s="4"/>
      <c r="CAF132" s="4"/>
      <c r="CAG132" s="4"/>
      <c r="CAH132" s="4"/>
      <c r="CAI132" s="4"/>
      <c r="CAJ132" s="4"/>
      <c r="CAK132" s="4"/>
      <c r="CAL132" s="4"/>
      <c r="CAM132" s="4"/>
      <c r="CAN132" s="4"/>
      <c r="CAO132" s="4"/>
      <c r="CAP132" s="4"/>
      <c r="CAQ132" s="4"/>
      <c r="CAR132" s="4"/>
      <c r="CAS132" s="4"/>
      <c r="CAT132" s="4"/>
      <c r="CAU132" s="4"/>
      <c r="CAV132" s="4"/>
      <c r="CAW132" s="4"/>
      <c r="CAX132" s="4"/>
      <c r="CAY132" s="4"/>
      <c r="CAZ132" s="4"/>
      <c r="CBA132" s="4"/>
      <c r="CBB132" s="4"/>
      <c r="CBC132" s="4"/>
      <c r="CBD132" s="4"/>
      <c r="CBE132" s="4"/>
      <c r="CBF132" s="4"/>
      <c r="CBG132" s="4"/>
      <c r="CBH132" s="4"/>
      <c r="CBI132" s="4"/>
      <c r="CBJ132" s="4"/>
      <c r="CBK132" s="4"/>
      <c r="CBL132" s="4"/>
      <c r="CBM132" s="4"/>
      <c r="CBN132" s="4"/>
      <c r="CBO132" s="4"/>
      <c r="CBP132" s="4"/>
      <c r="CBQ132" s="4"/>
      <c r="CBR132" s="4"/>
      <c r="CBS132" s="4"/>
      <c r="CBT132" s="4"/>
      <c r="CBU132" s="4"/>
      <c r="CBV132" s="4"/>
      <c r="CBW132" s="4"/>
      <c r="CBX132" s="4"/>
      <c r="CBY132" s="4"/>
      <c r="CBZ132" s="4"/>
      <c r="CCA132" s="4"/>
      <c r="CCB132" s="4"/>
      <c r="CCC132" s="4"/>
      <c r="CCD132" s="4"/>
      <c r="CCE132" s="4"/>
      <c r="CCF132" s="4"/>
      <c r="CCG132" s="4"/>
      <c r="CCH132" s="4"/>
      <c r="CCI132" s="4"/>
      <c r="CCJ132" s="4"/>
      <c r="CCK132" s="4"/>
      <c r="CCL132" s="4"/>
      <c r="CCM132" s="4"/>
      <c r="CCN132" s="4"/>
      <c r="CCO132" s="4"/>
      <c r="CCP132" s="4"/>
      <c r="CCQ132" s="4"/>
      <c r="CCR132" s="4"/>
      <c r="CCS132" s="4"/>
      <c r="CCT132" s="4"/>
      <c r="CCU132" s="4"/>
      <c r="CCV132" s="4"/>
      <c r="CCW132" s="4"/>
      <c r="CCX132" s="4"/>
      <c r="CCY132" s="4"/>
      <c r="CCZ132" s="4"/>
      <c r="CDA132" s="4"/>
      <c r="CDB132" s="4"/>
      <c r="CDC132" s="4"/>
      <c r="CDD132" s="4"/>
      <c r="CDE132" s="4"/>
      <c r="CDF132" s="4"/>
      <c r="CDG132" s="4"/>
      <c r="CDH132" s="4"/>
      <c r="CDI132" s="4"/>
      <c r="CDJ132" s="4"/>
      <c r="CDK132" s="4"/>
      <c r="CDL132" s="4"/>
      <c r="CDM132" s="4"/>
      <c r="CDN132" s="4"/>
      <c r="CDO132" s="4"/>
      <c r="CDP132" s="4"/>
      <c r="CDQ132" s="4"/>
      <c r="CDR132" s="4"/>
      <c r="CDS132" s="4"/>
      <c r="CDT132" s="4"/>
      <c r="CDU132" s="4"/>
      <c r="CDV132" s="4"/>
      <c r="CDW132" s="4"/>
      <c r="CDX132" s="4"/>
      <c r="CDY132" s="4"/>
      <c r="CDZ132" s="4"/>
      <c r="CEA132" s="4"/>
      <c r="CEB132" s="4"/>
      <c r="CEC132" s="4"/>
      <c r="CED132" s="4"/>
      <c r="CEE132" s="4"/>
      <c r="CEF132" s="4"/>
      <c r="CEG132" s="4"/>
      <c r="CEH132" s="4"/>
      <c r="CEI132" s="4"/>
      <c r="CEJ132" s="4"/>
      <c r="CEK132" s="4"/>
      <c r="CEL132" s="4"/>
      <c r="CEM132" s="4"/>
      <c r="CEN132" s="4"/>
      <c r="CEO132" s="4"/>
      <c r="CEP132" s="4"/>
      <c r="CEQ132" s="4"/>
      <c r="CER132" s="4"/>
      <c r="CES132" s="4"/>
      <c r="CET132" s="4"/>
      <c r="CEU132" s="4"/>
      <c r="CEV132" s="4"/>
      <c r="CEW132" s="4"/>
      <c r="CEX132" s="4"/>
      <c r="CEY132" s="4"/>
      <c r="CEZ132" s="4"/>
      <c r="CFA132" s="4"/>
      <c r="CFB132" s="4"/>
      <c r="CFC132" s="4"/>
      <c r="CFD132" s="4"/>
      <c r="CFE132" s="4"/>
      <c r="CFF132" s="4"/>
      <c r="CFG132" s="4"/>
      <c r="CFH132" s="4"/>
      <c r="CFI132" s="4"/>
      <c r="CFJ132" s="4"/>
      <c r="CFK132" s="4"/>
      <c r="CFL132" s="4"/>
      <c r="CFM132" s="4"/>
      <c r="CFN132" s="4"/>
      <c r="CFO132" s="4"/>
      <c r="CFP132" s="4"/>
      <c r="CFQ132" s="4"/>
      <c r="CFR132" s="4"/>
      <c r="CFS132" s="4"/>
      <c r="CFT132" s="4"/>
      <c r="CFU132" s="4"/>
      <c r="CFV132" s="4"/>
      <c r="CFW132" s="4"/>
      <c r="CFX132" s="4"/>
      <c r="CFY132" s="4"/>
      <c r="CFZ132" s="4"/>
      <c r="CGA132" s="4"/>
      <c r="CGB132" s="4"/>
      <c r="CGC132" s="4"/>
      <c r="CGD132" s="4"/>
      <c r="CGE132" s="4"/>
      <c r="CGF132" s="4"/>
      <c r="CGG132" s="4"/>
      <c r="CGH132" s="4"/>
      <c r="CGI132" s="4"/>
      <c r="CGJ132" s="4"/>
      <c r="CGK132" s="4"/>
      <c r="CGL132" s="4"/>
      <c r="CGM132" s="4"/>
      <c r="CGN132" s="4"/>
      <c r="CGO132" s="4"/>
      <c r="CGP132" s="4"/>
      <c r="CGQ132" s="4"/>
      <c r="CGR132" s="4"/>
      <c r="CGS132" s="4"/>
      <c r="CGT132" s="4"/>
      <c r="CGU132" s="4"/>
      <c r="CGV132" s="4"/>
      <c r="CGW132" s="4"/>
      <c r="CGX132" s="4"/>
      <c r="CGY132" s="4"/>
      <c r="CGZ132" s="4"/>
      <c r="CHA132" s="4"/>
      <c r="CHB132" s="4"/>
      <c r="CHC132" s="4"/>
      <c r="CHD132" s="4"/>
      <c r="CHE132" s="4"/>
      <c r="CHF132" s="4"/>
      <c r="CHG132" s="4"/>
      <c r="CHH132" s="4"/>
      <c r="CHI132" s="4"/>
      <c r="CHJ132" s="4"/>
      <c r="CHK132" s="4"/>
      <c r="CHL132" s="4"/>
      <c r="CHM132" s="4"/>
      <c r="CHN132" s="4"/>
      <c r="CHO132" s="4"/>
      <c r="CHP132" s="4"/>
      <c r="CHQ132" s="4"/>
      <c r="CHR132" s="4"/>
      <c r="CHS132" s="4"/>
      <c r="CHT132" s="4"/>
      <c r="CHU132" s="4"/>
      <c r="CHV132" s="4"/>
      <c r="CIC132" s="4"/>
      <c r="CID132" s="4"/>
      <c r="CIE132" s="4"/>
      <c r="CIF132" s="4"/>
      <c r="CIG132" s="4"/>
      <c r="CIH132" s="4"/>
      <c r="CII132" s="4"/>
      <c r="CIJ132" s="4"/>
      <c r="CIK132" s="4"/>
      <c r="CIL132" s="4"/>
      <c r="CIM132" s="4"/>
      <c r="CIN132" s="4"/>
      <c r="CIO132" s="4"/>
      <c r="CIP132" s="4"/>
      <c r="CIQ132" s="4"/>
      <c r="CIR132" s="4"/>
      <c r="CIS132" s="4"/>
      <c r="CIT132" s="4"/>
      <c r="CIU132" s="4"/>
      <c r="CIV132" s="4"/>
      <c r="CIW132" s="4"/>
      <c r="CIX132" s="4"/>
      <c r="CIY132" s="4"/>
      <c r="CIZ132" s="4"/>
      <c r="CJA132" s="4"/>
      <c r="CJB132" s="4"/>
      <c r="CJC132" s="4"/>
      <c r="CJD132" s="4"/>
      <c r="CJE132" s="4"/>
      <c r="CJF132" s="4"/>
      <c r="CJG132" s="4"/>
      <c r="CJH132" s="4"/>
      <c r="CJI132" s="4"/>
      <c r="CJJ132" s="4"/>
      <c r="CJK132" s="4"/>
      <c r="CJL132" s="4"/>
      <c r="CJM132" s="4"/>
      <c r="CJN132" s="4"/>
      <c r="CJO132" s="4"/>
      <c r="CJP132" s="4"/>
      <c r="CJQ132" s="4"/>
      <c r="CJR132" s="4"/>
      <c r="CJS132" s="4"/>
      <c r="CJT132" s="4"/>
      <c r="CJU132" s="4"/>
      <c r="CJV132" s="4"/>
      <c r="CJW132" s="4"/>
      <c r="CJX132" s="4"/>
      <c r="CJY132" s="4"/>
      <c r="CJZ132" s="4"/>
      <c r="CKA132" s="4"/>
      <c r="CKB132" s="4"/>
      <c r="CKC132" s="4"/>
      <c r="CKD132" s="4"/>
      <c r="CKE132" s="4"/>
      <c r="CKF132" s="4"/>
      <c r="CKG132" s="4"/>
      <c r="CKH132" s="4"/>
      <c r="CKI132" s="4"/>
      <c r="CKJ132" s="4"/>
      <c r="CKK132" s="4"/>
      <c r="CKL132" s="4"/>
      <c r="CKM132" s="4"/>
      <c r="CKN132" s="4"/>
      <c r="CKO132" s="4"/>
      <c r="CKP132" s="4"/>
      <c r="CKQ132" s="4"/>
      <c r="CKR132" s="4"/>
      <c r="CKS132" s="4"/>
      <c r="CKT132" s="4"/>
      <c r="CKU132" s="4"/>
      <c r="CKV132" s="4"/>
      <c r="CKW132" s="4"/>
      <c r="CKX132" s="4"/>
      <c r="CKY132" s="4"/>
      <c r="CKZ132" s="4"/>
      <c r="CLA132" s="4"/>
      <c r="CLB132" s="4"/>
      <c r="CLC132" s="4"/>
      <c r="CLD132" s="4"/>
      <c r="CLE132" s="4"/>
      <c r="CLF132" s="4"/>
      <c r="CLG132" s="4"/>
      <c r="CLH132" s="4"/>
      <c r="CLI132" s="4"/>
      <c r="CLJ132" s="4"/>
      <c r="CLK132" s="4"/>
      <c r="CLL132" s="4"/>
      <c r="CLM132" s="4"/>
      <c r="CLN132" s="4"/>
      <c r="CLO132" s="4"/>
      <c r="CLP132" s="4"/>
      <c r="CLQ132" s="4"/>
      <c r="CLR132" s="4"/>
      <c r="CLS132" s="4"/>
      <c r="CLT132" s="4"/>
      <c r="CLU132" s="4"/>
      <c r="CLV132" s="4"/>
      <c r="CLW132" s="4"/>
      <c r="CLX132" s="4"/>
      <c r="CLY132" s="4"/>
      <c r="CLZ132" s="4"/>
      <c r="CMA132" s="4"/>
      <c r="CMB132" s="4"/>
      <c r="CMC132" s="4"/>
      <c r="CMD132" s="4"/>
      <c r="CME132" s="4"/>
      <c r="CMF132" s="4"/>
      <c r="CMG132" s="4"/>
      <c r="CMH132" s="4"/>
      <c r="CMI132" s="4"/>
      <c r="CMJ132" s="4"/>
      <c r="CMK132" s="4"/>
      <c r="CML132" s="4"/>
      <c r="CMM132" s="4"/>
      <c r="CMN132" s="4"/>
      <c r="CMO132" s="4"/>
      <c r="CMP132" s="4"/>
      <c r="CMQ132" s="4"/>
      <c r="CMR132" s="4"/>
      <c r="CMS132" s="4"/>
      <c r="CMT132" s="4"/>
      <c r="CMU132" s="4"/>
      <c r="CMV132" s="4"/>
      <c r="CMW132" s="4"/>
      <c r="CMX132" s="4"/>
      <c r="CMY132" s="4"/>
      <c r="CMZ132" s="4"/>
      <c r="CNA132" s="4"/>
      <c r="CNB132" s="4"/>
      <c r="CNC132" s="4"/>
      <c r="CND132" s="4"/>
      <c r="CNE132" s="4"/>
      <c r="CNF132" s="4"/>
      <c r="CNG132" s="4"/>
      <c r="CNH132" s="4"/>
      <c r="CNI132" s="4"/>
      <c r="CNJ132" s="4"/>
      <c r="CNK132" s="4"/>
      <c r="CNL132" s="4"/>
      <c r="CNM132" s="4"/>
      <c r="CNN132" s="4"/>
      <c r="CNO132" s="4"/>
      <c r="CNP132" s="4"/>
      <c r="CNQ132" s="4"/>
      <c r="CNR132" s="4"/>
      <c r="CNS132" s="4"/>
      <c r="CNT132" s="4"/>
      <c r="CNU132" s="4"/>
      <c r="CNV132" s="4"/>
      <c r="CNW132" s="4"/>
      <c r="CNX132" s="4"/>
      <c r="CNY132" s="4"/>
      <c r="CNZ132" s="4"/>
      <c r="COA132" s="4"/>
      <c r="COB132" s="4"/>
      <c r="COC132" s="4"/>
      <c r="COD132" s="4"/>
      <c r="COE132" s="4"/>
      <c r="COF132" s="4"/>
      <c r="COG132" s="4"/>
      <c r="COH132" s="4"/>
      <c r="COI132" s="4"/>
      <c r="COJ132" s="4"/>
      <c r="COK132" s="4"/>
      <c r="COL132" s="4"/>
      <c r="COM132" s="4"/>
      <c r="CON132" s="4"/>
      <c r="COO132" s="4"/>
      <c r="COP132" s="4"/>
      <c r="COQ132" s="4"/>
      <c r="COR132" s="4"/>
      <c r="COS132" s="4"/>
      <c r="COT132" s="4"/>
      <c r="COU132" s="4"/>
      <c r="COV132" s="4"/>
      <c r="COW132" s="4"/>
      <c r="COX132" s="4"/>
      <c r="COY132" s="4"/>
      <c r="COZ132" s="4"/>
      <c r="CPA132" s="4"/>
      <c r="CPB132" s="4"/>
      <c r="CPC132" s="4"/>
      <c r="CPD132" s="4"/>
      <c r="CPE132" s="4"/>
      <c r="CPF132" s="4"/>
      <c r="CPG132" s="4"/>
      <c r="CPH132" s="4"/>
      <c r="CPI132" s="4"/>
      <c r="CPJ132" s="4"/>
      <c r="CPK132" s="4"/>
      <c r="CPL132" s="4"/>
      <c r="CPM132" s="4"/>
      <c r="CPN132" s="4"/>
      <c r="CPO132" s="4"/>
      <c r="CPP132" s="4"/>
      <c r="CPQ132" s="4"/>
      <c r="CPR132" s="4"/>
      <c r="CPS132" s="4"/>
      <c r="CPT132" s="4"/>
      <c r="CPU132" s="4"/>
      <c r="CPV132" s="4"/>
      <c r="CPW132" s="4"/>
      <c r="CPX132" s="4"/>
      <c r="CPY132" s="4"/>
      <c r="CPZ132" s="4"/>
      <c r="CQA132" s="4"/>
      <c r="CQB132" s="4"/>
      <c r="CQC132" s="4"/>
      <c r="CQD132" s="4"/>
      <c r="CQE132" s="4"/>
      <c r="CQF132" s="4"/>
      <c r="CQG132" s="4"/>
      <c r="CQH132" s="4"/>
      <c r="CQI132" s="4"/>
      <c r="CQJ132" s="4"/>
      <c r="CQK132" s="4"/>
      <c r="CQL132" s="4"/>
      <c r="CQM132" s="4"/>
      <c r="CQN132" s="4"/>
      <c r="CQO132" s="4"/>
      <c r="CQP132" s="4"/>
      <c r="CQQ132" s="4"/>
      <c r="CQR132" s="4"/>
      <c r="CQS132" s="4"/>
      <c r="CQT132" s="4"/>
      <c r="CQU132" s="4"/>
      <c r="CQV132" s="4"/>
      <c r="CQW132" s="4"/>
      <c r="CQX132" s="4"/>
      <c r="CQY132" s="4"/>
      <c r="CQZ132" s="4"/>
      <c r="CRA132" s="4"/>
      <c r="CRB132" s="4"/>
      <c r="CRC132" s="4"/>
      <c r="CRD132" s="4"/>
      <c r="CRE132" s="4"/>
      <c r="CRF132" s="4"/>
      <c r="CRG132" s="4"/>
      <c r="CRH132" s="4"/>
      <c r="CRI132" s="4"/>
      <c r="CRJ132" s="4"/>
      <c r="CRK132" s="4"/>
      <c r="CRL132" s="4"/>
      <c r="CRM132" s="4"/>
      <c r="CRN132" s="4"/>
      <c r="CRO132" s="4"/>
      <c r="CRP132" s="4"/>
      <c r="CRQ132" s="4"/>
      <c r="CRR132" s="4"/>
      <c r="CRY132" s="4"/>
      <c r="CRZ132" s="4"/>
      <c r="CSA132" s="4"/>
      <c r="CSB132" s="4"/>
      <c r="CSC132" s="4"/>
      <c r="CSD132" s="4"/>
      <c r="CSE132" s="4"/>
      <c r="CSF132" s="4"/>
      <c r="CSG132" s="4"/>
      <c r="CSH132" s="4"/>
      <c r="CSI132" s="4"/>
      <c r="CSJ132" s="4"/>
      <c r="CSK132" s="4"/>
      <c r="CSL132" s="4"/>
      <c r="CSM132" s="4"/>
      <c r="CSN132" s="4"/>
      <c r="CSO132" s="4"/>
      <c r="CSP132" s="4"/>
      <c r="CSQ132" s="4"/>
      <c r="CSR132" s="4"/>
      <c r="CSS132" s="4"/>
      <c r="CST132" s="4"/>
      <c r="CSU132" s="4"/>
      <c r="CSV132" s="4"/>
      <c r="CSW132" s="4"/>
      <c r="CSX132" s="4"/>
      <c r="CSY132" s="4"/>
      <c r="CSZ132" s="4"/>
      <c r="CTA132" s="4"/>
      <c r="CTB132" s="4"/>
      <c r="CTC132" s="4"/>
      <c r="CTD132" s="4"/>
      <c r="CTE132" s="4"/>
      <c r="CTF132" s="4"/>
      <c r="CTG132" s="4"/>
      <c r="CTH132" s="4"/>
      <c r="CTI132" s="4"/>
      <c r="CTJ132" s="4"/>
      <c r="CTK132" s="4"/>
      <c r="CTL132" s="4"/>
      <c r="CTM132" s="4"/>
      <c r="CTN132" s="4"/>
      <c r="CTO132" s="4"/>
      <c r="CTP132" s="4"/>
      <c r="CTQ132" s="4"/>
      <c r="CTR132" s="4"/>
      <c r="CTS132" s="4"/>
      <c r="CTT132" s="4"/>
      <c r="CTU132" s="4"/>
      <c r="CTV132" s="4"/>
      <c r="CTW132" s="4"/>
      <c r="CTX132" s="4"/>
      <c r="CTY132" s="4"/>
      <c r="CTZ132" s="4"/>
      <c r="CUA132" s="4"/>
      <c r="CUB132" s="4"/>
      <c r="CUC132" s="4"/>
      <c r="CUD132" s="4"/>
      <c r="CUE132" s="4"/>
      <c r="CUF132" s="4"/>
      <c r="CUG132" s="4"/>
      <c r="CUH132" s="4"/>
      <c r="CUI132" s="4"/>
      <c r="CUJ132" s="4"/>
      <c r="CUK132" s="4"/>
      <c r="CUL132" s="4"/>
      <c r="CUM132" s="4"/>
      <c r="CUN132" s="4"/>
      <c r="CUO132" s="4"/>
      <c r="CUP132" s="4"/>
      <c r="CUQ132" s="4"/>
      <c r="CUR132" s="4"/>
      <c r="CUS132" s="4"/>
      <c r="CUT132" s="4"/>
      <c r="CUU132" s="4"/>
      <c r="CUV132" s="4"/>
      <c r="CUW132" s="4"/>
      <c r="CUX132" s="4"/>
      <c r="CUY132" s="4"/>
      <c r="CUZ132" s="4"/>
      <c r="CVA132" s="4"/>
      <c r="CVB132" s="4"/>
      <c r="CVC132" s="4"/>
      <c r="CVD132" s="4"/>
      <c r="CVE132" s="4"/>
      <c r="CVF132" s="4"/>
      <c r="CVG132" s="4"/>
      <c r="CVH132" s="4"/>
      <c r="CVI132" s="4"/>
      <c r="CVJ132" s="4"/>
      <c r="CVK132" s="4"/>
      <c r="CVL132" s="4"/>
      <c r="CVM132" s="4"/>
      <c r="CVN132" s="4"/>
      <c r="CVO132" s="4"/>
      <c r="CVP132" s="4"/>
      <c r="CVQ132" s="4"/>
      <c r="CVR132" s="4"/>
      <c r="CVS132" s="4"/>
      <c r="CVT132" s="4"/>
      <c r="CVU132" s="4"/>
      <c r="CVV132" s="4"/>
      <c r="CVW132" s="4"/>
      <c r="CVX132" s="4"/>
      <c r="CVY132" s="4"/>
      <c r="CVZ132" s="4"/>
      <c r="CWA132" s="4"/>
      <c r="CWB132" s="4"/>
      <c r="CWC132" s="4"/>
      <c r="CWD132" s="4"/>
      <c r="CWE132" s="4"/>
      <c r="CWF132" s="4"/>
      <c r="CWG132" s="4"/>
      <c r="CWH132" s="4"/>
      <c r="CWI132" s="4"/>
      <c r="CWJ132" s="4"/>
      <c r="CWK132" s="4"/>
      <c r="CWL132" s="4"/>
      <c r="CWM132" s="4"/>
      <c r="CWN132" s="4"/>
      <c r="CWO132" s="4"/>
      <c r="CWP132" s="4"/>
      <c r="CWQ132" s="4"/>
      <c r="CWR132" s="4"/>
      <c r="CWS132" s="4"/>
      <c r="CWT132" s="4"/>
      <c r="CWU132" s="4"/>
      <c r="CWV132" s="4"/>
      <c r="CWW132" s="4"/>
      <c r="CWX132" s="4"/>
      <c r="CWY132" s="4"/>
      <c r="CWZ132" s="4"/>
      <c r="CXA132" s="4"/>
      <c r="CXB132" s="4"/>
      <c r="CXC132" s="4"/>
      <c r="CXD132" s="4"/>
      <c r="CXE132" s="4"/>
      <c r="CXF132" s="4"/>
      <c r="CXG132" s="4"/>
      <c r="CXH132" s="4"/>
      <c r="CXI132" s="4"/>
      <c r="CXJ132" s="4"/>
      <c r="CXK132" s="4"/>
      <c r="CXL132" s="4"/>
      <c r="CXM132" s="4"/>
      <c r="CXN132" s="4"/>
      <c r="CXO132" s="4"/>
      <c r="CXP132" s="4"/>
      <c r="CXQ132" s="4"/>
      <c r="CXR132" s="4"/>
      <c r="CXS132" s="4"/>
      <c r="CXT132" s="4"/>
      <c r="CXU132" s="4"/>
      <c r="CXV132" s="4"/>
      <c r="CXW132" s="4"/>
      <c r="CXX132" s="4"/>
      <c r="CXY132" s="4"/>
      <c r="CXZ132" s="4"/>
      <c r="CYA132" s="4"/>
      <c r="CYB132" s="4"/>
      <c r="CYC132" s="4"/>
      <c r="CYD132" s="4"/>
      <c r="CYE132" s="4"/>
      <c r="CYF132" s="4"/>
      <c r="CYG132" s="4"/>
      <c r="CYH132" s="4"/>
      <c r="CYI132" s="4"/>
      <c r="CYJ132" s="4"/>
      <c r="CYK132" s="4"/>
      <c r="CYL132" s="4"/>
      <c r="CYM132" s="4"/>
      <c r="CYN132" s="4"/>
      <c r="CYO132" s="4"/>
      <c r="CYP132" s="4"/>
      <c r="CYQ132" s="4"/>
      <c r="CYR132" s="4"/>
      <c r="CYS132" s="4"/>
      <c r="CYT132" s="4"/>
      <c r="CYU132" s="4"/>
      <c r="CYV132" s="4"/>
      <c r="CYW132" s="4"/>
      <c r="CYX132" s="4"/>
      <c r="CYY132" s="4"/>
      <c r="CYZ132" s="4"/>
      <c r="CZA132" s="4"/>
      <c r="CZB132" s="4"/>
      <c r="CZC132" s="4"/>
      <c r="CZD132" s="4"/>
      <c r="CZE132" s="4"/>
      <c r="CZF132" s="4"/>
      <c r="CZG132" s="4"/>
      <c r="CZH132" s="4"/>
      <c r="CZI132" s="4"/>
      <c r="CZJ132" s="4"/>
      <c r="CZK132" s="4"/>
      <c r="CZL132" s="4"/>
      <c r="CZM132" s="4"/>
      <c r="CZN132" s="4"/>
      <c r="CZO132" s="4"/>
      <c r="CZP132" s="4"/>
      <c r="CZQ132" s="4"/>
      <c r="CZR132" s="4"/>
      <c r="CZS132" s="4"/>
      <c r="CZT132" s="4"/>
      <c r="CZU132" s="4"/>
      <c r="CZV132" s="4"/>
      <c r="CZW132" s="4"/>
      <c r="CZX132" s="4"/>
      <c r="CZY132" s="4"/>
      <c r="CZZ132" s="4"/>
      <c r="DAA132" s="4"/>
      <c r="DAB132" s="4"/>
      <c r="DAC132" s="4"/>
      <c r="DAD132" s="4"/>
      <c r="DAE132" s="4"/>
      <c r="DAF132" s="4"/>
      <c r="DAG132" s="4"/>
      <c r="DAH132" s="4"/>
      <c r="DAI132" s="4"/>
      <c r="DAJ132" s="4"/>
      <c r="DAK132" s="4"/>
      <c r="DAL132" s="4"/>
      <c r="DAM132" s="4"/>
      <c r="DAN132" s="4"/>
      <c r="DAO132" s="4"/>
      <c r="DAP132" s="4"/>
      <c r="DAQ132" s="4"/>
      <c r="DAR132" s="4"/>
      <c r="DAS132" s="4"/>
      <c r="DAT132" s="4"/>
      <c r="DAU132" s="4"/>
      <c r="DAV132" s="4"/>
      <c r="DAW132" s="4"/>
      <c r="DAX132" s="4"/>
      <c r="DAY132" s="4"/>
      <c r="DAZ132" s="4"/>
      <c r="DBA132" s="4"/>
      <c r="DBB132" s="4"/>
      <c r="DBC132" s="4"/>
      <c r="DBD132" s="4"/>
      <c r="DBE132" s="4"/>
      <c r="DBF132" s="4"/>
      <c r="DBG132" s="4"/>
      <c r="DBH132" s="4"/>
      <c r="DBI132" s="4"/>
      <c r="DBJ132" s="4"/>
      <c r="DBK132" s="4"/>
      <c r="DBL132" s="4"/>
      <c r="DBM132" s="4"/>
      <c r="DBN132" s="4"/>
      <c r="DBU132" s="4"/>
      <c r="DBV132" s="4"/>
      <c r="DBW132" s="4"/>
      <c r="DBX132" s="4"/>
      <c r="DBY132" s="4"/>
      <c r="DBZ132" s="4"/>
      <c r="DCA132" s="4"/>
      <c r="DCB132" s="4"/>
      <c r="DCC132" s="4"/>
      <c r="DCD132" s="4"/>
      <c r="DCE132" s="4"/>
      <c r="DCF132" s="4"/>
      <c r="DCG132" s="4"/>
      <c r="DCH132" s="4"/>
      <c r="DCI132" s="4"/>
      <c r="DCJ132" s="4"/>
      <c r="DCK132" s="4"/>
      <c r="DCL132" s="4"/>
      <c r="DCM132" s="4"/>
      <c r="DCN132" s="4"/>
      <c r="DCO132" s="4"/>
      <c r="DCP132" s="4"/>
      <c r="DCQ132" s="4"/>
      <c r="DCR132" s="4"/>
      <c r="DCS132" s="4"/>
      <c r="DCT132" s="4"/>
      <c r="DCU132" s="4"/>
      <c r="DCV132" s="4"/>
      <c r="DCW132" s="4"/>
      <c r="DCX132" s="4"/>
      <c r="DCY132" s="4"/>
      <c r="DCZ132" s="4"/>
      <c r="DDA132" s="4"/>
      <c r="DDB132" s="4"/>
      <c r="DDC132" s="4"/>
      <c r="DDD132" s="4"/>
      <c r="DDE132" s="4"/>
      <c r="DDF132" s="4"/>
      <c r="DDG132" s="4"/>
      <c r="DDH132" s="4"/>
      <c r="DDI132" s="4"/>
      <c r="DDJ132" s="4"/>
      <c r="DDK132" s="4"/>
      <c r="DDL132" s="4"/>
      <c r="DDM132" s="4"/>
      <c r="DDN132" s="4"/>
      <c r="DDO132" s="4"/>
      <c r="DDP132" s="4"/>
      <c r="DDQ132" s="4"/>
      <c r="DDR132" s="4"/>
      <c r="DDS132" s="4"/>
      <c r="DDT132" s="4"/>
      <c r="DDU132" s="4"/>
      <c r="DDV132" s="4"/>
      <c r="DDW132" s="4"/>
      <c r="DDX132" s="4"/>
      <c r="DDY132" s="4"/>
      <c r="DDZ132" s="4"/>
      <c r="DEA132" s="4"/>
      <c r="DEB132" s="4"/>
      <c r="DEC132" s="4"/>
      <c r="DED132" s="4"/>
      <c r="DEE132" s="4"/>
      <c r="DEF132" s="4"/>
      <c r="DEG132" s="4"/>
      <c r="DEH132" s="4"/>
      <c r="DEI132" s="4"/>
      <c r="DEJ132" s="4"/>
      <c r="DEK132" s="4"/>
      <c r="DEL132" s="4"/>
      <c r="DEM132" s="4"/>
      <c r="DEN132" s="4"/>
      <c r="DEO132" s="4"/>
      <c r="DEP132" s="4"/>
      <c r="DEQ132" s="4"/>
      <c r="DER132" s="4"/>
      <c r="DES132" s="4"/>
      <c r="DET132" s="4"/>
      <c r="DEU132" s="4"/>
      <c r="DEV132" s="4"/>
      <c r="DEW132" s="4"/>
      <c r="DEX132" s="4"/>
      <c r="DEY132" s="4"/>
      <c r="DEZ132" s="4"/>
      <c r="DFA132" s="4"/>
      <c r="DFB132" s="4"/>
      <c r="DFC132" s="4"/>
      <c r="DFD132" s="4"/>
      <c r="DFE132" s="4"/>
      <c r="DFF132" s="4"/>
      <c r="DFG132" s="4"/>
      <c r="DFH132" s="4"/>
      <c r="DFI132" s="4"/>
      <c r="DFJ132" s="4"/>
      <c r="DFK132" s="4"/>
      <c r="DFL132" s="4"/>
      <c r="DFM132" s="4"/>
      <c r="DFN132" s="4"/>
      <c r="DFO132" s="4"/>
      <c r="DFP132" s="4"/>
      <c r="DFQ132" s="4"/>
      <c r="DFR132" s="4"/>
      <c r="DFS132" s="4"/>
      <c r="DFT132" s="4"/>
      <c r="DFU132" s="4"/>
      <c r="DFV132" s="4"/>
      <c r="DFW132" s="4"/>
      <c r="DFX132" s="4"/>
      <c r="DFY132" s="4"/>
      <c r="DFZ132" s="4"/>
      <c r="DGA132" s="4"/>
      <c r="DGB132" s="4"/>
      <c r="DGC132" s="4"/>
      <c r="DGD132" s="4"/>
      <c r="DGE132" s="4"/>
      <c r="DGF132" s="4"/>
      <c r="DGG132" s="4"/>
      <c r="DGH132" s="4"/>
      <c r="DGI132" s="4"/>
      <c r="DGJ132" s="4"/>
      <c r="DGK132" s="4"/>
      <c r="DGL132" s="4"/>
      <c r="DGM132" s="4"/>
      <c r="DGN132" s="4"/>
      <c r="DGO132" s="4"/>
      <c r="DGP132" s="4"/>
      <c r="DGQ132" s="4"/>
      <c r="DGR132" s="4"/>
      <c r="DGS132" s="4"/>
      <c r="DGT132" s="4"/>
      <c r="DGU132" s="4"/>
      <c r="DGV132" s="4"/>
      <c r="DGW132" s="4"/>
      <c r="DGX132" s="4"/>
      <c r="DGY132" s="4"/>
      <c r="DGZ132" s="4"/>
      <c r="DHA132" s="4"/>
      <c r="DHB132" s="4"/>
      <c r="DHC132" s="4"/>
      <c r="DHD132" s="4"/>
      <c r="DHE132" s="4"/>
      <c r="DHF132" s="4"/>
      <c r="DHG132" s="4"/>
      <c r="DHH132" s="4"/>
      <c r="DHI132" s="4"/>
      <c r="DHJ132" s="4"/>
      <c r="DHK132" s="4"/>
      <c r="DHL132" s="4"/>
      <c r="DHM132" s="4"/>
      <c r="DHN132" s="4"/>
      <c r="DHO132" s="4"/>
      <c r="DHP132" s="4"/>
      <c r="DHQ132" s="4"/>
      <c r="DHR132" s="4"/>
      <c r="DHS132" s="4"/>
      <c r="DHT132" s="4"/>
      <c r="DHU132" s="4"/>
      <c r="DHV132" s="4"/>
      <c r="DHW132" s="4"/>
      <c r="DHX132" s="4"/>
      <c r="DHY132" s="4"/>
      <c r="DHZ132" s="4"/>
      <c r="DIA132" s="4"/>
      <c r="DIB132" s="4"/>
      <c r="DIC132" s="4"/>
      <c r="DID132" s="4"/>
      <c r="DIE132" s="4"/>
      <c r="DIF132" s="4"/>
      <c r="DIG132" s="4"/>
      <c r="DIH132" s="4"/>
      <c r="DII132" s="4"/>
      <c r="DIJ132" s="4"/>
      <c r="DIK132" s="4"/>
      <c r="DIL132" s="4"/>
      <c r="DIM132" s="4"/>
      <c r="DIN132" s="4"/>
      <c r="DIO132" s="4"/>
      <c r="DIP132" s="4"/>
      <c r="DIQ132" s="4"/>
      <c r="DIR132" s="4"/>
      <c r="DIS132" s="4"/>
      <c r="DIT132" s="4"/>
      <c r="DIU132" s="4"/>
      <c r="DIV132" s="4"/>
      <c r="DIW132" s="4"/>
      <c r="DIX132" s="4"/>
      <c r="DIY132" s="4"/>
      <c r="DIZ132" s="4"/>
      <c r="DJA132" s="4"/>
      <c r="DJB132" s="4"/>
      <c r="DJC132" s="4"/>
      <c r="DJD132" s="4"/>
      <c r="DJE132" s="4"/>
      <c r="DJF132" s="4"/>
      <c r="DJG132" s="4"/>
      <c r="DJH132" s="4"/>
      <c r="DJI132" s="4"/>
      <c r="DJJ132" s="4"/>
      <c r="DJK132" s="4"/>
      <c r="DJL132" s="4"/>
      <c r="DJM132" s="4"/>
      <c r="DJN132" s="4"/>
      <c r="DJO132" s="4"/>
      <c r="DJP132" s="4"/>
      <c r="DJQ132" s="4"/>
      <c r="DJR132" s="4"/>
      <c r="DJS132" s="4"/>
      <c r="DJT132" s="4"/>
      <c r="DJU132" s="4"/>
      <c r="DJV132" s="4"/>
      <c r="DJW132" s="4"/>
      <c r="DJX132" s="4"/>
      <c r="DJY132" s="4"/>
      <c r="DJZ132" s="4"/>
      <c r="DKA132" s="4"/>
      <c r="DKB132" s="4"/>
      <c r="DKC132" s="4"/>
      <c r="DKD132" s="4"/>
      <c r="DKE132" s="4"/>
      <c r="DKF132" s="4"/>
      <c r="DKG132" s="4"/>
      <c r="DKH132" s="4"/>
      <c r="DKI132" s="4"/>
      <c r="DKJ132" s="4"/>
      <c r="DKK132" s="4"/>
      <c r="DKL132" s="4"/>
      <c r="DKM132" s="4"/>
      <c r="DKN132" s="4"/>
      <c r="DKO132" s="4"/>
      <c r="DKP132" s="4"/>
      <c r="DKQ132" s="4"/>
      <c r="DKR132" s="4"/>
      <c r="DKS132" s="4"/>
      <c r="DKT132" s="4"/>
      <c r="DKU132" s="4"/>
      <c r="DKV132" s="4"/>
      <c r="DKW132" s="4"/>
      <c r="DKX132" s="4"/>
      <c r="DKY132" s="4"/>
      <c r="DKZ132" s="4"/>
      <c r="DLA132" s="4"/>
      <c r="DLB132" s="4"/>
      <c r="DLC132" s="4"/>
      <c r="DLD132" s="4"/>
      <c r="DLE132" s="4"/>
      <c r="DLF132" s="4"/>
      <c r="DLG132" s="4"/>
      <c r="DLH132" s="4"/>
      <c r="DLI132" s="4"/>
      <c r="DLJ132" s="4"/>
      <c r="DLQ132" s="4"/>
      <c r="DLR132" s="4"/>
      <c r="DLS132" s="4"/>
      <c r="DLT132" s="4"/>
      <c r="DLU132" s="4"/>
      <c r="DLV132" s="4"/>
      <c r="DLW132" s="4"/>
      <c r="DLX132" s="4"/>
      <c r="DLY132" s="4"/>
      <c r="DLZ132" s="4"/>
      <c r="DMA132" s="4"/>
      <c r="DMB132" s="4"/>
      <c r="DMC132" s="4"/>
      <c r="DMD132" s="4"/>
      <c r="DME132" s="4"/>
      <c r="DMF132" s="4"/>
      <c r="DMG132" s="4"/>
      <c r="DMH132" s="4"/>
      <c r="DMI132" s="4"/>
      <c r="DMJ132" s="4"/>
      <c r="DMK132" s="4"/>
      <c r="DML132" s="4"/>
      <c r="DMM132" s="4"/>
      <c r="DMN132" s="4"/>
      <c r="DMO132" s="4"/>
      <c r="DMP132" s="4"/>
      <c r="DMQ132" s="4"/>
      <c r="DMR132" s="4"/>
      <c r="DMS132" s="4"/>
      <c r="DMT132" s="4"/>
      <c r="DMU132" s="4"/>
      <c r="DMV132" s="4"/>
      <c r="DMW132" s="4"/>
      <c r="DMX132" s="4"/>
      <c r="DMY132" s="4"/>
      <c r="DMZ132" s="4"/>
      <c r="DNA132" s="4"/>
      <c r="DNB132" s="4"/>
      <c r="DNC132" s="4"/>
      <c r="DND132" s="4"/>
      <c r="DNE132" s="4"/>
      <c r="DNF132" s="4"/>
      <c r="DNG132" s="4"/>
      <c r="DNH132" s="4"/>
      <c r="DNI132" s="4"/>
      <c r="DNJ132" s="4"/>
      <c r="DNK132" s="4"/>
      <c r="DNL132" s="4"/>
      <c r="DNM132" s="4"/>
      <c r="DNN132" s="4"/>
      <c r="DNO132" s="4"/>
      <c r="DNP132" s="4"/>
      <c r="DNQ132" s="4"/>
      <c r="DNR132" s="4"/>
      <c r="DNS132" s="4"/>
      <c r="DNT132" s="4"/>
      <c r="DNU132" s="4"/>
      <c r="DNV132" s="4"/>
      <c r="DNW132" s="4"/>
      <c r="DNX132" s="4"/>
      <c r="DNY132" s="4"/>
      <c r="DNZ132" s="4"/>
      <c r="DOA132" s="4"/>
      <c r="DOB132" s="4"/>
      <c r="DOC132" s="4"/>
      <c r="DOD132" s="4"/>
      <c r="DOE132" s="4"/>
      <c r="DOF132" s="4"/>
      <c r="DOG132" s="4"/>
      <c r="DOH132" s="4"/>
      <c r="DOI132" s="4"/>
      <c r="DOJ132" s="4"/>
      <c r="DOK132" s="4"/>
      <c r="DOL132" s="4"/>
      <c r="DOM132" s="4"/>
      <c r="DON132" s="4"/>
      <c r="DOO132" s="4"/>
      <c r="DOP132" s="4"/>
      <c r="DOQ132" s="4"/>
      <c r="DOR132" s="4"/>
      <c r="DOS132" s="4"/>
      <c r="DOT132" s="4"/>
      <c r="DOU132" s="4"/>
      <c r="DOV132" s="4"/>
      <c r="DOW132" s="4"/>
      <c r="DOX132" s="4"/>
      <c r="DOY132" s="4"/>
      <c r="DOZ132" s="4"/>
      <c r="DPA132" s="4"/>
      <c r="DPB132" s="4"/>
      <c r="DPC132" s="4"/>
      <c r="DPD132" s="4"/>
      <c r="DPE132" s="4"/>
      <c r="DPF132" s="4"/>
      <c r="DPG132" s="4"/>
      <c r="DPH132" s="4"/>
      <c r="DPI132" s="4"/>
      <c r="DPJ132" s="4"/>
      <c r="DPK132" s="4"/>
      <c r="DPL132" s="4"/>
      <c r="DPM132" s="4"/>
      <c r="DPN132" s="4"/>
      <c r="DPO132" s="4"/>
      <c r="DPP132" s="4"/>
      <c r="DPQ132" s="4"/>
      <c r="DPR132" s="4"/>
      <c r="DPS132" s="4"/>
      <c r="DPT132" s="4"/>
      <c r="DPU132" s="4"/>
      <c r="DPV132" s="4"/>
      <c r="DPW132" s="4"/>
      <c r="DPX132" s="4"/>
      <c r="DPY132" s="4"/>
      <c r="DPZ132" s="4"/>
      <c r="DQA132" s="4"/>
      <c r="DQB132" s="4"/>
      <c r="DQC132" s="4"/>
      <c r="DQD132" s="4"/>
      <c r="DQE132" s="4"/>
      <c r="DQF132" s="4"/>
      <c r="DQG132" s="4"/>
      <c r="DQH132" s="4"/>
      <c r="DQI132" s="4"/>
      <c r="DQJ132" s="4"/>
      <c r="DQK132" s="4"/>
      <c r="DQL132" s="4"/>
      <c r="DQM132" s="4"/>
      <c r="DQN132" s="4"/>
      <c r="DQO132" s="4"/>
      <c r="DQP132" s="4"/>
      <c r="DQQ132" s="4"/>
      <c r="DQR132" s="4"/>
      <c r="DQS132" s="4"/>
      <c r="DQT132" s="4"/>
      <c r="DQU132" s="4"/>
      <c r="DQV132" s="4"/>
      <c r="DQW132" s="4"/>
      <c r="DQX132" s="4"/>
      <c r="DQY132" s="4"/>
      <c r="DQZ132" s="4"/>
      <c r="DRA132" s="4"/>
      <c r="DRB132" s="4"/>
      <c r="DRC132" s="4"/>
      <c r="DRD132" s="4"/>
      <c r="DRE132" s="4"/>
      <c r="DRF132" s="4"/>
      <c r="DRG132" s="4"/>
      <c r="DRH132" s="4"/>
      <c r="DRI132" s="4"/>
      <c r="DRJ132" s="4"/>
      <c r="DRK132" s="4"/>
      <c r="DRL132" s="4"/>
      <c r="DRM132" s="4"/>
      <c r="DRN132" s="4"/>
      <c r="DRO132" s="4"/>
      <c r="DRP132" s="4"/>
      <c r="DRQ132" s="4"/>
      <c r="DRR132" s="4"/>
      <c r="DRS132" s="4"/>
      <c r="DRT132" s="4"/>
      <c r="DRU132" s="4"/>
      <c r="DRV132" s="4"/>
      <c r="DRW132" s="4"/>
      <c r="DRX132" s="4"/>
      <c r="DRY132" s="4"/>
      <c r="DRZ132" s="4"/>
      <c r="DSA132" s="4"/>
      <c r="DSB132" s="4"/>
      <c r="DSC132" s="4"/>
      <c r="DSD132" s="4"/>
      <c r="DSE132" s="4"/>
      <c r="DSF132" s="4"/>
      <c r="DSG132" s="4"/>
      <c r="DSH132" s="4"/>
      <c r="DSI132" s="4"/>
      <c r="DSJ132" s="4"/>
      <c r="DSK132" s="4"/>
      <c r="DSL132" s="4"/>
      <c r="DSM132" s="4"/>
      <c r="DSN132" s="4"/>
      <c r="DSO132" s="4"/>
      <c r="DSP132" s="4"/>
      <c r="DSQ132" s="4"/>
      <c r="DSR132" s="4"/>
      <c r="DSS132" s="4"/>
      <c r="DST132" s="4"/>
      <c r="DSU132" s="4"/>
      <c r="DSV132" s="4"/>
      <c r="DSW132" s="4"/>
      <c r="DSX132" s="4"/>
      <c r="DSY132" s="4"/>
      <c r="DSZ132" s="4"/>
      <c r="DTA132" s="4"/>
      <c r="DTB132" s="4"/>
      <c r="DTC132" s="4"/>
      <c r="DTD132" s="4"/>
      <c r="DTE132" s="4"/>
      <c r="DTF132" s="4"/>
      <c r="DTG132" s="4"/>
      <c r="DTH132" s="4"/>
      <c r="DTI132" s="4"/>
      <c r="DTJ132" s="4"/>
      <c r="DTK132" s="4"/>
      <c r="DTL132" s="4"/>
      <c r="DTM132" s="4"/>
      <c r="DTN132" s="4"/>
      <c r="DTO132" s="4"/>
      <c r="DTP132" s="4"/>
      <c r="DTQ132" s="4"/>
      <c r="DTR132" s="4"/>
      <c r="DTS132" s="4"/>
      <c r="DTT132" s="4"/>
      <c r="DTU132" s="4"/>
      <c r="DTV132" s="4"/>
      <c r="DTW132" s="4"/>
      <c r="DTX132" s="4"/>
      <c r="DTY132" s="4"/>
      <c r="DTZ132" s="4"/>
      <c r="DUA132" s="4"/>
      <c r="DUB132" s="4"/>
      <c r="DUC132" s="4"/>
      <c r="DUD132" s="4"/>
      <c r="DUE132" s="4"/>
      <c r="DUF132" s="4"/>
      <c r="DUG132" s="4"/>
      <c r="DUH132" s="4"/>
      <c r="DUI132" s="4"/>
      <c r="DUJ132" s="4"/>
      <c r="DUK132" s="4"/>
      <c r="DUL132" s="4"/>
      <c r="DUM132" s="4"/>
      <c r="DUN132" s="4"/>
      <c r="DUO132" s="4"/>
      <c r="DUP132" s="4"/>
      <c r="DUQ132" s="4"/>
      <c r="DUR132" s="4"/>
      <c r="DUS132" s="4"/>
      <c r="DUT132" s="4"/>
      <c r="DUU132" s="4"/>
      <c r="DUV132" s="4"/>
      <c r="DUW132" s="4"/>
      <c r="DUX132" s="4"/>
      <c r="DUY132" s="4"/>
      <c r="DUZ132" s="4"/>
      <c r="DVA132" s="4"/>
      <c r="DVB132" s="4"/>
      <c r="DVC132" s="4"/>
      <c r="DVD132" s="4"/>
      <c r="DVE132" s="4"/>
      <c r="DVF132" s="4"/>
      <c r="DVM132" s="4"/>
      <c r="DVN132" s="4"/>
      <c r="DVO132" s="4"/>
      <c r="DVP132" s="4"/>
      <c r="DVQ132" s="4"/>
      <c r="DVR132" s="4"/>
      <c r="DVS132" s="4"/>
      <c r="DVT132" s="4"/>
      <c r="DVU132" s="4"/>
      <c r="DVV132" s="4"/>
      <c r="DVW132" s="4"/>
      <c r="DVX132" s="4"/>
      <c r="DVY132" s="4"/>
      <c r="DVZ132" s="4"/>
      <c r="DWA132" s="4"/>
      <c r="DWB132" s="4"/>
      <c r="DWC132" s="4"/>
      <c r="DWD132" s="4"/>
      <c r="DWE132" s="4"/>
      <c r="DWF132" s="4"/>
      <c r="DWG132" s="4"/>
      <c r="DWH132" s="4"/>
      <c r="DWI132" s="4"/>
      <c r="DWJ132" s="4"/>
      <c r="DWK132" s="4"/>
      <c r="DWL132" s="4"/>
      <c r="DWM132" s="4"/>
      <c r="DWN132" s="4"/>
      <c r="DWO132" s="4"/>
      <c r="DWP132" s="4"/>
      <c r="DWQ132" s="4"/>
      <c r="DWR132" s="4"/>
      <c r="DWS132" s="4"/>
      <c r="DWT132" s="4"/>
      <c r="DWU132" s="4"/>
      <c r="DWV132" s="4"/>
      <c r="DWW132" s="4"/>
      <c r="DWX132" s="4"/>
      <c r="DWY132" s="4"/>
      <c r="DWZ132" s="4"/>
      <c r="DXA132" s="4"/>
      <c r="DXB132" s="4"/>
      <c r="DXC132" s="4"/>
      <c r="DXD132" s="4"/>
      <c r="DXE132" s="4"/>
      <c r="DXF132" s="4"/>
      <c r="DXG132" s="4"/>
      <c r="DXH132" s="4"/>
      <c r="DXI132" s="4"/>
      <c r="DXJ132" s="4"/>
      <c r="DXK132" s="4"/>
      <c r="DXL132" s="4"/>
      <c r="DXM132" s="4"/>
      <c r="DXN132" s="4"/>
      <c r="DXO132" s="4"/>
      <c r="DXP132" s="4"/>
      <c r="DXQ132" s="4"/>
      <c r="DXR132" s="4"/>
      <c r="DXS132" s="4"/>
      <c r="DXT132" s="4"/>
      <c r="DXU132" s="4"/>
      <c r="DXV132" s="4"/>
      <c r="DXW132" s="4"/>
      <c r="DXX132" s="4"/>
      <c r="DXY132" s="4"/>
      <c r="DXZ132" s="4"/>
      <c r="DYA132" s="4"/>
      <c r="DYB132" s="4"/>
      <c r="DYC132" s="4"/>
      <c r="DYD132" s="4"/>
      <c r="DYE132" s="4"/>
      <c r="DYF132" s="4"/>
      <c r="DYG132" s="4"/>
      <c r="DYH132" s="4"/>
      <c r="DYI132" s="4"/>
      <c r="DYJ132" s="4"/>
      <c r="DYK132" s="4"/>
      <c r="DYL132" s="4"/>
      <c r="DYM132" s="4"/>
      <c r="DYN132" s="4"/>
      <c r="DYO132" s="4"/>
      <c r="DYP132" s="4"/>
      <c r="DYQ132" s="4"/>
      <c r="DYR132" s="4"/>
      <c r="DYS132" s="4"/>
      <c r="DYT132" s="4"/>
      <c r="DYU132" s="4"/>
      <c r="DYV132" s="4"/>
      <c r="DYW132" s="4"/>
      <c r="DYX132" s="4"/>
      <c r="DYY132" s="4"/>
      <c r="DYZ132" s="4"/>
      <c r="DZA132" s="4"/>
      <c r="DZB132" s="4"/>
      <c r="DZC132" s="4"/>
      <c r="DZD132" s="4"/>
      <c r="DZE132" s="4"/>
      <c r="DZF132" s="4"/>
      <c r="DZG132" s="4"/>
      <c r="DZH132" s="4"/>
      <c r="DZI132" s="4"/>
      <c r="DZJ132" s="4"/>
      <c r="DZK132" s="4"/>
      <c r="DZL132" s="4"/>
      <c r="DZM132" s="4"/>
      <c r="DZN132" s="4"/>
      <c r="DZO132" s="4"/>
      <c r="DZP132" s="4"/>
      <c r="DZQ132" s="4"/>
      <c r="DZR132" s="4"/>
      <c r="DZS132" s="4"/>
      <c r="DZT132" s="4"/>
      <c r="DZU132" s="4"/>
      <c r="DZV132" s="4"/>
      <c r="DZW132" s="4"/>
      <c r="DZX132" s="4"/>
      <c r="DZY132" s="4"/>
      <c r="DZZ132" s="4"/>
      <c r="EAA132" s="4"/>
      <c r="EAB132" s="4"/>
      <c r="EAC132" s="4"/>
      <c r="EAD132" s="4"/>
      <c r="EAE132" s="4"/>
      <c r="EAF132" s="4"/>
      <c r="EAG132" s="4"/>
      <c r="EAH132" s="4"/>
      <c r="EAI132" s="4"/>
      <c r="EAJ132" s="4"/>
      <c r="EAK132" s="4"/>
      <c r="EAL132" s="4"/>
      <c r="EAM132" s="4"/>
      <c r="EAN132" s="4"/>
      <c r="EAO132" s="4"/>
      <c r="EAP132" s="4"/>
      <c r="EAQ132" s="4"/>
      <c r="EAR132" s="4"/>
      <c r="EAS132" s="4"/>
      <c r="EAT132" s="4"/>
      <c r="EAU132" s="4"/>
      <c r="EAV132" s="4"/>
      <c r="EAW132" s="4"/>
      <c r="EAX132" s="4"/>
      <c r="EAY132" s="4"/>
      <c r="EAZ132" s="4"/>
      <c r="EBA132" s="4"/>
      <c r="EBB132" s="4"/>
      <c r="EBC132" s="4"/>
      <c r="EBD132" s="4"/>
      <c r="EBE132" s="4"/>
      <c r="EBF132" s="4"/>
      <c r="EBG132" s="4"/>
      <c r="EBH132" s="4"/>
      <c r="EBI132" s="4"/>
      <c r="EBJ132" s="4"/>
      <c r="EBK132" s="4"/>
      <c r="EBL132" s="4"/>
      <c r="EBM132" s="4"/>
      <c r="EBN132" s="4"/>
      <c r="EBO132" s="4"/>
      <c r="EBP132" s="4"/>
      <c r="EBQ132" s="4"/>
      <c r="EBR132" s="4"/>
      <c r="EBS132" s="4"/>
      <c r="EBT132" s="4"/>
      <c r="EBU132" s="4"/>
      <c r="EBV132" s="4"/>
      <c r="EBW132" s="4"/>
      <c r="EBX132" s="4"/>
      <c r="EBY132" s="4"/>
      <c r="EBZ132" s="4"/>
      <c r="ECA132" s="4"/>
      <c r="ECB132" s="4"/>
      <c r="ECC132" s="4"/>
      <c r="ECD132" s="4"/>
      <c r="ECE132" s="4"/>
      <c r="ECF132" s="4"/>
      <c r="ECG132" s="4"/>
      <c r="ECH132" s="4"/>
      <c r="ECI132" s="4"/>
      <c r="ECJ132" s="4"/>
      <c r="ECK132" s="4"/>
      <c r="ECL132" s="4"/>
      <c r="ECM132" s="4"/>
      <c r="ECN132" s="4"/>
      <c r="ECO132" s="4"/>
      <c r="ECP132" s="4"/>
      <c r="ECQ132" s="4"/>
      <c r="ECR132" s="4"/>
      <c r="ECS132" s="4"/>
      <c r="ECT132" s="4"/>
      <c r="ECU132" s="4"/>
      <c r="ECV132" s="4"/>
      <c r="ECW132" s="4"/>
      <c r="ECX132" s="4"/>
      <c r="ECY132" s="4"/>
      <c r="ECZ132" s="4"/>
      <c r="EDA132" s="4"/>
      <c r="EDB132" s="4"/>
      <c r="EDC132" s="4"/>
      <c r="EDD132" s="4"/>
      <c r="EDE132" s="4"/>
      <c r="EDF132" s="4"/>
      <c r="EDG132" s="4"/>
      <c r="EDH132" s="4"/>
      <c r="EDI132" s="4"/>
      <c r="EDJ132" s="4"/>
      <c r="EDK132" s="4"/>
      <c r="EDL132" s="4"/>
      <c r="EDM132" s="4"/>
      <c r="EDN132" s="4"/>
      <c r="EDO132" s="4"/>
      <c r="EDP132" s="4"/>
      <c r="EDQ132" s="4"/>
      <c r="EDR132" s="4"/>
      <c r="EDS132" s="4"/>
      <c r="EDT132" s="4"/>
      <c r="EDU132" s="4"/>
      <c r="EDV132" s="4"/>
      <c r="EDW132" s="4"/>
      <c r="EDX132" s="4"/>
      <c r="EDY132" s="4"/>
      <c r="EDZ132" s="4"/>
      <c r="EEA132" s="4"/>
      <c r="EEB132" s="4"/>
      <c r="EEC132" s="4"/>
      <c r="EED132" s="4"/>
      <c r="EEE132" s="4"/>
      <c r="EEF132" s="4"/>
      <c r="EEG132" s="4"/>
      <c r="EEH132" s="4"/>
      <c r="EEI132" s="4"/>
      <c r="EEJ132" s="4"/>
      <c r="EEK132" s="4"/>
      <c r="EEL132" s="4"/>
      <c r="EEM132" s="4"/>
      <c r="EEN132" s="4"/>
      <c r="EEO132" s="4"/>
      <c r="EEP132" s="4"/>
      <c r="EEQ132" s="4"/>
      <c r="EER132" s="4"/>
      <c r="EES132" s="4"/>
      <c r="EET132" s="4"/>
      <c r="EEU132" s="4"/>
      <c r="EEV132" s="4"/>
      <c r="EEW132" s="4"/>
      <c r="EEX132" s="4"/>
      <c r="EEY132" s="4"/>
      <c r="EEZ132" s="4"/>
      <c r="EFA132" s="4"/>
      <c r="EFB132" s="4"/>
      <c r="EFI132" s="4"/>
      <c r="EFJ132" s="4"/>
      <c r="EFK132" s="4"/>
      <c r="EFL132" s="4"/>
      <c r="EFM132" s="4"/>
      <c r="EFN132" s="4"/>
      <c r="EFO132" s="4"/>
      <c r="EFP132" s="4"/>
      <c r="EFQ132" s="4"/>
      <c r="EFR132" s="4"/>
      <c r="EFS132" s="4"/>
      <c r="EFT132" s="4"/>
      <c r="EFU132" s="4"/>
      <c r="EFV132" s="4"/>
      <c r="EFW132" s="4"/>
      <c r="EFX132" s="4"/>
      <c r="EFY132" s="4"/>
      <c r="EFZ132" s="4"/>
      <c r="EGA132" s="4"/>
      <c r="EGB132" s="4"/>
      <c r="EGC132" s="4"/>
      <c r="EGD132" s="4"/>
      <c r="EGE132" s="4"/>
      <c r="EGF132" s="4"/>
      <c r="EGG132" s="4"/>
      <c r="EGH132" s="4"/>
      <c r="EGI132" s="4"/>
      <c r="EGJ132" s="4"/>
      <c r="EGK132" s="4"/>
      <c r="EGL132" s="4"/>
      <c r="EGM132" s="4"/>
      <c r="EGN132" s="4"/>
      <c r="EGO132" s="4"/>
      <c r="EGP132" s="4"/>
      <c r="EGQ132" s="4"/>
      <c r="EGR132" s="4"/>
      <c r="EGS132" s="4"/>
      <c r="EGT132" s="4"/>
      <c r="EGU132" s="4"/>
      <c r="EGV132" s="4"/>
      <c r="EGW132" s="4"/>
      <c r="EGX132" s="4"/>
      <c r="EGY132" s="4"/>
      <c r="EGZ132" s="4"/>
      <c r="EHA132" s="4"/>
      <c r="EHB132" s="4"/>
      <c r="EHC132" s="4"/>
      <c r="EHD132" s="4"/>
      <c r="EHE132" s="4"/>
      <c r="EHF132" s="4"/>
      <c r="EHG132" s="4"/>
      <c r="EHH132" s="4"/>
      <c r="EHI132" s="4"/>
      <c r="EHJ132" s="4"/>
      <c r="EHK132" s="4"/>
      <c r="EHL132" s="4"/>
      <c r="EHM132" s="4"/>
      <c r="EHN132" s="4"/>
      <c r="EHO132" s="4"/>
      <c r="EHP132" s="4"/>
      <c r="EHQ132" s="4"/>
      <c r="EHR132" s="4"/>
      <c r="EHS132" s="4"/>
      <c r="EHT132" s="4"/>
      <c r="EHU132" s="4"/>
      <c r="EHV132" s="4"/>
      <c r="EHW132" s="4"/>
      <c r="EHX132" s="4"/>
      <c r="EHY132" s="4"/>
      <c r="EHZ132" s="4"/>
      <c r="EIA132" s="4"/>
      <c r="EIB132" s="4"/>
      <c r="EIC132" s="4"/>
      <c r="EID132" s="4"/>
      <c r="EIE132" s="4"/>
      <c r="EIF132" s="4"/>
      <c r="EIG132" s="4"/>
      <c r="EIH132" s="4"/>
      <c r="EII132" s="4"/>
      <c r="EIJ132" s="4"/>
      <c r="EIK132" s="4"/>
      <c r="EIL132" s="4"/>
      <c r="EIM132" s="4"/>
      <c r="EIN132" s="4"/>
      <c r="EIO132" s="4"/>
      <c r="EIP132" s="4"/>
      <c r="EIQ132" s="4"/>
      <c r="EIR132" s="4"/>
      <c r="EIS132" s="4"/>
      <c r="EIT132" s="4"/>
      <c r="EIU132" s="4"/>
      <c r="EIV132" s="4"/>
      <c r="EIW132" s="4"/>
      <c r="EIX132" s="4"/>
      <c r="EIY132" s="4"/>
      <c r="EIZ132" s="4"/>
      <c r="EJA132" s="4"/>
      <c r="EJB132" s="4"/>
      <c r="EJC132" s="4"/>
      <c r="EJD132" s="4"/>
      <c r="EJE132" s="4"/>
      <c r="EJF132" s="4"/>
      <c r="EJG132" s="4"/>
      <c r="EJH132" s="4"/>
      <c r="EJI132" s="4"/>
      <c r="EJJ132" s="4"/>
      <c r="EJK132" s="4"/>
      <c r="EJL132" s="4"/>
      <c r="EJM132" s="4"/>
      <c r="EJN132" s="4"/>
      <c r="EJO132" s="4"/>
      <c r="EJP132" s="4"/>
      <c r="EJQ132" s="4"/>
      <c r="EJR132" s="4"/>
      <c r="EJS132" s="4"/>
      <c r="EJT132" s="4"/>
      <c r="EJU132" s="4"/>
      <c r="EJV132" s="4"/>
      <c r="EJW132" s="4"/>
      <c r="EJX132" s="4"/>
      <c r="EJY132" s="4"/>
      <c r="EJZ132" s="4"/>
      <c r="EKA132" s="4"/>
      <c r="EKB132" s="4"/>
      <c r="EKC132" s="4"/>
      <c r="EKD132" s="4"/>
      <c r="EKE132" s="4"/>
      <c r="EKF132" s="4"/>
      <c r="EKG132" s="4"/>
      <c r="EKH132" s="4"/>
      <c r="EKI132" s="4"/>
      <c r="EKJ132" s="4"/>
      <c r="EKK132" s="4"/>
      <c r="EKL132" s="4"/>
      <c r="EKM132" s="4"/>
      <c r="EKN132" s="4"/>
      <c r="EKO132" s="4"/>
      <c r="EKP132" s="4"/>
      <c r="EKQ132" s="4"/>
      <c r="EKR132" s="4"/>
      <c r="EKS132" s="4"/>
      <c r="EKT132" s="4"/>
      <c r="EKU132" s="4"/>
      <c r="EKV132" s="4"/>
      <c r="EKW132" s="4"/>
      <c r="EKX132" s="4"/>
      <c r="EKY132" s="4"/>
      <c r="EKZ132" s="4"/>
      <c r="ELA132" s="4"/>
      <c r="ELB132" s="4"/>
      <c r="ELC132" s="4"/>
      <c r="ELD132" s="4"/>
      <c r="ELE132" s="4"/>
      <c r="ELF132" s="4"/>
      <c r="ELG132" s="4"/>
      <c r="ELH132" s="4"/>
      <c r="ELI132" s="4"/>
      <c r="ELJ132" s="4"/>
      <c r="ELK132" s="4"/>
      <c r="ELL132" s="4"/>
      <c r="ELM132" s="4"/>
      <c r="ELN132" s="4"/>
      <c r="ELO132" s="4"/>
      <c r="ELP132" s="4"/>
      <c r="ELQ132" s="4"/>
      <c r="ELR132" s="4"/>
      <c r="ELS132" s="4"/>
      <c r="ELT132" s="4"/>
      <c r="ELU132" s="4"/>
      <c r="ELV132" s="4"/>
      <c r="ELW132" s="4"/>
      <c r="ELX132" s="4"/>
      <c r="ELY132" s="4"/>
      <c r="ELZ132" s="4"/>
      <c r="EMA132" s="4"/>
      <c r="EMB132" s="4"/>
      <c r="EMC132" s="4"/>
      <c r="EMD132" s="4"/>
      <c r="EME132" s="4"/>
      <c r="EMF132" s="4"/>
      <c r="EMG132" s="4"/>
      <c r="EMH132" s="4"/>
      <c r="EMI132" s="4"/>
      <c r="EMJ132" s="4"/>
      <c r="EMK132" s="4"/>
      <c r="EML132" s="4"/>
      <c r="EMM132" s="4"/>
      <c r="EMN132" s="4"/>
      <c r="EMO132" s="4"/>
      <c r="EMP132" s="4"/>
      <c r="EMQ132" s="4"/>
      <c r="EMR132" s="4"/>
      <c r="EMS132" s="4"/>
      <c r="EMT132" s="4"/>
      <c r="EMU132" s="4"/>
      <c r="EMV132" s="4"/>
      <c r="EMW132" s="4"/>
      <c r="EMX132" s="4"/>
      <c r="EMY132" s="4"/>
      <c r="EMZ132" s="4"/>
      <c r="ENA132" s="4"/>
      <c r="ENB132" s="4"/>
      <c r="ENC132" s="4"/>
      <c r="END132" s="4"/>
      <c r="ENE132" s="4"/>
      <c r="ENF132" s="4"/>
      <c r="ENG132" s="4"/>
      <c r="ENH132" s="4"/>
      <c r="ENI132" s="4"/>
      <c r="ENJ132" s="4"/>
      <c r="ENK132" s="4"/>
      <c r="ENL132" s="4"/>
      <c r="ENM132" s="4"/>
      <c r="ENN132" s="4"/>
      <c r="ENO132" s="4"/>
      <c r="ENP132" s="4"/>
      <c r="ENQ132" s="4"/>
      <c r="ENR132" s="4"/>
      <c r="ENS132" s="4"/>
      <c r="ENT132" s="4"/>
      <c r="ENU132" s="4"/>
      <c r="ENV132" s="4"/>
      <c r="ENW132" s="4"/>
      <c r="ENX132" s="4"/>
      <c r="ENY132" s="4"/>
      <c r="ENZ132" s="4"/>
      <c r="EOA132" s="4"/>
      <c r="EOB132" s="4"/>
      <c r="EOC132" s="4"/>
      <c r="EOD132" s="4"/>
      <c r="EOE132" s="4"/>
      <c r="EOF132" s="4"/>
      <c r="EOG132" s="4"/>
      <c r="EOH132" s="4"/>
      <c r="EOI132" s="4"/>
      <c r="EOJ132" s="4"/>
      <c r="EOK132" s="4"/>
      <c r="EOL132" s="4"/>
      <c r="EOM132" s="4"/>
      <c r="EON132" s="4"/>
      <c r="EOO132" s="4"/>
      <c r="EOP132" s="4"/>
      <c r="EOQ132" s="4"/>
      <c r="EOR132" s="4"/>
      <c r="EOS132" s="4"/>
      <c r="EOT132" s="4"/>
      <c r="EOU132" s="4"/>
      <c r="EOV132" s="4"/>
      <c r="EOW132" s="4"/>
      <c r="EOX132" s="4"/>
      <c r="EPE132" s="4"/>
      <c r="EPF132" s="4"/>
      <c r="EPG132" s="4"/>
      <c r="EPH132" s="4"/>
      <c r="EPI132" s="4"/>
      <c r="EPJ132" s="4"/>
      <c r="EPK132" s="4"/>
      <c r="EPL132" s="4"/>
      <c r="EPM132" s="4"/>
      <c r="EPN132" s="4"/>
      <c r="EPO132" s="4"/>
      <c r="EPP132" s="4"/>
      <c r="EPQ132" s="4"/>
      <c r="EPR132" s="4"/>
      <c r="EPS132" s="4"/>
      <c r="EPT132" s="4"/>
      <c r="EPU132" s="4"/>
      <c r="EPV132" s="4"/>
      <c r="EPW132" s="4"/>
      <c r="EPX132" s="4"/>
      <c r="EPY132" s="4"/>
      <c r="EPZ132" s="4"/>
      <c r="EQA132" s="4"/>
      <c r="EQB132" s="4"/>
      <c r="EQC132" s="4"/>
      <c r="EQD132" s="4"/>
      <c r="EQE132" s="4"/>
      <c r="EQF132" s="4"/>
      <c r="EQG132" s="4"/>
      <c r="EQH132" s="4"/>
      <c r="EQI132" s="4"/>
      <c r="EQJ132" s="4"/>
      <c r="EQK132" s="4"/>
      <c r="EQL132" s="4"/>
      <c r="EQM132" s="4"/>
      <c r="EQN132" s="4"/>
      <c r="EQO132" s="4"/>
      <c r="EQP132" s="4"/>
      <c r="EQQ132" s="4"/>
      <c r="EQR132" s="4"/>
      <c r="EQS132" s="4"/>
      <c r="EQT132" s="4"/>
      <c r="EQU132" s="4"/>
      <c r="EQV132" s="4"/>
      <c r="EQW132" s="4"/>
      <c r="EQX132" s="4"/>
      <c r="EQY132" s="4"/>
      <c r="EQZ132" s="4"/>
      <c r="ERA132" s="4"/>
      <c r="ERB132" s="4"/>
      <c r="ERC132" s="4"/>
      <c r="ERD132" s="4"/>
      <c r="ERE132" s="4"/>
      <c r="ERF132" s="4"/>
      <c r="ERG132" s="4"/>
      <c r="ERH132" s="4"/>
      <c r="ERI132" s="4"/>
      <c r="ERJ132" s="4"/>
      <c r="ERK132" s="4"/>
      <c r="ERL132" s="4"/>
      <c r="ERM132" s="4"/>
      <c r="ERN132" s="4"/>
      <c r="ERO132" s="4"/>
      <c r="ERP132" s="4"/>
      <c r="ERQ132" s="4"/>
      <c r="ERR132" s="4"/>
      <c r="ERS132" s="4"/>
      <c r="ERT132" s="4"/>
      <c r="ERU132" s="4"/>
      <c r="ERV132" s="4"/>
      <c r="ERW132" s="4"/>
      <c r="ERX132" s="4"/>
      <c r="ERY132" s="4"/>
      <c r="ERZ132" s="4"/>
      <c r="ESA132" s="4"/>
      <c r="ESB132" s="4"/>
      <c r="ESC132" s="4"/>
      <c r="ESD132" s="4"/>
      <c r="ESE132" s="4"/>
      <c r="ESF132" s="4"/>
      <c r="ESG132" s="4"/>
      <c r="ESH132" s="4"/>
      <c r="ESI132" s="4"/>
      <c r="ESJ132" s="4"/>
      <c r="ESK132" s="4"/>
      <c r="ESL132" s="4"/>
      <c r="ESM132" s="4"/>
      <c r="ESN132" s="4"/>
      <c r="ESO132" s="4"/>
      <c r="ESP132" s="4"/>
      <c r="ESQ132" s="4"/>
      <c r="ESR132" s="4"/>
      <c r="ESS132" s="4"/>
      <c r="EST132" s="4"/>
      <c r="ESU132" s="4"/>
      <c r="ESV132" s="4"/>
      <c r="ESW132" s="4"/>
      <c r="ESX132" s="4"/>
      <c r="ESY132" s="4"/>
      <c r="ESZ132" s="4"/>
      <c r="ETA132" s="4"/>
      <c r="ETB132" s="4"/>
      <c r="ETC132" s="4"/>
      <c r="ETD132" s="4"/>
      <c r="ETE132" s="4"/>
      <c r="ETF132" s="4"/>
      <c r="ETG132" s="4"/>
      <c r="ETH132" s="4"/>
      <c r="ETI132" s="4"/>
      <c r="ETJ132" s="4"/>
      <c r="ETK132" s="4"/>
      <c r="ETL132" s="4"/>
      <c r="ETM132" s="4"/>
      <c r="ETN132" s="4"/>
      <c r="ETO132" s="4"/>
      <c r="ETP132" s="4"/>
      <c r="ETQ132" s="4"/>
      <c r="ETR132" s="4"/>
      <c r="ETS132" s="4"/>
      <c r="ETT132" s="4"/>
      <c r="ETU132" s="4"/>
      <c r="ETV132" s="4"/>
      <c r="ETW132" s="4"/>
      <c r="ETX132" s="4"/>
      <c r="ETY132" s="4"/>
      <c r="ETZ132" s="4"/>
      <c r="EUA132" s="4"/>
      <c r="EUB132" s="4"/>
      <c r="EUC132" s="4"/>
      <c r="EUD132" s="4"/>
      <c r="EUE132" s="4"/>
      <c r="EUF132" s="4"/>
      <c r="EUG132" s="4"/>
      <c r="EUH132" s="4"/>
      <c r="EUI132" s="4"/>
      <c r="EUJ132" s="4"/>
      <c r="EUK132" s="4"/>
      <c r="EUL132" s="4"/>
      <c r="EUM132" s="4"/>
      <c r="EUN132" s="4"/>
      <c r="EUO132" s="4"/>
      <c r="EUP132" s="4"/>
      <c r="EUQ132" s="4"/>
      <c r="EUR132" s="4"/>
      <c r="EUS132" s="4"/>
      <c r="EUT132" s="4"/>
      <c r="EUU132" s="4"/>
      <c r="EUV132" s="4"/>
      <c r="EUW132" s="4"/>
      <c r="EUX132" s="4"/>
      <c r="EUY132" s="4"/>
      <c r="EUZ132" s="4"/>
      <c r="EVA132" s="4"/>
      <c r="EVB132" s="4"/>
      <c r="EVC132" s="4"/>
      <c r="EVD132" s="4"/>
      <c r="EVE132" s="4"/>
      <c r="EVF132" s="4"/>
      <c r="EVG132" s="4"/>
      <c r="EVH132" s="4"/>
      <c r="EVI132" s="4"/>
      <c r="EVJ132" s="4"/>
      <c r="EVK132" s="4"/>
      <c r="EVL132" s="4"/>
      <c r="EVM132" s="4"/>
      <c r="EVN132" s="4"/>
      <c r="EVO132" s="4"/>
      <c r="EVP132" s="4"/>
      <c r="EVQ132" s="4"/>
      <c r="EVR132" s="4"/>
      <c r="EVS132" s="4"/>
      <c r="EVT132" s="4"/>
      <c r="EVU132" s="4"/>
      <c r="EVV132" s="4"/>
      <c r="EVW132" s="4"/>
      <c r="EVX132" s="4"/>
      <c r="EVY132" s="4"/>
      <c r="EVZ132" s="4"/>
      <c r="EWA132" s="4"/>
      <c r="EWB132" s="4"/>
      <c r="EWC132" s="4"/>
      <c r="EWD132" s="4"/>
      <c r="EWE132" s="4"/>
      <c r="EWF132" s="4"/>
      <c r="EWG132" s="4"/>
      <c r="EWH132" s="4"/>
      <c r="EWI132" s="4"/>
      <c r="EWJ132" s="4"/>
      <c r="EWK132" s="4"/>
      <c r="EWL132" s="4"/>
      <c r="EWM132" s="4"/>
      <c r="EWN132" s="4"/>
      <c r="EWO132" s="4"/>
      <c r="EWP132" s="4"/>
      <c r="EWQ132" s="4"/>
      <c r="EWR132" s="4"/>
      <c r="EWS132" s="4"/>
      <c r="EWT132" s="4"/>
      <c r="EWU132" s="4"/>
      <c r="EWV132" s="4"/>
      <c r="EWW132" s="4"/>
      <c r="EWX132" s="4"/>
      <c r="EWY132" s="4"/>
      <c r="EWZ132" s="4"/>
      <c r="EXA132" s="4"/>
      <c r="EXB132" s="4"/>
      <c r="EXC132" s="4"/>
      <c r="EXD132" s="4"/>
      <c r="EXE132" s="4"/>
      <c r="EXF132" s="4"/>
      <c r="EXG132" s="4"/>
      <c r="EXH132" s="4"/>
      <c r="EXI132" s="4"/>
      <c r="EXJ132" s="4"/>
      <c r="EXK132" s="4"/>
      <c r="EXL132" s="4"/>
      <c r="EXM132" s="4"/>
      <c r="EXN132" s="4"/>
      <c r="EXO132" s="4"/>
      <c r="EXP132" s="4"/>
      <c r="EXQ132" s="4"/>
      <c r="EXR132" s="4"/>
      <c r="EXS132" s="4"/>
      <c r="EXT132" s="4"/>
      <c r="EXU132" s="4"/>
      <c r="EXV132" s="4"/>
      <c r="EXW132" s="4"/>
      <c r="EXX132" s="4"/>
      <c r="EXY132" s="4"/>
      <c r="EXZ132" s="4"/>
      <c r="EYA132" s="4"/>
      <c r="EYB132" s="4"/>
      <c r="EYC132" s="4"/>
      <c r="EYD132" s="4"/>
      <c r="EYE132" s="4"/>
      <c r="EYF132" s="4"/>
      <c r="EYG132" s="4"/>
      <c r="EYH132" s="4"/>
      <c r="EYI132" s="4"/>
      <c r="EYJ132" s="4"/>
      <c r="EYK132" s="4"/>
      <c r="EYL132" s="4"/>
      <c r="EYM132" s="4"/>
      <c r="EYN132" s="4"/>
      <c r="EYO132" s="4"/>
      <c r="EYP132" s="4"/>
      <c r="EYQ132" s="4"/>
      <c r="EYR132" s="4"/>
      <c r="EYS132" s="4"/>
      <c r="EYT132" s="4"/>
      <c r="EZA132" s="4"/>
      <c r="EZB132" s="4"/>
      <c r="EZC132" s="4"/>
      <c r="EZD132" s="4"/>
      <c r="EZE132" s="4"/>
      <c r="EZF132" s="4"/>
      <c r="EZG132" s="4"/>
      <c r="EZH132" s="4"/>
      <c r="EZI132" s="4"/>
      <c r="EZJ132" s="4"/>
      <c r="EZK132" s="4"/>
      <c r="EZL132" s="4"/>
      <c r="EZM132" s="4"/>
      <c r="EZN132" s="4"/>
      <c r="EZO132" s="4"/>
      <c r="EZP132" s="4"/>
      <c r="EZQ132" s="4"/>
      <c r="EZR132" s="4"/>
      <c r="EZS132" s="4"/>
      <c r="EZT132" s="4"/>
      <c r="EZU132" s="4"/>
      <c r="EZV132" s="4"/>
      <c r="EZW132" s="4"/>
      <c r="EZX132" s="4"/>
      <c r="EZY132" s="4"/>
      <c r="EZZ132" s="4"/>
      <c r="FAA132" s="4"/>
      <c r="FAB132" s="4"/>
      <c r="FAC132" s="4"/>
      <c r="FAD132" s="4"/>
      <c r="FAE132" s="4"/>
      <c r="FAF132" s="4"/>
      <c r="FAG132" s="4"/>
      <c r="FAH132" s="4"/>
      <c r="FAI132" s="4"/>
      <c r="FAJ132" s="4"/>
      <c r="FAK132" s="4"/>
      <c r="FAL132" s="4"/>
      <c r="FAM132" s="4"/>
      <c r="FAN132" s="4"/>
      <c r="FAO132" s="4"/>
      <c r="FAP132" s="4"/>
      <c r="FAQ132" s="4"/>
      <c r="FAR132" s="4"/>
      <c r="FAS132" s="4"/>
      <c r="FAT132" s="4"/>
      <c r="FAU132" s="4"/>
      <c r="FAV132" s="4"/>
      <c r="FAW132" s="4"/>
      <c r="FAX132" s="4"/>
      <c r="FAY132" s="4"/>
      <c r="FAZ132" s="4"/>
      <c r="FBA132" s="4"/>
      <c r="FBB132" s="4"/>
      <c r="FBC132" s="4"/>
      <c r="FBD132" s="4"/>
      <c r="FBE132" s="4"/>
      <c r="FBF132" s="4"/>
      <c r="FBG132" s="4"/>
      <c r="FBH132" s="4"/>
      <c r="FBI132" s="4"/>
      <c r="FBJ132" s="4"/>
      <c r="FBK132" s="4"/>
      <c r="FBL132" s="4"/>
      <c r="FBM132" s="4"/>
      <c r="FBN132" s="4"/>
      <c r="FBO132" s="4"/>
      <c r="FBP132" s="4"/>
      <c r="FBQ132" s="4"/>
      <c r="FBR132" s="4"/>
      <c r="FBS132" s="4"/>
      <c r="FBT132" s="4"/>
      <c r="FBU132" s="4"/>
      <c r="FBV132" s="4"/>
      <c r="FBW132" s="4"/>
      <c r="FBX132" s="4"/>
      <c r="FBY132" s="4"/>
      <c r="FBZ132" s="4"/>
      <c r="FCA132" s="4"/>
      <c r="FCB132" s="4"/>
      <c r="FCC132" s="4"/>
      <c r="FCD132" s="4"/>
      <c r="FCE132" s="4"/>
      <c r="FCF132" s="4"/>
      <c r="FCG132" s="4"/>
      <c r="FCH132" s="4"/>
      <c r="FCI132" s="4"/>
      <c r="FCJ132" s="4"/>
      <c r="FCK132" s="4"/>
      <c r="FCL132" s="4"/>
      <c r="FCM132" s="4"/>
      <c r="FCN132" s="4"/>
      <c r="FCO132" s="4"/>
      <c r="FCP132" s="4"/>
      <c r="FCQ132" s="4"/>
      <c r="FCR132" s="4"/>
      <c r="FCS132" s="4"/>
      <c r="FCT132" s="4"/>
      <c r="FCU132" s="4"/>
      <c r="FCV132" s="4"/>
      <c r="FCW132" s="4"/>
      <c r="FCX132" s="4"/>
      <c r="FCY132" s="4"/>
      <c r="FCZ132" s="4"/>
      <c r="FDA132" s="4"/>
      <c r="FDB132" s="4"/>
      <c r="FDC132" s="4"/>
      <c r="FDD132" s="4"/>
      <c r="FDE132" s="4"/>
      <c r="FDF132" s="4"/>
      <c r="FDG132" s="4"/>
      <c r="FDH132" s="4"/>
      <c r="FDI132" s="4"/>
      <c r="FDJ132" s="4"/>
      <c r="FDK132" s="4"/>
      <c r="FDL132" s="4"/>
      <c r="FDM132" s="4"/>
      <c r="FDN132" s="4"/>
      <c r="FDO132" s="4"/>
      <c r="FDP132" s="4"/>
      <c r="FDQ132" s="4"/>
      <c r="FDR132" s="4"/>
      <c r="FDS132" s="4"/>
      <c r="FDT132" s="4"/>
      <c r="FDU132" s="4"/>
      <c r="FDV132" s="4"/>
      <c r="FDW132" s="4"/>
      <c r="FDX132" s="4"/>
      <c r="FDY132" s="4"/>
      <c r="FDZ132" s="4"/>
      <c r="FEA132" s="4"/>
      <c r="FEB132" s="4"/>
      <c r="FEC132" s="4"/>
      <c r="FED132" s="4"/>
      <c r="FEE132" s="4"/>
      <c r="FEF132" s="4"/>
      <c r="FEG132" s="4"/>
      <c r="FEH132" s="4"/>
      <c r="FEI132" s="4"/>
      <c r="FEJ132" s="4"/>
      <c r="FEK132" s="4"/>
      <c r="FEL132" s="4"/>
      <c r="FEM132" s="4"/>
      <c r="FEN132" s="4"/>
      <c r="FEO132" s="4"/>
      <c r="FEP132" s="4"/>
      <c r="FEQ132" s="4"/>
      <c r="FER132" s="4"/>
      <c r="FES132" s="4"/>
      <c r="FET132" s="4"/>
      <c r="FEU132" s="4"/>
      <c r="FEV132" s="4"/>
      <c r="FEW132" s="4"/>
      <c r="FEX132" s="4"/>
      <c r="FEY132" s="4"/>
      <c r="FEZ132" s="4"/>
      <c r="FFA132" s="4"/>
      <c r="FFB132" s="4"/>
      <c r="FFC132" s="4"/>
      <c r="FFD132" s="4"/>
      <c r="FFE132" s="4"/>
      <c r="FFF132" s="4"/>
      <c r="FFG132" s="4"/>
      <c r="FFH132" s="4"/>
      <c r="FFI132" s="4"/>
      <c r="FFJ132" s="4"/>
      <c r="FFK132" s="4"/>
      <c r="FFL132" s="4"/>
      <c r="FFM132" s="4"/>
      <c r="FFN132" s="4"/>
      <c r="FFO132" s="4"/>
      <c r="FFP132" s="4"/>
      <c r="FFQ132" s="4"/>
      <c r="FFR132" s="4"/>
      <c r="FFS132" s="4"/>
      <c r="FFT132" s="4"/>
      <c r="FFU132" s="4"/>
      <c r="FFV132" s="4"/>
      <c r="FFW132" s="4"/>
      <c r="FFX132" s="4"/>
      <c r="FFY132" s="4"/>
      <c r="FFZ132" s="4"/>
      <c r="FGA132" s="4"/>
      <c r="FGB132" s="4"/>
      <c r="FGC132" s="4"/>
      <c r="FGD132" s="4"/>
      <c r="FGE132" s="4"/>
      <c r="FGF132" s="4"/>
      <c r="FGG132" s="4"/>
      <c r="FGH132" s="4"/>
      <c r="FGI132" s="4"/>
      <c r="FGJ132" s="4"/>
      <c r="FGK132" s="4"/>
      <c r="FGL132" s="4"/>
      <c r="FGM132" s="4"/>
      <c r="FGN132" s="4"/>
      <c r="FGO132" s="4"/>
      <c r="FGP132" s="4"/>
      <c r="FGQ132" s="4"/>
      <c r="FGR132" s="4"/>
      <c r="FGS132" s="4"/>
      <c r="FGT132" s="4"/>
      <c r="FGU132" s="4"/>
      <c r="FGV132" s="4"/>
      <c r="FGW132" s="4"/>
      <c r="FGX132" s="4"/>
      <c r="FGY132" s="4"/>
      <c r="FGZ132" s="4"/>
      <c r="FHA132" s="4"/>
      <c r="FHB132" s="4"/>
      <c r="FHC132" s="4"/>
      <c r="FHD132" s="4"/>
      <c r="FHE132" s="4"/>
      <c r="FHF132" s="4"/>
      <c r="FHG132" s="4"/>
      <c r="FHH132" s="4"/>
      <c r="FHI132" s="4"/>
      <c r="FHJ132" s="4"/>
      <c r="FHK132" s="4"/>
      <c r="FHL132" s="4"/>
      <c r="FHM132" s="4"/>
      <c r="FHN132" s="4"/>
      <c r="FHO132" s="4"/>
      <c r="FHP132" s="4"/>
      <c r="FHQ132" s="4"/>
      <c r="FHR132" s="4"/>
      <c r="FHS132" s="4"/>
      <c r="FHT132" s="4"/>
      <c r="FHU132" s="4"/>
      <c r="FHV132" s="4"/>
      <c r="FHW132" s="4"/>
      <c r="FHX132" s="4"/>
      <c r="FHY132" s="4"/>
      <c r="FHZ132" s="4"/>
      <c r="FIA132" s="4"/>
      <c r="FIB132" s="4"/>
      <c r="FIC132" s="4"/>
      <c r="FID132" s="4"/>
      <c r="FIE132" s="4"/>
      <c r="FIF132" s="4"/>
      <c r="FIG132" s="4"/>
      <c r="FIH132" s="4"/>
      <c r="FII132" s="4"/>
      <c r="FIJ132" s="4"/>
      <c r="FIK132" s="4"/>
      <c r="FIL132" s="4"/>
      <c r="FIM132" s="4"/>
      <c r="FIN132" s="4"/>
      <c r="FIO132" s="4"/>
      <c r="FIP132" s="4"/>
      <c r="FIW132" s="4"/>
      <c r="FIX132" s="4"/>
      <c r="FIY132" s="4"/>
      <c r="FIZ132" s="4"/>
      <c r="FJA132" s="4"/>
      <c r="FJB132" s="4"/>
      <c r="FJC132" s="4"/>
      <c r="FJD132" s="4"/>
      <c r="FJE132" s="4"/>
      <c r="FJF132" s="4"/>
      <c r="FJG132" s="4"/>
      <c r="FJH132" s="4"/>
      <c r="FJI132" s="4"/>
      <c r="FJJ132" s="4"/>
      <c r="FJK132" s="4"/>
      <c r="FJL132" s="4"/>
      <c r="FJM132" s="4"/>
      <c r="FJN132" s="4"/>
      <c r="FJO132" s="4"/>
      <c r="FJP132" s="4"/>
      <c r="FJQ132" s="4"/>
      <c r="FJR132" s="4"/>
      <c r="FJS132" s="4"/>
      <c r="FJT132" s="4"/>
      <c r="FJU132" s="4"/>
      <c r="FJV132" s="4"/>
      <c r="FJW132" s="4"/>
      <c r="FJX132" s="4"/>
      <c r="FJY132" s="4"/>
      <c r="FJZ132" s="4"/>
      <c r="FKA132" s="4"/>
      <c r="FKB132" s="4"/>
      <c r="FKC132" s="4"/>
      <c r="FKD132" s="4"/>
      <c r="FKE132" s="4"/>
      <c r="FKF132" s="4"/>
      <c r="FKG132" s="4"/>
      <c r="FKH132" s="4"/>
      <c r="FKI132" s="4"/>
      <c r="FKJ132" s="4"/>
      <c r="FKK132" s="4"/>
      <c r="FKL132" s="4"/>
      <c r="FKM132" s="4"/>
      <c r="FKN132" s="4"/>
      <c r="FKO132" s="4"/>
      <c r="FKP132" s="4"/>
      <c r="FKQ132" s="4"/>
      <c r="FKR132" s="4"/>
      <c r="FKS132" s="4"/>
      <c r="FKT132" s="4"/>
      <c r="FKU132" s="4"/>
      <c r="FKV132" s="4"/>
      <c r="FKW132" s="4"/>
      <c r="FKX132" s="4"/>
      <c r="FKY132" s="4"/>
      <c r="FKZ132" s="4"/>
      <c r="FLA132" s="4"/>
      <c r="FLB132" s="4"/>
      <c r="FLC132" s="4"/>
      <c r="FLD132" s="4"/>
      <c r="FLE132" s="4"/>
      <c r="FLF132" s="4"/>
      <c r="FLG132" s="4"/>
      <c r="FLH132" s="4"/>
      <c r="FLI132" s="4"/>
      <c r="FLJ132" s="4"/>
      <c r="FLK132" s="4"/>
      <c r="FLL132" s="4"/>
      <c r="FLM132" s="4"/>
      <c r="FLN132" s="4"/>
      <c r="FLO132" s="4"/>
      <c r="FLP132" s="4"/>
      <c r="FLQ132" s="4"/>
      <c r="FLR132" s="4"/>
      <c r="FLS132" s="4"/>
      <c r="FLT132" s="4"/>
      <c r="FLU132" s="4"/>
      <c r="FLV132" s="4"/>
      <c r="FLW132" s="4"/>
      <c r="FLX132" s="4"/>
      <c r="FLY132" s="4"/>
      <c r="FLZ132" s="4"/>
      <c r="FMA132" s="4"/>
      <c r="FMB132" s="4"/>
      <c r="FMC132" s="4"/>
      <c r="FMD132" s="4"/>
      <c r="FME132" s="4"/>
      <c r="FMF132" s="4"/>
      <c r="FMG132" s="4"/>
      <c r="FMH132" s="4"/>
      <c r="FMI132" s="4"/>
      <c r="FMJ132" s="4"/>
      <c r="FMK132" s="4"/>
      <c r="FML132" s="4"/>
      <c r="FMM132" s="4"/>
      <c r="FMN132" s="4"/>
      <c r="FMO132" s="4"/>
      <c r="FMP132" s="4"/>
      <c r="FMQ132" s="4"/>
      <c r="FMR132" s="4"/>
      <c r="FMS132" s="4"/>
      <c r="FMT132" s="4"/>
      <c r="FMU132" s="4"/>
      <c r="FMV132" s="4"/>
      <c r="FMW132" s="4"/>
      <c r="FMX132" s="4"/>
      <c r="FMY132" s="4"/>
      <c r="FMZ132" s="4"/>
      <c r="FNA132" s="4"/>
      <c r="FNB132" s="4"/>
      <c r="FNC132" s="4"/>
      <c r="FND132" s="4"/>
      <c r="FNE132" s="4"/>
      <c r="FNF132" s="4"/>
      <c r="FNG132" s="4"/>
      <c r="FNH132" s="4"/>
      <c r="FNI132" s="4"/>
      <c r="FNJ132" s="4"/>
      <c r="FNK132" s="4"/>
      <c r="FNL132" s="4"/>
      <c r="FNM132" s="4"/>
      <c r="FNN132" s="4"/>
      <c r="FNO132" s="4"/>
      <c r="FNP132" s="4"/>
      <c r="FNQ132" s="4"/>
      <c r="FNR132" s="4"/>
      <c r="FNS132" s="4"/>
      <c r="FNT132" s="4"/>
      <c r="FNU132" s="4"/>
      <c r="FNV132" s="4"/>
      <c r="FNW132" s="4"/>
      <c r="FNX132" s="4"/>
      <c r="FNY132" s="4"/>
      <c r="FNZ132" s="4"/>
      <c r="FOA132" s="4"/>
      <c r="FOB132" s="4"/>
      <c r="FOC132" s="4"/>
      <c r="FOD132" s="4"/>
      <c r="FOE132" s="4"/>
      <c r="FOF132" s="4"/>
      <c r="FOG132" s="4"/>
      <c r="FOH132" s="4"/>
      <c r="FOI132" s="4"/>
      <c r="FOJ132" s="4"/>
      <c r="FOK132" s="4"/>
      <c r="FOL132" s="4"/>
      <c r="FOM132" s="4"/>
      <c r="FON132" s="4"/>
      <c r="FOO132" s="4"/>
      <c r="FOP132" s="4"/>
      <c r="FOQ132" s="4"/>
      <c r="FOR132" s="4"/>
      <c r="FOS132" s="4"/>
      <c r="FOT132" s="4"/>
      <c r="FOU132" s="4"/>
      <c r="FOV132" s="4"/>
      <c r="FOW132" s="4"/>
      <c r="FOX132" s="4"/>
      <c r="FOY132" s="4"/>
      <c r="FOZ132" s="4"/>
      <c r="FPA132" s="4"/>
      <c r="FPB132" s="4"/>
      <c r="FPC132" s="4"/>
      <c r="FPD132" s="4"/>
      <c r="FPE132" s="4"/>
      <c r="FPF132" s="4"/>
      <c r="FPG132" s="4"/>
      <c r="FPH132" s="4"/>
      <c r="FPI132" s="4"/>
      <c r="FPJ132" s="4"/>
      <c r="FPK132" s="4"/>
      <c r="FPL132" s="4"/>
      <c r="FPM132" s="4"/>
      <c r="FPN132" s="4"/>
      <c r="FPO132" s="4"/>
      <c r="FPP132" s="4"/>
      <c r="FPQ132" s="4"/>
      <c r="FPR132" s="4"/>
      <c r="FPS132" s="4"/>
      <c r="FPT132" s="4"/>
      <c r="FPU132" s="4"/>
      <c r="FPV132" s="4"/>
      <c r="FPW132" s="4"/>
      <c r="FPX132" s="4"/>
      <c r="FPY132" s="4"/>
      <c r="FPZ132" s="4"/>
      <c r="FQA132" s="4"/>
      <c r="FQB132" s="4"/>
      <c r="FQC132" s="4"/>
      <c r="FQD132" s="4"/>
      <c r="FQE132" s="4"/>
      <c r="FQF132" s="4"/>
      <c r="FQG132" s="4"/>
      <c r="FQH132" s="4"/>
      <c r="FQI132" s="4"/>
      <c r="FQJ132" s="4"/>
      <c r="FQK132" s="4"/>
      <c r="FQL132" s="4"/>
      <c r="FQM132" s="4"/>
      <c r="FQN132" s="4"/>
      <c r="FQO132" s="4"/>
      <c r="FQP132" s="4"/>
      <c r="FQQ132" s="4"/>
      <c r="FQR132" s="4"/>
      <c r="FQS132" s="4"/>
      <c r="FQT132" s="4"/>
      <c r="FQU132" s="4"/>
      <c r="FQV132" s="4"/>
      <c r="FQW132" s="4"/>
      <c r="FQX132" s="4"/>
      <c r="FQY132" s="4"/>
      <c r="FQZ132" s="4"/>
      <c r="FRA132" s="4"/>
      <c r="FRB132" s="4"/>
      <c r="FRC132" s="4"/>
      <c r="FRD132" s="4"/>
      <c r="FRE132" s="4"/>
      <c r="FRF132" s="4"/>
      <c r="FRG132" s="4"/>
      <c r="FRH132" s="4"/>
      <c r="FRI132" s="4"/>
      <c r="FRJ132" s="4"/>
      <c r="FRK132" s="4"/>
      <c r="FRL132" s="4"/>
      <c r="FRM132" s="4"/>
      <c r="FRN132" s="4"/>
      <c r="FRO132" s="4"/>
      <c r="FRP132" s="4"/>
      <c r="FRQ132" s="4"/>
      <c r="FRR132" s="4"/>
      <c r="FRS132" s="4"/>
      <c r="FRT132" s="4"/>
      <c r="FRU132" s="4"/>
      <c r="FRV132" s="4"/>
      <c r="FRW132" s="4"/>
      <c r="FRX132" s="4"/>
      <c r="FRY132" s="4"/>
      <c r="FRZ132" s="4"/>
      <c r="FSA132" s="4"/>
      <c r="FSB132" s="4"/>
      <c r="FSC132" s="4"/>
      <c r="FSD132" s="4"/>
      <c r="FSE132" s="4"/>
      <c r="FSF132" s="4"/>
      <c r="FSG132" s="4"/>
      <c r="FSH132" s="4"/>
      <c r="FSI132" s="4"/>
      <c r="FSJ132" s="4"/>
      <c r="FSK132" s="4"/>
      <c r="FSL132" s="4"/>
      <c r="FSS132" s="4"/>
      <c r="FST132" s="4"/>
      <c r="FSU132" s="4"/>
      <c r="FSV132" s="4"/>
      <c r="FSW132" s="4"/>
      <c r="FSX132" s="4"/>
      <c r="FSY132" s="4"/>
      <c r="FSZ132" s="4"/>
      <c r="FTA132" s="4"/>
      <c r="FTB132" s="4"/>
      <c r="FTC132" s="4"/>
      <c r="FTD132" s="4"/>
      <c r="FTE132" s="4"/>
      <c r="FTF132" s="4"/>
      <c r="FTG132" s="4"/>
      <c r="FTH132" s="4"/>
      <c r="FTI132" s="4"/>
      <c r="FTJ132" s="4"/>
      <c r="FTK132" s="4"/>
      <c r="FTL132" s="4"/>
      <c r="FTM132" s="4"/>
      <c r="FTN132" s="4"/>
      <c r="FTO132" s="4"/>
      <c r="FTP132" s="4"/>
      <c r="FTQ132" s="4"/>
      <c r="FTR132" s="4"/>
      <c r="FTS132" s="4"/>
      <c r="FTT132" s="4"/>
      <c r="FTU132" s="4"/>
      <c r="FTV132" s="4"/>
      <c r="FTW132" s="4"/>
      <c r="FTX132" s="4"/>
      <c r="FTY132" s="4"/>
      <c r="FTZ132" s="4"/>
      <c r="FUA132" s="4"/>
      <c r="FUB132" s="4"/>
      <c r="FUC132" s="4"/>
      <c r="FUD132" s="4"/>
      <c r="FUE132" s="4"/>
      <c r="FUF132" s="4"/>
      <c r="FUG132" s="4"/>
      <c r="FUH132" s="4"/>
      <c r="FUI132" s="4"/>
      <c r="FUJ132" s="4"/>
      <c r="FUK132" s="4"/>
      <c r="FUL132" s="4"/>
      <c r="FUM132" s="4"/>
      <c r="FUN132" s="4"/>
      <c r="FUO132" s="4"/>
      <c r="FUP132" s="4"/>
      <c r="FUQ132" s="4"/>
      <c r="FUR132" s="4"/>
      <c r="FUS132" s="4"/>
      <c r="FUT132" s="4"/>
      <c r="FUU132" s="4"/>
      <c r="FUV132" s="4"/>
      <c r="FUW132" s="4"/>
      <c r="FUX132" s="4"/>
      <c r="FUY132" s="4"/>
      <c r="FUZ132" s="4"/>
      <c r="FVA132" s="4"/>
      <c r="FVB132" s="4"/>
      <c r="FVC132" s="4"/>
      <c r="FVD132" s="4"/>
      <c r="FVE132" s="4"/>
      <c r="FVF132" s="4"/>
      <c r="FVG132" s="4"/>
      <c r="FVH132" s="4"/>
      <c r="FVI132" s="4"/>
      <c r="FVJ132" s="4"/>
      <c r="FVK132" s="4"/>
      <c r="FVL132" s="4"/>
      <c r="FVM132" s="4"/>
      <c r="FVN132" s="4"/>
      <c r="FVO132" s="4"/>
      <c r="FVP132" s="4"/>
      <c r="FVQ132" s="4"/>
      <c r="FVR132" s="4"/>
      <c r="FVS132" s="4"/>
      <c r="FVT132" s="4"/>
      <c r="FVU132" s="4"/>
      <c r="FVV132" s="4"/>
      <c r="FVW132" s="4"/>
      <c r="FVX132" s="4"/>
      <c r="FVY132" s="4"/>
      <c r="FVZ132" s="4"/>
      <c r="FWA132" s="4"/>
      <c r="FWB132" s="4"/>
      <c r="FWC132" s="4"/>
      <c r="FWD132" s="4"/>
      <c r="FWE132" s="4"/>
      <c r="FWF132" s="4"/>
      <c r="FWG132" s="4"/>
      <c r="FWH132" s="4"/>
      <c r="FWI132" s="4"/>
      <c r="FWJ132" s="4"/>
      <c r="FWK132" s="4"/>
      <c r="FWL132" s="4"/>
      <c r="FWM132" s="4"/>
      <c r="FWN132" s="4"/>
      <c r="FWO132" s="4"/>
      <c r="FWP132" s="4"/>
      <c r="FWQ132" s="4"/>
      <c r="FWR132" s="4"/>
      <c r="FWS132" s="4"/>
      <c r="FWT132" s="4"/>
      <c r="FWU132" s="4"/>
      <c r="FWV132" s="4"/>
      <c r="FWW132" s="4"/>
      <c r="FWX132" s="4"/>
      <c r="FWY132" s="4"/>
      <c r="FWZ132" s="4"/>
      <c r="FXA132" s="4"/>
      <c r="FXB132" s="4"/>
      <c r="FXC132" s="4"/>
      <c r="FXD132" s="4"/>
      <c r="FXE132" s="4"/>
      <c r="FXF132" s="4"/>
      <c r="FXG132" s="4"/>
      <c r="FXH132" s="4"/>
      <c r="FXI132" s="4"/>
      <c r="FXJ132" s="4"/>
      <c r="FXK132" s="4"/>
      <c r="FXL132" s="4"/>
      <c r="FXM132" s="4"/>
      <c r="FXN132" s="4"/>
      <c r="FXO132" s="4"/>
      <c r="FXP132" s="4"/>
      <c r="FXQ132" s="4"/>
      <c r="FXR132" s="4"/>
      <c r="FXS132" s="4"/>
      <c r="FXT132" s="4"/>
      <c r="FXU132" s="4"/>
      <c r="FXV132" s="4"/>
      <c r="FXW132" s="4"/>
      <c r="FXX132" s="4"/>
      <c r="FXY132" s="4"/>
      <c r="FXZ132" s="4"/>
      <c r="FYA132" s="4"/>
      <c r="FYB132" s="4"/>
      <c r="FYC132" s="4"/>
      <c r="FYD132" s="4"/>
      <c r="FYE132" s="4"/>
      <c r="FYF132" s="4"/>
      <c r="FYG132" s="4"/>
      <c r="FYH132" s="4"/>
      <c r="FYI132" s="4"/>
      <c r="FYJ132" s="4"/>
      <c r="FYK132" s="4"/>
      <c r="FYL132" s="4"/>
      <c r="FYM132" s="4"/>
      <c r="FYN132" s="4"/>
      <c r="FYO132" s="4"/>
      <c r="FYP132" s="4"/>
      <c r="FYQ132" s="4"/>
      <c r="FYR132" s="4"/>
      <c r="FYS132" s="4"/>
      <c r="FYT132" s="4"/>
      <c r="FYU132" s="4"/>
      <c r="FYV132" s="4"/>
      <c r="FYW132" s="4"/>
      <c r="FYX132" s="4"/>
      <c r="FYY132" s="4"/>
      <c r="FYZ132" s="4"/>
      <c r="FZA132" s="4"/>
      <c r="FZB132" s="4"/>
      <c r="FZC132" s="4"/>
      <c r="FZD132" s="4"/>
      <c r="FZE132" s="4"/>
      <c r="FZF132" s="4"/>
      <c r="FZG132" s="4"/>
      <c r="FZH132" s="4"/>
      <c r="FZI132" s="4"/>
      <c r="FZJ132" s="4"/>
      <c r="FZK132" s="4"/>
      <c r="FZL132" s="4"/>
      <c r="FZM132" s="4"/>
      <c r="FZN132" s="4"/>
      <c r="FZO132" s="4"/>
      <c r="FZP132" s="4"/>
      <c r="FZQ132" s="4"/>
      <c r="FZR132" s="4"/>
      <c r="FZS132" s="4"/>
      <c r="FZT132" s="4"/>
      <c r="FZU132" s="4"/>
      <c r="FZV132" s="4"/>
      <c r="FZW132" s="4"/>
      <c r="FZX132" s="4"/>
      <c r="FZY132" s="4"/>
      <c r="FZZ132" s="4"/>
      <c r="GAA132" s="4"/>
      <c r="GAB132" s="4"/>
      <c r="GAC132" s="4"/>
      <c r="GAD132" s="4"/>
      <c r="GAE132" s="4"/>
      <c r="GAF132" s="4"/>
      <c r="GAG132" s="4"/>
      <c r="GAH132" s="4"/>
      <c r="GAI132" s="4"/>
      <c r="GAJ132" s="4"/>
      <c r="GAK132" s="4"/>
      <c r="GAL132" s="4"/>
      <c r="GAM132" s="4"/>
      <c r="GAN132" s="4"/>
      <c r="GAO132" s="4"/>
      <c r="GAP132" s="4"/>
      <c r="GAQ132" s="4"/>
      <c r="GAR132" s="4"/>
      <c r="GAS132" s="4"/>
      <c r="GAT132" s="4"/>
      <c r="GAU132" s="4"/>
      <c r="GAV132" s="4"/>
      <c r="GAW132" s="4"/>
      <c r="GAX132" s="4"/>
      <c r="GAY132" s="4"/>
      <c r="GAZ132" s="4"/>
      <c r="GBA132" s="4"/>
      <c r="GBB132" s="4"/>
      <c r="GBC132" s="4"/>
      <c r="GBD132" s="4"/>
      <c r="GBE132" s="4"/>
      <c r="GBF132" s="4"/>
      <c r="GBG132" s="4"/>
      <c r="GBH132" s="4"/>
      <c r="GBI132" s="4"/>
      <c r="GBJ132" s="4"/>
      <c r="GBK132" s="4"/>
      <c r="GBL132" s="4"/>
      <c r="GBM132" s="4"/>
      <c r="GBN132" s="4"/>
      <c r="GBO132" s="4"/>
      <c r="GBP132" s="4"/>
      <c r="GBQ132" s="4"/>
      <c r="GBR132" s="4"/>
      <c r="GBS132" s="4"/>
      <c r="GBT132" s="4"/>
      <c r="GBU132" s="4"/>
      <c r="GBV132" s="4"/>
      <c r="GBW132" s="4"/>
      <c r="GBX132" s="4"/>
      <c r="GBY132" s="4"/>
      <c r="GBZ132" s="4"/>
      <c r="GCA132" s="4"/>
      <c r="GCB132" s="4"/>
      <c r="GCC132" s="4"/>
      <c r="GCD132" s="4"/>
      <c r="GCE132" s="4"/>
      <c r="GCF132" s="4"/>
      <c r="GCG132" s="4"/>
      <c r="GCH132" s="4"/>
      <c r="GCO132" s="4"/>
      <c r="GCP132" s="4"/>
      <c r="GCQ132" s="4"/>
      <c r="GCR132" s="4"/>
      <c r="GCS132" s="4"/>
      <c r="GCT132" s="4"/>
      <c r="GCU132" s="4"/>
      <c r="GCV132" s="4"/>
      <c r="GCW132" s="4"/>
      <c r="GCX132" s="4"/>
      <c r="GCY132" s="4"/>
      <c r="GCZ132" s="4"/>
      <c r="GDA132" s="4"/>
      <c r="GDB132" s="4"/>
      <c r="GDC132" s="4"/>
      <c r="GDD132" s="4"/>
      <c r="GDE132" s="4"/>
      <c r="GDF132" s="4"/>
      <c r="GDG132" s="4"/>
      <c r="GDH132" s="4"/>
      <c r="GDI132" s="4"/>
      <c r="GDJ132" s="4"/>
      <c r="GDK132" s="4"/>
      <c r="GDL132" s="4"/>
      <c r="GDM132" s="4"/>
      <c r="GDN132" s="4"/>
      <c r="GDO132" s="4"/>
      <c r="GDP132" s="4"/>
      <c r="GDQ132" s="4"/>
      <c r="GDR132" s="4"/>
      <c r="GDS132" s="4"/>
      <c r="GDT132" s="4"/>
      <c r="GDU132" s="4"/>
      <c r="GDV132" s="4"/>
      <c r="GDW132" s="4"/>
      <c r="GDX132" s="4"/>
      <c r="GDY132" s="4"/>
      <c r="GDZ132" s="4"/>
      <c r="GEA132" s="4"/>
      <c r="GEB132" s="4"/>
      <c r="GEC132" s="4"/>
      <c r="GED132" s="4"/>
      <c r="GEE132" s="4"/>
      <c r="GEF132" s="4"/>
      <c r="GEG132" s="4"/>
      <c r="GEH132" s="4"/>
      <c r="GEI132" s="4"/>
      <c r="GEJ132" s="4"/>
      <c r="GEK132" s="4"/>
      <c r="GEL132" s="4"/>
      <c r="GEM132" s="4"/>
      <c r="GEN132" s="4"/>
      <c r="GEO132" s="4"/>
      <c r="GEP132" s="4"/>
      <c r="GEQ132" s="4"/>
      <c r="GER132" s="4"/>
      <c r="GES132" s="4"/>
      <c r="GET132" s="4"/>
      <c r="GEU132" s="4"/>
      <c r="GEV132" s="4"/>
      <c r="GEW132" s="4"/>
      <c r="GEX132" s="4"/>
      <c r="GEY132" s="4"/>
      <c r="GEZ132" s="4"/>
      <c r="GFA132" s="4"/>
      <c r="GFB132" s="4"/>
      <c r="GFC132" s="4"/>
      <c r="GFD132" s="4"/>
      <c r="GFE132" s="4"/>
      <c r="GFF132" s="4"/>
      <c r="GFG132" s="4"/>
      <c r="GFH132" s="4"/>
      <c r="GFI132" s="4"/>
      <c r="GFJ132" s="4"/>
      <c r="GFK132" s="4"/>
      <c r="GFL132" s="4"/>
      <c r="GFM132" s="4"/>
      <c r="GFN132" s="4"/>
      <c r="GFO132" s="4"/>
      <c r="GFP132" s="4"/>
      <c r="GFQ132" s="4"/>
      <c r="GFR132" s="4"/>
      <c r="GFS132" s="4"/>
      <c r="GFT132" s="4"/>
      <c r="GFU132" s="4"/>
      <c r="GFV132" s="4"/>
      <c r="GFW132" s="4"/>
      <c r="GFX132" s="4"/>
      <c r="GFY132" s="4"/>
      <c r="GFZ132" s="4"/>
      <c r="GGA132" s="4"/>
      <c r="GGB132" s="4"/>
      <c r="GGC132" s="4"/>
      <c r="GGD132" s="4"/>
      <c r="GGE132" s="4"/>
      <c r="GGF132" s="4"/>
      <c r="GGG132" s="4"/>
      <c r="GGH132" s="4"/>
      <c r="GGI132" s="4"/>
      <c r="GGJ132" s="4"/>
      <c r="GGK132" s="4"/>
      <c r="GGL132" s="4"/>
      <c r="GGM132" s="4"/>
      <c r="GGN132" s="4"/>
      <c r="GGO132" s="4"/>
      <c r="GGP132" s="4"/>
      <c r="GGQ132" s="4"/>
      <c r="GGR132" s="4"/>
      <c r="GGS132" s="4"/>
      <c r="GGT132" s="4"/>
      <c r="GGU132" s="4"/>
      <c r="GGV132" s="4"/>
      <c r="GGW132" s="4"/>
      <c r="GGX132" s="4"/>
      <c r="GGY132" s="4"/>
      <c r="GGZ132" s="4"/>
      <c r="GHA132" s="4"/>
      <c r="GHB132" s="4"/>
      <c r="GHC132" s="4"/>
      <c r="GHD132" s="4"/>
      <c r="GHE132" s="4"/>
      <c r="GHF132" s="4"/>
      <c r="GHG132" s="4"/>
      <c r="GHH132" s="4"/>
      <c r="GHI132" s="4"/>
      <c r="GHJ132" s="4"/>
      <c r="GHK132" s="4"/>
      <c r="GHL132" s="4"/>
      <c r="GHM132" s="4"/>
      <c r="GHN132" s="4"/>
      <c r="GHO132" s="4"/>
      <c r="GHP132" s="4"/>
      <c r="GHQ132" s="4"/>
      <c r="GHR132" s="4"/>
      <c r="GHS132" s="4"/>
      <c r="GHT132" s="4"/>
      <c r="GHU132" s="4"/>
      <c r="GHV132" s="4"/>
      <c r="GHW132" s="4"/>
      <c r="GHX132" s="4"/>
      <c r="GHY132" s="4"/>
      <c r="GHZ132" s="4"/>
      <c r="GIA132" s="4"/>
      <c r="GIB132" s="4"/>
      <c r="GIC132" s="4"/>
      <c r="GID132" s="4"/>
      <c r="GIE132" s="4"/>
      <c r="GIF132" s="4"/>
      <c r="GIG132" s="4"/>
      <c r="GIH132" s="4"/>
      <c r="GII132" s="4"/>
      <c r="GIJ132" s="4"/>
      <c r="GIK132" s="4"/>
      <c r="GIL132" s="4"/>
      <c r="GIM132" s="4"/>
      <c r="GIN132" s="4"/>
      <c r="GIO132" s="4"/>
      <c r="GIP132" s="4"/>
      <c r="GIQ132" s="4"/>
      <c r="GIR132" s="4"/>
      <c r="GIS132" s="4"/>
      <c r="GIT132" s="4"/>
      <c r="GIU132" s="4"/>
      <c r="GIV132" s="4"/>
      <c r="GIW132" s="4"/>
      <c r="GIX132" s="4"/>
      <c r="GIY132" s="4"/>
      <c r="GIZ132" s="4"/>
      <c r="GJA132" s="4"/>
      <c r="GJB132" s="4"/>
      <c r="GJC132" s="4"/>
      <c r="GJD132" s="4"/>
      <c r="GJE132" s="4"/>
      <c r="GJF132" s="4"/>
      <c r="GJG132" s="4"/>
      <c r="GJH132" s="4"/>
      <c r="GJI132" s="4"/>
      <c r="GJJ132" s="4"/>
      <c r="GJK132" s="4"/>
      <c r="GJL132" s="4"/>
      <c r="GJM132" s="4"/>
      <c r="GJN132" s="4"/>
      <c r="GJO132" s="4"/>
      <c r="GJP132" s="4"/>
      <c r="GJQ132" s="4"/>
      <c r="GJR132" s="4"/>
      <c r="GJS132" s="4"/>
      <c r="GJT132" s="4"/>
      <c r="GJU132" s="4"/>
      <c r="GJV132" s="4"/>
      <c r="GJW132" s="4"/>
      <c r="GJX132" s="4"/>
      <c r="GJY132" s="4"/>
      <c r="GJZ132" s="4"/>
      <c r="GKA132" s="4"/>
      <c r="GKB132" s="4"/>
      <c r="GKC132" s="4"/>
      <c r="GKD132" s="4"/>
      <c r="GKE132" s="4"/>
      <c r="GKF132" s="4"/>
      <c r="GKG132" s="4"/>
      <c r="GKH132" s="4"/>
      <c r="GKI132" s="4"/>
      <c r="GKJ132" s="4"/>
      <c r="GKK132" s="4"/>
      <c r="GKL132" s="4"/>
      <c r="GKM132" s="4"/>
      <c r="GKN132" s="4"/>
      <c r="GKO132" s="4"/>
      <c r="GKP132" s="4"/>
      <c r="GKQ132" s="4"/>
      <c r="GKR132" s="4"/>
      <c r="GKS132" s="4"/>
      <c r="GKT132" s="4"/>
      <c r="GKU132" s="4"/>
      <c r="GKV132" s="4"/>
      <c r="GKW132" s="4"/>
      <c r="GKX132" s="4"/>
      <c r="GKY132" s="4"/>
      <c r="GKZ132" s="4"/>
      <c r="GLA132" s="4"/>
      <c r="GLB132" s="4"/>
      <c r="GLC132" s="4"/>
      <c r="GLD132" s="4"/>
      <c r="GLE132" s="4"/>
      <c r="GLF132" s="4"/>
      <c r="GLG132" s="4"/>
      <c r="GLH132" s="4"/>
      <c r="GLI132" s="4"/>
      <c r="GLJ132" s="4"/>
      <c r="GLK132" s="4"/>
      <c r="GLL132" s="4"/>
      <c r="GLM132" s="4"/>
      <c r="GLN132" s="4"/>
      <c r="GLO132" s="4"/>
      <c r="GLP132" s="4"/>
      <c r="GLQ132" s="4"/>
      <c r="GLR132" s="4"/>
      <c r="GLS132" s="4"/>
      <c r="GLT132" s="4"/>
      <c r="GLU132" s="4"/>
      <c r="GLV132" s="4"/>
      <c r="GLW132" s="4"/>
      <c r="GLX132" s="4"/>
      <c r="GLY132" s="4"/>
      <c r="GLZ132" s="4"/>
      <c r="GMA132" s="4"/>
      <c r="GMB132" s="4"/>
      <c r="GMC132" s="4"/>
      <c r="GMD132" s="4"/>
      <c r="GMK132" s="4"/>
      <c r="GML132" s="4"/>
      <c r="GMM132" s="4"/>
      <c r="GMN132" s="4"/>
      <c r="GMO132" s="4"/>
      <c r="GMP132" s="4"/>
      <c r="GMQ132" s="4"/>
      <c r="GMR132" s="4"/>
      <c r="GMS132" s="4"/>
      <c r="GMT132" s="4"/>
      <c r="GMU132" s="4"/>
      <c r="GMV132" s="4"/>
      <c r="GMW132" s="4"/>
      <c r="GMX132" s="4"/>
      <c r="GMY132" s="4"/>
      <c r="GMZ132" s="4"/>
      <c r="GNA132" s="4"/>
      <c r="GNB132" s="4"/>
      <c r="GNC132" s="4"/>
      <c r="GND132" s="4"/>
      <c r="GNE132" s="4"/>
      <c r="GNF132" s="4"/>
      <c r="GNG132" s="4"/>
      <c r="GNH132" s="4"/>
      <c r="GNI132" s="4"/>
      <c r="GNJ132" s="4"/>
      <c r="GNK132" s="4"/>
      <c r="GNL132" s="4"/>
      <c r="GNM132" s="4"/>
      <c r="GNN132" s="4"/>
      <c r="GNO132" s="4"/>
      <c r="GNP132" s="4"/>
      <c r="GNQ132" s="4"/>
      <c r="GNR132" s="4"/>
      <c r="GNS132" s="4"/>
      <c r="GNT132" s="4"/>
      <c r="GNU132" s="4"/>
      <c r="GNV132" s="4"/>
      <c r="GNW132" s="4"/>
      <c r="GNX132" s="4"/>
      <c r="GNY132" s="4"/>
      <c r="GNZ132" s="4"/>
      <c r="GOA132" s="4"/>
      <c r="GOB132" s="4"/>
      <c r="GOC132" s="4"/>
      <c r="GOD132" s="4"/>
      <c r="GOE132" s="4"/>
      <c r="GOF132" s="4"/>
      <c r="GOG132" s="4"/>
      <c r="GOH132" s="4"/>
      <c r="GOI132" s="4"/>
      <c r="GOJ132" s="4"/>
      <c r="GOK132" s="4"/>
      <c r="GOL132" s="4"/>
      <c r="GOM132" s="4"/>
      <c r="GON132" s="4"/>
      <c r="GOO132" s="4"/>
      <c r="GOP132" s="4"/>
      <c r="GOQ132" s="4"/>
      <c r="GOR132" s="4"/>
      <c r="GOS132" s="4"/>
      <c r="GOT132" s="4"/>
      <c r="GOU132" s="4"/>
      <c r="GOV132" s="4"/>
      <c r="GOW132" s="4"/>
      <c r="GOX132" s="4"/>
      <c r="GOY132" s="4"/>
      <c r="GOZ132" s="4"/>
      <c r="GPA132" s="4"/>
      <c r="GPB132" s="4"/>
      <c r="GPC132" s="4"/>
      <c r="GPD132" s="4"/>
      <c r="GPE132" s="4"/>
      <c r="GPF132" s="4"/>
      <c r="GPG132" s="4"/>
      <c r="GPH132" s="4"/>
      <c r="GPI132" s="4"/>
      <c r="GPJ132" s="4"/>
      <c r="GPK132" s="4"/>
      <c r="GPL132" s="4"/>
      <c r="GPM132" s="4"/>
      <c r="GPN132" s="4"/>
      <c r="GPO132" s="4"/>
      <c r="GPP132" s="4"/>
      <c r="GPQ132" s="4"/>
      <c r="GPR132" s="4"/>
      <c r="GPS132" s="4"/>
      <c r="GPT132" s="4"/>
      <c r="GPU132" s="4"/>
      <c r="GPV132" s="4"/>
      <c r="GPW132" s="4"/>
      <c r="GPX132" s="4"/>
      <c r="GPY132" s="4"/>
      <c r="GPZ132" s="4"/>
      <c r="GQA132" s="4"/>
      <c r="GQB132" s="4"/>
      <c r="GQC132" s="4"/>
      <c r="GQD132" s="4"/>
      <c r="GQE132" s="4"/>
      <c r="GQF132" s="4"/>
      <c r="GQG132" s="4"/>
      <c r="GQH132" s="4"/>
      <c r="GQI132" s="4"/>
      <c r="GQJ132" s="4"/>
      <c r="GQK132" s="4"/>
      <c r="GQL132" s="4"/>
      <c r="GQM132" s="4"/>
      <c r="GQN132" s="4"/>
      <c r="GQO132" s="4"/>
      <c r="GQP132" s="4"/>
      <c r="GQQ132" s="4"/>
      <c r="GQR132" s="4"/>
      <c r="GQS132" s="4"/>
      <c r="GQT132" s="4"/>
      <c r="GQU132" s="4"/>
      <c r="GQV132" s="4"/>
      <c r="GQW132" s="4"/>
      <c r="GQX132" s="4"/>
      <c r="GQY132" s="4"/>
      <c r="GQZ132" s="4"/>
      <c r="GRA132" s="4"/>
      <c r="GRB132" s="4"/>
      <c r="GRC132" s="4"/>
      <c r="GRD132" s="4"/>
      <c r="GRE132" s="4"/>
      <c r="GRF132" s="4"/>
      <c r="GRG132" s="4"/>
      <c r="GRH132" s="4"/>
      <c r="GRI132" s="4"/>
      <c r="GRJ132" s="4"/>
      <c r="GRK132" s="4"/>
      <c r="GRL132" s="4"/>
      <c r="GRM132" s="4"/>
      <c r="GRN132" s="4"/>
      <c r="GRO132" s="4"/>
      <c r="GRP132" s="4"/>
      <c r="GRQ132" s="4"/>
      <c r="GRR132" s="4"/>
      <c r="GRS132" s="4"/>
      <c r="GRT132" s="4"/>
      <c r="GRU132" s="4"/>
      <c r="GRV132" s="4"/>
      <c r="GRW132" s="4"/>
      <c r="GRX132" s="4"/>
      <c r="GRY132" s="4"/>
      <c r="GRZ132" s="4"/>
      <c r="GSA132" s="4"/>
      <c r="GSB132" s="4"/>
      <c r="GSC132" s="4"/>
      <c r="GSD132" s="4"/>
      <c r="GSE132" s="4"/>
      <c r="GSF132" s="4"/>
      <c r="GSG132" s="4"/>
      <c r="GSH132" s="4"/>
      <c r="GSI132" s="4"/>
      <c r="GSJ132" s="4"/>
      <c r="GSK132" s="4"/>
      <c r="GSL132" s="4"/>
      <c r="GSM132" s="4"/>
      <c r="GSN132" s="4"/>
      <c r="GSO132" s="4"/>
      <c r="GSP132" s="4"/>
      <c r="GSQ132" s="4"/>
      <c r="GSR132" s="4"/>
      <c r="GSS132" s="4"/>
      <c r="GST132" s="4"/>
      <c r="GSU132" s="4"/>
      <c r="GSV132" s="4"/>
      <c r="GSW132" s="4"/>
      <c r="GSX132" s="4"/>
      <c r="GSY132" s="4"/>
      <c r="GSZ132" s="4"/>
      <c r="GTA132" s="4"/>
      <c r="GTB132" s="4"/>
      <c r="GTC132" s="4"/>
      <c r="GTD132" s="4"/>
      <c r="GTE132" s="4"/>
      <c r="GTF132" s="4"/>
      <c r="GTG132" s="4"/>
      <c r="GTH132" s="4"/>
      <c r="GTI132" s="4"/>
      <c r="GTJ132" s="4"/>
      <c r="GTK132" s="4"/>
      <c r="GTL132" s="4"/>
      <c r="GTM132" s="4"/>
      <c r="GTN132" s="4"/>
      <c r="GTO132" s="4"/>
      <c r="GTP132" s="4"/>
      <c r="GTQ132" s="4"/>
      <c r="GTR132" s="4"/>
      <c r="GTS132" s="4"/>
      <c r="GTT132" s="4"/>
      <c r="GTU132" s="4"/>
      <c r="GTV132" s="4"/>
      <c r="GTW132" s="4"/>
      <c r="GTX132" s="4"/>
      <c r="GTY132" s="4"/>
      <c r="GTZ132" s="4"/>
      <c r="GUA132" s="4"/>
      <c r="GUB132" s="4"/>
      <c r="GUC132" s="4"/>
      <c r="GUD132" s="4"/>
      <c r="GUE132" s="4"/>
      <c r="GUF132" s="4"/>
      <c r="GUG132" s="4"/>
      <c r="GUH132" s="4"/>
      <c r="GUI132" s="4"/>
      <c r="GUJ132" s="4"/>
      <c r="GUK132" s="4"/>
      <c r="GUL132" s="4"/>
      <c r="GUM132" s="4"/>
      <c r="GUN132" s="4"/>
      <c r="GUO132" s="4"/>
      <c r="GUP132" s="4"/>
      <c r="GUQ132" s="4"/>
      <c r="GUR132" s="4"/>
      <c r="GUS132" s="4"/>
      <c r="GUT132" s="4"/>
      <c r="GUU132" s="4"/>
      <c r="GUV132" s="4"/>
      <c r="GUW132" s="4"/>
      <c r="GUX132" s="4"/>
      <c r="GUY132" s="4"/>
      <c r="GUZ132" s="4"/>
      <c r="GVA132" s="4"/>
      <c r="GVB132" s="4"/>
      <c r="GVC132" s="4"/>
      <c r="GVD132" s="4"/>
      <c r="GVE132" s="4"/>
      <c r="GVF132" s="4"/>
      <c r="GVG132" s="4"/>
      <c r="GVH132" s="4"/>
      <c r="GVI132" s="4"/>
      <c r="GVJ132" s="4"/>
      <c r="GVK132" s="4"/>
      <c r="GVL132" s="4"/>
      <c r="GVM132" s="4"/>
      <c r="GVN132" s="4"/>
      <c r="GVO132" s="4"/>
      <c r="GVP132" s="4"/>
      <c r="GVQ132" s="4"/>
      <c r="GVR132" s="4"/>
      <c r="GVS132" s="4"/>
      <c r="GVT132" s="4"/>
      <c r="GVU132" s="4"/>
      <c r="GVV132" s="4"/>
      <c r="GVW132" s="4"/>
      <c r="GVX132" s="4"/>
      <c r="GVY132" s="4"/>
      <c r="GVZ132" s="4"/>
      <c r="GWG132" s="4"/>
      <c r="GWH132" s="4"/>
      <c r="GWI132" s="4"/>
      <c r="GWJ132" s="4"/>
      <c r="GWK132" s="4"/>
      <c r="GWL132" s="4"/>
      <c r="GWM132" s="4"/>
      <c r="GWN132" s="4"/>
      <c r="GWO132" s="4"/>
      <c r="GWP132" s="4"/>
      <c r="GWQ132" s="4"/>
      <c r="GWR132" s="4"/>
      <c r="GWS132" s="4"/>
      <c r="GWT132" s="4"/>
      <c r="GWU132" s="4"/>
      <c r="GWV132" s="4"/>
      <c r="GWW132" s="4"/>
      <c r="GWX132" s="4"/>
      <c r="GWY132" s="4"/>
      <c r="GWZ132" s="4"/>
      <c r="GXA132" s="4"/>
      <c r="GXB132" s="4"/>
      <c r="GXC132" s="4"/>
      <c r="GXD132" s="4"/>
      <c r="GXE132" s="4"/>
      <c r="GXF132" s="4"/>
      <c r="GXG132" s="4"/>
      <c r="GXH132" s="4"/>
      <c r="GXI132" s="4"/>
      <c r="GXJ132" s="4"/>
      <c r="GXK132" s="4"/>
      <c r="GXL132" s="4"/>
      <c r="GXM132" s="4"/>
      <c r="GXN132" s="4"/>
      <c r="GXO132" s="4"/>
      <c r="GXP132" s="4"/>
      <c r="GXQ132" s="4"/>
      <c r="GXR132" s="4"/>
      <c r="GXS132" s="4"/>
      <c r="GXT132" s="4"/>
      <c r="GXU132" s="4"/>
      <c r="GXV132" s="4"/>
      <c r="GXW132" s="4"/>
      <c r="GXX132" s="4"/>
      <c r="GXY132" s="4"/>
      <c r="GXZ132" s="4"/>
      <c r="GYA132" s="4"/>
      <c r="GYB132" s="4"/>
      <c r="GYC132" s="4"/>
      <c r="GYD132" s="4"/>
      <c r="GYE132" s="4"/>
      <c r="GYF132" s="4"/>
      <c r="GYG132" s="4"/>
      <c r="GYH132" s="4"/>
      <c r="GYI132" s="4"/>
      <c r="GYJ132" s="4"/>
      <c r="GYK132" s="4"/>
      <c r="GYL132" s="4"/>
      <c r="GYM132" s="4"/>
      <c r="GYN132" s="4"/>
      <c r="GYO132" s="4"/>
      <c r="GYP132" s="4"/>
      <c r="GYQ132" s="4"/>
      <c r="GYR132" s="4"/>
      <c r="GYS132" s="4"/>
      <c r="GYT132" s="4"/>
      <c r="GYU132" s="4"/>
      <c r="GYV132" s="4"/>
      <c r="GYW132" s="4"/>
      <c r="GYX132" s="4"/>
      <c r="GYY132" s="4"/>
      <c r="GYZ132" s="4"/>
      <c r="GZA132" s="4"/>
      <c r="GZB132" s="4"/>
      <c r="GZC132" s="4"/>
      <c r="GZD132" s="4"/>
      <c r="GZE132" s="4"/>
      <c r="GZF132" s="4"/>
      <c r="GZG132" s="4"/>
      <c r="GZH132" s="4"/>
      <c r="GZI132" s="4"/>
      <c r="GZJ132" s="4"/>
      <c r="GZK132" s="4"/>
      <c r="GZL132" s="4"/>
      <c r="GZM132" s="4"/>
      <c r="GZN132" s="4"/>
      <c r="GZO132" s="4"/>
      <c r="GZP132" s="4"/>
      <c r="GZQ132" s="4"/>
      <c r="GZR132" s="4"/>
      <c r="GZS132" s="4"/>
      <c r="GZT132" s="4"/>
      <c r="GZU132" s="4"/>
      <c r="GZV132" s="4"/>
      <c r="GZW132" s="4"/>
      <c r="GZX132" s="4"/>
      <c r="GZY132" s="4"/>
      <c r="GZZ132" s="4"/>
      <c r="HAA132" s="4"/>
      <c r="HAB132" s="4"/>
      <c r="HAC132" s="4"/>
      <c r="HAD132" s="4"/>
      <c r="HAE132" s="4"/>
      <c r="HAF132" s="4"/>
      <c r="HAG132" s="4"/>
      <c r="HAH132" s="4"/>
      <c r="HAI132" s="4"/>
      <c r="HAJ132" s="4"/>
      <c r="HAK132" s="4"/>
      <c r="HAL132" s="4"/>
      <c r="HAM132" s="4"/>
      <c r="HAN132" s="4"/>
      <c r="HAO132" s="4"/>
      <c r="HAP132" s="4"/>
      <c r="HAQ132" s="4"/>
      <c r="HAR132" s="4"/>
      <c r="HAS132" s="4"/>
      <c r="HAT132" s="4"/>
      <c r="HAU132" s="4"/>
      <c r="HAV132" s="4"/>
      <c r="HAW132" s="4"/>
      <c r="HAX132" s="4"/>
      <c r="HAY132" s="4"/>
      <c r="HAZ132" s="4"/>
      <c r="HBA132" s="4"/>
      <c r="HBB132" s="4"/>
      <c r="HBC132" s="4"/>
      <c r="HBD132" s="4"/>
      <c r="HBE132" s="4"/>
      <c r="HBF132" s="4"/>
      <c r="HBG132" s="4"/>
      <c r="HBH132" s="4"/>
      <c r="HBI132" s="4"/>
      <c r="HBJ132" s="4"/>
      <c r="HBK132" s="4"/>
      <c r="HBL132" s="4"/>
      <c r="HBM132" s="4"/>
      <c r="HBN132" s="4"/>
      <c r="HBO132" s="4"/>
      <c r="HBP132" s="4"/>
      <c r="HBQ132" s="4"/>
      <c r="HBR132" s="4"/>
      <c r="HBS132" s="4"/>
      <c r="HBT132" s="4"/>
      <c r="HBU132" s="4"/>
      <c r="HBV132" s="4"/>
      <c r="HBW132" s="4"/>
      <c r="HBX132" s="4"/>
      <c r="HBY132" s="4"/>
      <c r="HBZ132" s="4"/>
      <c r="HCA132" s="4"/>
      <c r="HCB132" s="4"/>
      <c r="HCC132" s="4"/>
      <c r="HCD132" s="4"/>
      <c r="HCE132" s="4"/>
      <c r="HCF132" s="4"/>
      <c r="HCG132" s="4"/>
      <c r="HCH132" s="4"/>
      <c r="HCI132" s="4"/>
      <c r="HCJ132" s="4"/>
      <c r="HCK132" s="4"/>
      <c r="HCL132" s="4"/>
      <c r="HCM132" s="4"/>
      <c r="HCN132" s="4"/>
      <c r="HCO132" s="4"/>
      <c r="HCP132" s="4"/>
      <c r="HCQ132" s="4"/>
      <c r="HCR132" s="4"/>
      <c r="HCS132" s="4"/>
      <c r="HCT132" s="4"/>
      <c r="HCU132" s="4"/>
      <c r="HCV132" s="4"/>
      <c r="HCW132" s="4"/>
      <c r="HCX132" s="4"/>
      <c r="HCY132" s="4"/>
      <c r="HCZ132" s="4"/>
      <c r="HDA132" s="4"/>
      <c r="HDB132" s="4"/>
      <c r="HDC132" s="4"/>
      <c r="HDD132" s="4"/>
      <c r="HDE132" s="4"/>
      <c r="HDF132" s="4"/>
      <c r="HDG132" s="4"/>
      <c r="HDH132" s="4"/>
      <c r="HDI132" s="4"/>
      <c r="HDJ132" s="4"/>
      <c r="HDK132" s="4"/>
      <c r="HDL132" s="4"/>
      <c r="HDM132" s="4"/>
      <c r="HDN132" s="4"/>
      <c r="HDO132" s="4"/>
      <c r="HDP132" s="4"/>
      <c r="HDQ132" s="4"/>
      <c r="HDR132" s="4"/>
      <c r="HDS132" s="4"/>
      <c r="HDT132" s="4"/>
      <c r="HDU132" s="4"/>
      <c r="HDV132" s="4"/>
      <c r="HDW132" s="4"/>
      <c r="HDX132" s="4"/>
      <c r="HDY132" s="4"/>
      <c r="HDZ132" s="4"/>
      <c r="HEA132" s="4"/>
      <c r="HEB132" s="4"/>
      <c r="HEC132" s="4"/>
      <c r="HED132" s="4"/>
      <c r="HEE132" s="4"/>
      <c r="HEF132" s="4"/>
      <c r="HEG132" s="4"/>
      <c r="HEH132" s="4"/>
      <c r="HEI132" s="4"/>
      <c r="HEJ132" s="4"/>
      <c r="HEK132" s="4"/>
      <c r="HEL132" s="4"/>
      <c r="HEM132" s="4"/>
      <c r="HEN132" s="4"/>
      <c r="HEO132" s="4"/>
      <c r="HEP132" s="4"/>
      <c r="HEQ132" s="4"/>
      <c r="HER132" s="4"/>
      <c r="HES132" s="4"/>
      <c r="HET132" s="4"/>
      <c r="HEU132" s="4"/>
      <c r="HEV132" s="4"/>
      <c r="HEW132" s="4"/>
      <c r="HEX132" s="4"/>
      <c r="HEY132" s="4"/>
      <c r="HEZ132" s="4"/>
      <c r="HFA132" s="4"/>
      <c r="HFB132" s="4"/>
      <c r="HFC132" s="4"/>
      <c r="HFD132" s="4"/>
      <c r="HFE132" s="4"/>
      <c r="HFF132" s="4"/>
      <c r="HFG132" s="4"/>
      <c r="HFH132" s="4"/>
      <c r="HFI132" s="4"/>
      <c r="HFJ132" s="4"/>
      <c r="HFK132" s="4"/>
      <c r="HFL132" s="4"/>
      <c r="HFM132" s="4"/>
      <c r="HFN132" s="4"/>
      <c r="HFO132" s="4"/>
      <c r="HFP132" s="4"/>
      <c r="HFQ132" s="4"/>
      <c r="HFR132" s="4"/>
      <c r="HFS132" s="4"/>
      <c r="HFT132" s="4"/>
      <c r="HFU132" s="4"/>
      <c r="HFV132" s="4"/>
      <c r="HGC132" s="4"/>
      <c r="HGD132" s="4"/>
      <c r="HGE132" s="4"/>
      <c r="HGF132" s="4"/>
      <c r="HGG132" s="4"/>
      <c r="HGH132" s="4"/>
      <c r="HGI132" s="4"/>
      <c r="HGJ132" s="4"/>
      <c r="HGK132" s="4"/>
      <c r="HGL132" s="4"/>
      <c r="HGM132" s="4"/>
      <c r="HGN132" s="4"/>
      <c r="HGO132" s="4"/>
      <c r="HGP132" s="4"/>
      <c r="HGQ132" s="4"/>
      <c r="HGR132" s="4"/>
      <c r="HGS132" s="4"/>
      <c r="HGT132" s="4"/>
      <c r="HGU132" s="4"/>
      <c r="HGV132" s="4"/>
      <c r="HGW132" s="4"/>
      <c r="HGX132" s="4"/>
      <c r="HGY132" s="4"/>
      <c r="HGZ132" s="4"/>
      <c r="HHA132" s="4"/>
      <c r="HHB132" s="4"/>
      <c r="HHC132" s="4"/>
      <c r="HHD132" s="4"/>
      <c r="HHE132" s="4"/>
      <c r="HHF132" s="4"/>
      <c r="HHG132" s="4"/>
      <c r="HHH132" s="4"/>
      <c r="HHI132" s="4"/>
      <c r="HHJ132" s="4"/>
      <c r="HHK132" s="4"/>
      <c r="HHL132" s="4"/>
      <c r="HHM132" s="4"/>
      <c r="HHN132" s="4"/>
      <c r="HHO132" s="4"/>
      <c r="HHP132" s="4"/>
      <c r="HHQ132" s="4"/>
      <c r="HHR132" s="4"/>
      <c r="HHS132" s="4"/>
      <c r="HHT132" s="4"/>
      <c r="HHU132" s="4"/>
      <c r="HHV132" s="4"/>
      <c r="HHW132" s="4"/>
      <c r="HHX132" s="4"/>
      <c r="HHY132" s="4"/>
      <c r="HHZ132" s="4"/>
      <c r="HIA132" s="4"/>
      <c r="HIB132" s="4"/>
      <c r="HIC132" s="4"/>
      <c r="HID132" s="4"/>
      <c r="HIE132" s="4"/>
      <c r="HIF132" s="4"/>
      <c r="HIG132" s="4"/>
      <c r="HIH132" s="4"/>
      <c r="HII132" s="4"/>
      <c r="HIJ132" s="4"/>
      <c r="HIK132" s="4"/>
      <c r="HIL132" s="4"/>
      <c r="HIM132" s="4"/>
      <c r="HIN132" s="4"/>
      <c r="HIO132" s="4"/>
      <c r="HIP132" s="4"/>
      <c r="HIQ132" s="4"/>
      <c r="HIR132" s="4"/>
      <c r="HIS132" s="4"/>
      <c r="HIT132" s="4"/>
      <c r="HIU132" s="4"/>
      <c r="HIV132" s="4"/>
      <c r="HIW132" s="4"/>
      <c r="HIX132" s="4"/>
      <c r="HIY132" s="4"/>
      <c r="HIZ132" s="4"/>
      <c r="HJA132" s="4"/>
      <c r="HJB132" s="4"/>
      <c r="HJC132" s="4"/>
      <c r="HJD132" s="4"/>
      <c r="HJE132" s="4"/>
      <c r="HJF132" s="4"/>
      <c r="HJG132" s="4"/>
      <c r="HJH132" s="4"/>
      <c r="HJI132" s="4"/>
      <c r="HJJ132" s="4"/>
      <c r="HJK132" s="4"/>
      <c r="HJL132" s="4"/>
      <c r="HJM132" s="4"/>
      <c r="HJN132" s="4"/>
      <c r="HJO132" s="4"/>
      <c r="HJP132" s="4"/>
      <c r="HJQ132" s="4"/>
      <c r="HJR132" s="4"/>
      <c r="HJS132" s="4"/>
      <c r="HJT132" s="4"/>
      <c r="HJU132" s="4"/>
      <c r="HJV132" s="4"/>
      <c r="HJW132" s="4"/>
      <c r="HJX132" s="4"/>
      <c r="HJY132" s="4"/>
      <c r="HJZ132" s="4"/>
      <c r="HKA132" s="4"/>
      <c r="HKB132" s="4"/>
      <c r="HKC132" s="4"/>
      <c r="HKD132" s="4"/>
      <c r="HKE132" s="4"/>
      <c r="HKF132" s="4"/>
      <c r="HKG132" s="4"/>
      <c r="HKH132" s="4"/>
      <c r="HKI132" s="4"/>
      <c r="HKJ132" s="4"/>
      <c r="HKK132" s="4"/>
      <c r="HKL132" s="4"/>
      <c r="HKM132" s="4"/>
      <c r="HKN132" s="4"/>
      <c r="HKO132" s="4"/>
      <c r="HKP132" s="4"/>
      <c r="HKQ132" s="4"/>
      <c r="HKR132" s="4"/>
      <c r="HKS132" s="4"/>
      <c r="HKT132" s="4"/>
      <c r="HKU132" s="4"/>
      <c r="HKV132" s="4"/>
      <c r="HKW132" s="4"/>
      <c r="HKX132" s="4"/>
      <c r="HKY132" s="4"/>
      <c r="HKZ132" s="4"/>
      <c r="HLA132" s="4"/>
      <c r="HLB132" s="4"/>
      <c r="HLC132" s="4"/>
      <c r="HLD132" s="4"/>
      <c r="HLE132" s="4"/>
      <c r="HLF132" s="4"/>
      <c r="HLG132" s="4"/>
      <c r="HLH132" s="4"/>
      <c r="HLI132" s="4"/>
      <c r="HLJ132" s="4"/>
      <c r="HLK132" s="4"/>
      <c r="HLL132" s="4"/>
      <c r="HLM132" s="4"/>
      <c r="HLN132" s="4"/>
      <c r="HLO132" s="4"/>
      <c r="HLP132" s="4"/>
      <c r="HLQ132" s="4"/>
      <c r="HLR132" s="4"/>
      <c r="HLS132" s="4"/>
      <c r="HLT132" s="4"/>
      <c r="HLU132" s="4"/>
      <c r="HLV132" s="4"/>
      <c r="HLW132" s="4"/>
      <c r="HLX132" s="4"/>
      <c r="HLY132" s="4"/>
      <c r="HLZ132" s="4"/>
      <c r="HMA132" s="4"/>
      <c r="HMB132" s="4"/>
      <c r="HMC132" s="4"/>
      <c r="HMD132" s="4"/>
      <c r="HME132" s="4"/>
      <c r="HMF132" s="4"/>
      <c r="HMG132" s="4"/>
      <c r="HMH132" s="4"/>
      <c r="HMI132" s="4"/>
      <c r="HMJ132" s="4"/>
      <c r="HMK132" s="4"/>
      <c r="HML132" s="4"/>
      <c r="HMM132" s="4"/>
      <c r="HMN132" s="4"/>
      <c r="HMO132" s="4"/>
      <c r="HMP132" s="4"/>
      <c r="HMQ132" s="4"/>
      <c r="HMR132" s="4"/>
      <c r="HMS132" s="4"/>
      <c r="HMT132" s="4"/>
      <c r="HMU132" s="4"/>
      <c r="HMV132" s="4"/>
      <c r="HMW132" s="4"/>
      <c r="HMX132" s="4"/>
      <c r="HMY132" s="4"/>
      <c r="HMZ132" s="4"/>
      <c r="HNA132" s="4"/>
      <c r="HNB132" s="4"/>
      <c r="HNC132" s="4"/>
      <c r="HND132" s="4"/>
      <c r="HNE132" s="4"/>
      <c r="HNF132" s="4"/>
      <c r="HNG132" s="4"/>
      <c r="HNH132" s="4"/>
      <c r="HNI132" s="4"/>
      <c r="HNJ132" s="4"/>
      <c r="HNK132" s="4"/>
      <c r="HNL132" s="4"/>
      <c r="HNM132" s="4"/>
      <c r="HNN132" s="4"/>
      <c r="HNO132" s="4"/>
      <c r="HNP132" s="4"/>
      <c r="HNQ132" s="4"/>
      <c r="HNR132" s="4"/>
      <c r="HNS132" s="4"/>
      <c r="HNT132" s="4"/>
      <c r="HNU132" s="4"/>
      <c r="HNV132" s="4"/>
      <c r="HNW132" s="4"/>
      <c r="HNX132" s="4"/>
      <c r="HNY132" s="4"/>
      <c r="HNZ132" s="4"/>
      <c r="HOA132" s="4"/>
      <c r="HOB132" s="4"/>
      <c r="HOC132" s="4"/>
      <c r="HOD132" s="4"/>
      <c r="HOE132" s="4"/>
      <c r="HOF132" s="4"/>
      <c r="HOG132" s="4"/>
      <c r="HOH132" s="4"/>
      <c r="HOI132" s="4"/>
      <c r="HOJ132" s="4"/>
      <c r="HOK132" s="4"/>
      <c r="HOL132" s="4"/>
      <c r="HOM132" s="4"/>
      <c r="HON132" s="4"/>
      <c r="HOO132" s="4"/>
      <c r="HOP132" s="4"/>
      <c r="HOQ132" s="4"/>
      <c r="HOR132" s="4"/>
      <c r="HOS132" s="4"/>
      <c r="HOT132" s="4"/>
      <c r="HOU132" s="4"/>
      <c r="HOV132" s="4"/>
      <c r="HOW132" s="4"/>
      <c r="HOX132" s="4"/>
      <c r="HOY132" s="4"/>
      <c r="HOZ132" s="4"/>
      <c r="HPA132" s="4"/>
      <c r="HPB132" s="4"/>
      <c r="HPC132" s="4"/>
      <c r="HPD132" s="4"/>
      <c r="HPE132" s="4"/>
      <c r="HPF132" s="4"/>
      <c r="HPG132" s="4"/>
      <c r="HPH132" s="4"/>
      <c r="HPI132" s="4"/>
      <c r="HPJ132" s="4"/>
      <c r="HPK132" s="4"/>
      <c r="HPL132" s="4"/>
      <c r="HPM132" s="4"/>
      <c r="HPN132" s="4"/>
      <c r="HPO132" s="4"/>
      <c r="HPP132" s="4"/>
      <c r="HPQ132" s="4"/>
      <c r="HPR132" s="4"/>
      <c r="HPY132" s="4"/>
      <c r="HPZ132" s="4"/>
      <c r="HQA132" s="4"/>
      <c r="HQB132" s="4"/>
      <c r="HQC132" s="4"/>
      <c r="HQD132" s="4"/>
      <c r="HQE132" s="4"/>
      <c r="HQF132" s="4"/>
      <c r="HQG132" s="4"/>
      <c r="HQH132" s="4"/>
      <c r="HQI132" s="4"/>
      <c r="HQJ132" s="4"/>
      <c r="HQK132" s="4"/>
      <c r="HQL132" s="4"/>
      <c r="HQM132" s="4"/>
      <c r="HQN132" s="4"/>
      <c r="HQO132" s="4"/>
      <c r="HQP132" s="4"/>
      <c r="HQQ132" s="4"/>
      <c r="HQR132" s="4"/>
      <c r="HQS132" s="4"/>
      <c r="HQT132" s="4"/>
      <c r="HQU132" s="4"/>
      <c r="HQV132" s="4"/>
      <c r="HQW132" s="4"/>
      <c r="HQX132" s="4"/>
      <c r="HQY132" s="4"/>
      <c r="HQZ132" s="4"/>
      <c r="HRA132" s="4"/>
      <c r="HRB132" s="4"/>
      <c r="HRC132" s="4"/>
      <c r="HRD132" s="4"/>
      <c r="HRE132" s="4"/>
      <c r="HRF132" s="4"/>
      <c r="HRG132" s="4"/>
      <c r="HRH132" s="4"/>
      <c r="HRI132" s="4"/>
      <c r="HRJ132" s="4"/>
      <c r="HRK132" s="4"/>
      <c r="HRL132" s="4"/>
      <c r="HRM132" s="4"/>
      <c r="HRN132" s="4"/>
      <c r="HRO132" s="4"/>
      <c r="HRP132" s="4"/>
      <c r="HRQ132" s="4"/>
      <c r="HRR132" s="4"/>
      <c r="HRS132" s="4"/>
      <c r="HRT132" s="4"/>
      <c r="HRU132" s="4"/>
      <c r="HRV132" s="4"/>
      <c r="HRW132" s="4"/>
      <c r="HRX132" s="4"/>
      <c r="HRY132" s="4"/>
      <c r="HRZ132" s="4"/>
      <c r="HSA132" s="4"/>
      <c r="HSB132" s="4"/>
      <c r="HSC132" s="4"/>
      <c r="HSD132" s="4"/>
      <c r="HSE132" s="4"/>
      <c r="HSF132" s="4"/>
      <c r="HSG132" s="4"/>
      <c r="HSH132" s="4"/>
      <c r="HSI132" s="4"/>
      <c r="HSJ132" s="4"/>
      <c r="HSK132" s="4"/>
      <c r="HSL132" s="4"/>
      <c r="HSM132" s="4"/>
      <c r="HSN132" s="4"/>
      <c r="HSO132" s="4"/>
      <c r="HSP132" s="4"/>
      <c r="HSQ132" s="4"/>
      <c r="HSR132" s="4"/>
      <c r="HSS132" s="4"/>
      <c r="HST132" s="4"/>
      <c r="HSU132" s="4"/>
      <c r="HSV132" s="4"/>
      <c r="HSW132" s="4"/>
      <c r="HSX132" s="4"/>
      <c r="HSY132" s="4"/>
      <c r="HSZ132" s="4"/>
      <c r="HTA132" s="4"/>
      <c r="HTB132" s="4"/>
      <c r="HTC132" s="4"/>
      <c r="HTD132" s="4"/>
      <c r="HTE132" s="4"/>
      <c r="HTF132" s="4"/>
      <c r="HTG132" s="4"/>
      <c r="HTH132" s="4"/>
      <c r="HTI132" s="4"/>
      <c r="HTJ132" s="4"/>
      <c r="HTK132" s="4"/>
      <c r="HTL132" s="4"/>
      <c r="HTM132" s="4"/>
      <c r="HTN132" s="4"/>
      <c r="HTO132" s="4"/>
      <c r="HTP132" s="4"/>
      <c r="HTQ132" s="4"/>
      <c r="HTR132" s="4"/>
      <c r="HTS132" s="4"/>
      <c r="HTT132" s="4"/>
      <c r="HTU132" s="4"/>
      <c r="HTV132" s="4"/>
      <c r="HTW132" s="4"/>
      <c r="HTX132" s="4"/>
      <c r="HTY132" s="4"/>
      <c r="HTZ132" s="4"/>
      <c r="HUA132" s="4"/>
      <c r="HUB132" s="4"/>
      <c r="HUC132" s="4"/>
      <c r="HUD132" s="4"/>
      <c r="HUE132" s="4"/>
      <c r="HUF132" s="4"/>
      <c r="HUG132" s="4"/>
      <c r="HUH132" s="4"/>
      <c r="HUI132" s="4"/>
      <c r="HUJ132" s="4"/>
      <c r="HUK132" s="4"/>
      <c r="HUL132" s="4"/>
      <c r="HUM132" s="4"/>
      <c r="HUN132" s="4"/>
      <c r="HUO132" s="4"/>
      <c r="HUP132" s="4"/>
      <c r="HUQ132" s="4"/>
      <c r="HUR132" s="4"/>
      <c r="HUS132" s="4"/>
      <c r="HUT132" s="4"/>
      <c r="HUU132" s="4"/>
      <c r="HUV132" s="4"/>
      <c r="HUW132" s="4"/>
      <c r="HUX132" s="4"/>
      <c r="HUY132" s="4"/>
      <c r="HUZ132" s="4"/>
      <c r="HVA132" s="4"/>
      <c r="HVB132" s="4"/>
      <c r="HVC132" s="4"/>
      <c r="HVD132" s="4"/>
      <c r="HVE132" s="4"/>
      <c r="HVF132" s="4"/>
      <c r="HVG132" s="4"/>
      <c r="HVH132" s="4"/>
      <c r="HVI132" s="4"/>
      <c r="HVJ132" s="4"/>
      <c r="HVK132" s="4"/>
      <c r="HVL132" s="4"/>
      <c r="HVM132" s="4"/>
      <c r="HVN132" s="4"/>
      <c r="HVO132" s="4"/>
      <c r="HVP132" s="4"/>
      <c r="HVQ132" s="4"/>
      <c r="HVR132" s="4"/>
      <c r="HVS132" s="4"/>
      <c r="HVT132" s="4"/>
      <c r="HVU132" s="4"/>
      <c r="HVV132" s="4"/>
      <c r="HVW132" s="4"/>
      <c r="HVX132" s="4"/>
      <c r="HVY132" s="4"/>
      <c r="HVZ132" s="4"/>
      <c r="HWA132" s="4"/>
      <c r="HWB132" s="4"/>
      <c r="HWC132" s="4"/>
      <c r="HWD132" s="4"/>
      <c r="HWE132" s="4"/>
      <c r="HWF132" s="4"/>
      <c r="HWG132" s="4"/>
      <c r="HWH132" s="4"/>
      <c r="HWI132" s="4"/>
      <c r="HWJ132" s="4"/>
      <c r="HWK132" s="4"/>
      <c r="HWL132" s="4"/>
      <c r="HWM132" s="4"/>
      <c r="HWN132" s="4"/>
      <c r="HWO132" s="4"/>
      <c r="HWP132" s="4"/>
      <c r="HWQ132" s="4"/>
      <c r="HWR132" s="4"/>
      <c r="HWS132" s="4"/>
      <c r="HWT132" s="4"/>
      <c r="HWU132" s="4"/>
      <c r="HWV132" s="4"/>
      <c r="HWW132" s="4"/>
      <c r="HWX132" s="4"/>
      <c r="HWY132" s="4"/>
      <c r="HWZ132" s="4"/>
      <c r="HXA132" s="4"/>
      <c r="HXB132" s="4"/>
      <c r="HXC132" s="4"/>
      <c r="HXD132" s="4"/>
      <c r="HXE132" s="4"/>
      <c r="HXF132" s="4"/>
      <c r="HXG132" s="4"/>
      <c r="HXH132" s="4"/>
      <c r="HXI132" s="4"/>
      <c r="HXJ132" s="4"/>
      <c r="HXK132" s="4"/>
      <c r="HXL132" s="4"/>
      <c r="HXM132" s="4"/>
      <c r="HXN132" s="4"/>
      <c r="HXO132" s="4"/>
      <c r="HXP132" s="4"/>
      <c r="HXQ132" s="4"/>
      <c r="HXR132" s="4"/>
      <c r="HXS132" s="4"/>
      <c r="HXT132" s="4"/>
      <c r="HXU132" s="4"/>
      <c r="HXV132" s="4"/>
      <c r="HXW132" s="4"/>
      <c r="HXX132" s="4"/>
      <c r="HXY132" s="4"/>
      <c r="HXZ132" s="4"/>
      <c r="HYA132" s="4"/>
      <c r="HYB132" s="4"/>
      <c r="HYC132" s="4"/>
      <c r="HYD132" s="4"/>
      <c r="HYE132" s="4"/>
      <c r="HYF132" s="4"/>
      <c r="HYG132" s="4"/>
      <c r="HYH132" s="4"/>
      <c r="HYI132" s="4"/>
      <c r="HYJ132" s="4"/>
      <c r="HYK132" s="4"/>
      <c r="HYL132" s="4"/>
      <c r="HYM132" s="4"/>
      <c r="HYN132" s="4"/>
      <c r="HYO132" s="4"/>
      <c r="HYP132" s="4"/>
      <c r="HYQ132" s="4"/>
      <c r="HYR132" s="4"/>
      <c r="HYS132" s="4"/>
      <c r="HYT132" s="4"/>
      <c r="HYU132" s="4"/>
      <c r="HYV132" s="4"/>
      <c r="HYW132" s="4"/>
      <c r="HYX132" s="4"/>
      <c r="HYY132" s="4"/>
      <c r="HYZ132" s="4"/>
      <c r="HZA132" s="4"/>
      <c r="HZB132" s="4"/>
      <c r="HZC132" s="4"/>
      <c r="HZD132" s="4"/>
      <c r="HZE132" s="4"/>
      <c r="HZF132" s="4"/>
      <c r="HZG132" s="4"/>
      <c r="HZH132" s="4"/>
      <c r="HZI132" s="4"/>
      <c r="HZJ132" s="4"/>
      <c r="HZK132" s="4"/>
      <c r="HZL132" s="4"/>
      <c r="HZM132" s="4"/>
      <c r="HZN132" s="4"/>
      <c r="HZU132" s="4"/>
      <c r="HZV132" s="4"/>
      <c r="HZW132" s="4"/>
      <c r="HZX132" s="4"/>
      <c r="HZY132" s="4"/>
      <c r="HZZ132" s="4"/>
      <c r="IAA132" s="4"/>
      <c r="IAB132" s="4"/>
      <c r="IAC132" s="4"/>
      <c r="IAD132" s="4"/>
      <c r="IAE132" s="4"/>
      <c r="IAF132" s="4"/>
      <c r="IAG132" s="4"/>
      <c r="IAH132" s="4"/>
      <c r="IAI132" s="4"/>
      <c r="IAJ132" s="4"/>
      <c r="IAK132" s="4"/>
      <c r="IAL132" s="4"/>
      <c r="IAM132" s="4"/>
      <c r="IAN132" s="4"/>
      <c r="IAO132" s="4"/>
      <c r="IAP132" s="4"/>
      <c r="IAQ132" s="4"/>
      <c r="IAR132" s="4"/>
      <c r="IAS132" s="4"/>
      <c r="IAT132" s="4"/>
      <c r="IAU132" s="4"/>
      <c r="IAV132" s="4"/>
      <c r="IAW132" s="4"/>
      <c r="IAX132" s="4"/>
      <c r="IAY132" s="4"/>
      <c r="IAZ132" s="4"/>
      <c r="IBA132" s="4"/>
      <c r="IBB132" s="4"/>
      <c r="IBC132" s="4"/>
      <c r="IBD132" s="4"/>
      <c r="IBE132" s="4"/>
      <c r="IBF132" s="4"/>
      <c r="IBG132" s="4"/>
      <c r="IBH132" s="4"/>
      <c r="IBI132" s="4"/>
      <c r="IBJ132" s="4"/>
      <c r="IBK132" s="4"/>
      <c r="IBL132" s="4"/>
      <c r="IBM132" s="4"/>
      <c r="IBN132" s="4"/>
      <c r="IBO132" s="4"/>
      <c r="IBP132" s="4"/>
      <c r="IBQ132" s="4"/>
      <c r="IBR132" s="4"/>
      <c r="IBS132" s="4"/>
      <c r="IBT132" s="4"/>
      <c r="IBU132" s="4"/>
      <c r="IBV132" s="4"/>
      <c r="IBW132" s="4"/>
      <c r="IBX132" s="4"/>
      <c r="IBY132" s="4"/>
      <c r="IBZ132" s="4"/>
      <c r="ICA132" s="4"/>
      <c r="ICB132" s="4"/>
      <c r="ICC132" s="4"/>
      <c r="ICD132" s="4"/>
      <c r="ICE132" s="4"/>
      <c r="ICF132" s="4"/>
      <c r="ICG132" s="4"/>
      <c r="ICH132" s="4"/>
      <c r="ICI132" s="4"/>
      <c r="ICJ132" s="4"/>
      <c r="ICK132" s="4"/>
      <c r="ICL132" s="4"/>
      <c r="ICM132" s="4"/>
      <c r="ICN132" s="4"/>
      <c r="ICO132" s="4"/>
      <c r="ICP132" s="4"/>
      <c r="ICQ132" s="4"/>
      <c r="ICR132" s="4"/>
      <c r="ICS132" s="4"/>
      <c r="ICT132" s="4"/>
      <c r="ICU132" s="4"/>
      <c r="ICV132" s="4"/>
      <c r="ICW132" s="4"/>
      <c r="ICX132" s="4"/>
      <c r="ICY132" s="4"/>
      <c r="ICZ132" s="4"/>
      <c r="IDA132" s="4"/>
      <c r="IDB132" s="4"/>
      <c r="IDC132" s="4"/>
      <c r="IDD132" s="4"/>
      <c r="IDE132" s="4"/>
      <c r="IDF132" s="4"/>
      <c r="IDG132" s="4"/>
      <c r="IDH132" s="4"/>
      <c r="IDI132" s="4"/>
      <c r="IDJ132" s="4"/>
      <c r="IDK132" s="4"/>
      <c r="IDL132" s="4"/>
      <c r="IDM132" s="4"/>
      <c r="IDN132" s="4"/>
      <c r="IDO132" s="4"/>
      <c r="IDP132" s="4"/>
      <c r="IDQ132" s="4"/>
      <c r="IDR132" s="4"/>
      <c r="IDS132" s="4"/>
      <c r="IDT132" s="4"/>
      <c r="IDU132" s="4"/>
      <c r="IDV132" s="4"/>
      <c r="IDW132" s="4"/>
      <c r="IDX132" s="4"/>
      <c r="IDY132" s="4"/>
      <c r="IDZ132" s="4"/>
      <c r="IEA132" s="4"/>
      <c r="IEB132" s="4"/>
      <c r="IEC132" s="4"/>
      <c r="IED132" s="4"/>
      <c r="IEE132" s="4"/>
      <c r="IEF132" s="4"/>
      <c r="IEG132" s="4"/>
      <c r="IEH132" s="4"/>
      <c r="IEI132" s="4"/>
      <c r="IEJ132" s="4"/>
      <c r="IEK132" s="4"/>
      <c r="IEL132" s="4"/>
      <c r="IEM132" s="4"/>
      <c r="IEN132" s="4"/>
      <c r="IEO132" s="4"/>
      <c r="IEP132" s="4"/>
      <c r="IEQ132" s="4"/>
      <c r="IER132" s="4"/>
      <c r="IES132" s="4"/>
      <c r="IET132" s="4"/>
      <c r="IEU132" s="4"/>
      <c r="IEV132" s="4"/>
      <c r="IEW132" s="4"/>
      <c r="IEX132" s="4"/>
      <c r="IEY132" s="4"/>
      <c r="IEZ132" s="4"/>
      <c r="IFA132" s="4"/>
      <c r="IFB132" s="4"/>
      <c r="IFC132" s="4"/>
      <c r="IFD132" s="4"/>
      <c r="IFE132" s="4"/>
      <c r="IFF132" s="4"/>
      <c r="IFG132" s="4"/>
      <c r="IFH132" s="4"/>
      <c r="IFI132" s="4"/>
      <c r="IFJ132" s="4"/>
      <c r="IFK132" s="4"/>
      <c r="IFL132" s="4"/>
      <c r="IFM132" s="4"/>
      <c r="IFN132" s="4"/>
      <c r="IFO132" s="4"/>
      <c r="IFP132" s="4"/>
      <c r="IFQ132" s="4"/>
      <c r="IFR132" s="4"/>
      <c r="IFS132" s="4"/>
      <c r="IFT132" s="4"/>
      <c r="IFU132" s="4"/>
      <c r="IFV132" s="4"/>
      <c r="IFW132" s="4"/>
      <c r="IFX132" s="4"/>
      <c r="IFY132" s="4"/>
      <c r="IFZ132" s="4"/>
      <c r="IGA132" s="4"/>
      <c r="IGB132" s="4"/>
      <c r="IGC132" s="4"/>
      <c r="IGD132" s="4"/>
      <c r="IGE132" s="4"/>
      <c r="IGF132" s="4"/>
      <c r="IGG132" s="4"/>
      <c r="IGH132" s="4"/>
      <c r="IGI132" s="4"/>
      <c r="IGJ132" s="4"/>
      <c r="IGK132" s="4"/>
      <c r="IGL132" s="4"/>
      <c r="IGM132" s="4"/>
      <c r="IGN132" s="4"/>
      <c r="IGO132" s="4"/>
      <c r="IGP132" s="4"/>
      <c r="IGQ132" s="4"/>
      <c r="IGR132" s="4"/>
      <c r="IGS132" s="4"/>
      <c r="IGT132" s="4"/>
      <c r="IGU132" s="4"/>
      <c r="IGV132" s="4"/>
      <c r="IGW132" s="4"/>
      <c r="IGX132" s="4"/>
      <c r="IGY132" s="4"/>
      <c r="IGZ132" s="4"/>
      <c r="IHA132" s="4"/>
      <c r="IHB132" s="4"/>
      <c r="IHC132" s="4"/>
      <c r="IHD132" s="4"/>
      <c r="IHE132" s="4"/>
      <c r="IHF132" s="4"/>
      <c r="IHG132" s="4"/>
      <c r="IHH132" s="4"/>
      <c r="IHI132" s="4"/>
      <c r="IHJ132" s="4"/>
      <c r="IHK132" s="4"/>
      <c r="IHL132" s="4"/>
      <c r="IHM132" s="4"/>
      <c r="IHN132" s="4"/>
      <c r="IHO132" s="4"/>
      <c r="IHP132" s="4"/>
      <c r="IHQ132" s="4"/>
      <c r="IHR132" s="4"/>
      <c r="IHS132" s="4"/>
      <c r="IHT132" s="4"/>
      <c r="IHU132" s="4"/>
      <c r="IHV132" s="4"/>
      <c r="IHW132" s="4"/>
      <c r="IHX132" s="4"/>
      <c r="IHY132" s="4"/>
      <c r="IHZ132" s="4"/>
      <c r="IIA132" s="4"/>
      <c r="IIB132" s="4"/>
      <c r="IIC132" s="4"/>
      <c r="IID132" s="4"/>
      <c r="IIE132" s="4"/>
      <c r="IIF132" s="4"/>
      <c r="IIG132" s="4"/>
      <c r="IIH132" s="4"/>
      <c r="III132" s="4"/>
      <c r="IIJ132" s="4"/>
      <c r="IIK132" s="4"/>
      <c r="IIL132" s="4"/>
      <c r="IIM132" s="4"/>
      <c r="IIN132" s="4"/>
      <c r="IIO132" s="4"/>
      <c r="IIP132" s="4"/>
      <c r="IIQ132" s="4"/>
      <c r="IIR132" s="4"/>
      <c r="IIS132" s="4"/>
      <c r="IIT132" s="4"/>
      <c r="IIU132" s="4"/>
      <c r="IIV132" s="4"/>
      <c r="IIW132" s="4"/>
      <c r="IIX132" s="4"/>
      <c r="IIY132" s="4"/>
      <c r="IIZ132" s="4"/>
      <c r="IJA132" s="4"/>
      <c r="IJB132" s="4"/>
      <c r="IJC132" s="4"/>
      <c r="IJD132" s="4"/>
      <c r="IJE132" s="4"/>
      <c r="IJF132" s="4"/>
      <c r="IJG132" s="4"/>
      <c r="IJH132" s="4"/>
      <c r="IJI132" s="4"/>
      <c r="IJJ132" s="4"/>
      <c r="IJQ132" s="4"/>
      <c r="IJR132" s="4"/>
      <c r="IJS132" s="4"/>
      <c r="IJT132" s="4"/>
      <c r="IJU132" s="4"/>
      <c r="IJV132" s="4"/>
      <c r="IJW132" s="4"/>
      <c r="IJX132" s="4"/>
      <c r="IJY132" s="4"/>
      <c r="IJZ132" s="4"/>
      <c r="IKA132" s="4"/>
      <c r="IKB132" s="4"/>
      <c r="IKC132" s="4"/>
      <c r="IKD132" s="4"/>
      <c r="IKE132" s="4"/>
      <c r="IKF132" s="4"/>
      <c r="IKG132" s="4"/>
      <c r="IKH132" s="4"/>
      <c r="IKI132" s="4"/>
      <c r="IKJ132" s="4"/>
      <c r="IKK132" s="4"/>
      <c r="IKL132" s="4"/>
      <c r="IKM132" s="4"/>
      <c r="IKN132" s="4"/>
      <c r="IKO132" s="4"/>
      <c r="IKP132" s="4"/>
      <c r="IKQ132" s="4"/>
      <c r="IKR132" s="4"/>
      <c r="IKS132" s="4"/>
      <c r="IKT132" s="4"/>
      <c r="IKU132" s="4"/>
      <c r="IKV132" s="4"/>
      <c r="IKW132" s="4"/>
      <c r="IKX132" s="4"/>
      <c r="IKY132" s="4"/>
      <c r="IKZ132" s="4"/>
      <c r="ILA132" s="4"/>
      <c r="ILB132" s="4"/>
      <c r="ILC132" s="4"/>
      <c r="ILD132" s="4"/>
      <c r="ILE132" s="4"/>
      <c r="ILF132" s="4"/>
      <c r="ILG132" s="4"/>
      <c r="ILH132" s="4"/>
      <c r="ILI132" s="4"/>
      <c r="ILJ132" s="4"/>
      <c r="ILK132" s="4"/>
      <c r="ILL132" s="4"/>
      <c r="ILM132" s="4"/>
      <c r="ILN132" s="4"/>
      <c r="ILO132" s="4"/>
      <c r="ILP132" s="4"/>
      <c r="ILQ132" s="4"/>
      <c r="ILR132" s="4"/>
      <c r="ILS132" s="4"/>
      <c r="ILT132" s="4"/>
      <c r="ILU132" s="4"/>
      <c r="ILV132" s="4"/>
      <c r="ILW132" s="4"/>
      <c r="ILX132" s="4"/>
      <c r="ILY132" s="4"/>
      <c r="ILZ132" s="4"/>
      <c r="IMA132" s="4"/>
      <c r="IMB132" s="4"/>
      <c r="IMC132" s="4"/>
      <c r="IMD132" s="4"/>
      <c r="IME132" s="4"/>
      <c r="IMF132" s="4"/>
      <c r="IMG132" s="4"/>
      <c r="IMH132" s="4"/>
      <c r="IMI132" s="4"/>
      <c r="IMJ132" s="4"/>
      <c r="IMK132" s="4"/>
      <c r="IML132" s="4"/>
      <c r="IMM132" s="4"/>
      <c r="IMN132" s="4"/>
      <c r="IMO132" s="4"/>
      <c r="IMP132" s="4"/>
      <c r="IMQ132" s="4"/>
      <c r="IMR132" s="4"/>
      <c r="IMS132" s="4"/>
      <c r="IMT132" s="4"/>
      <c r="IMU132" s="4"/>
      <c r="IMV132" s="4"/>
      <c r="IMW132" s="4"/>
      <c r="IMX132" s="4"/>
      <c r="IMY132" s="4"/>
      <c r="IMZ132" s="4"/>
      <c r="INA132" s="4"/>
      <c r="INB132" s="4"/>
      <c r="INC132" s="4"/>
      <c r="IND132" s="4"/>
      <c r="INE132" s="4"/>
      <c r="INF132" s="4"/>
      <c r="ING132" s="4"/>
      <c r="INH132" s="4"/>
      <c r="INI132" s="4"/>
      <c r="INJ132" s="4"/>
      <c r="INK132" s="4"/>
      <c r="INL132" s="4"/>
      <c r="INM132" s="4"/>
      <c r="INN132" s="4"/>
      <c r="INO132" s="4"/>
      <c r="INP132" s="4"/>
      <c r="INQ132" s="4"/>
      <c r="INR132" s="4"/>
      <c r="INS132" s="4"/>
      <c r="INT132" s="4"/>
      <c r="INU132" s="4"/>
      <c r="INV132" s="4"/>
      <c r="INW132" s="4"/>
      <c r="INX132" s="4"/>
      <c r="INY132" s="4"/>
      <c r="INZ132" s="4"/>
      <c r="IOA132" s="4"/>
      <c r="IOB132" s="4"/>
      <c r="IOC132" s="4"/>
      <c r="IOD132" s="4"/>
      <c r="IOE132" s="4"/>
      <c r="IOF132" s="4"/>
      <c r="IOG132" s="4"/>
      <c r="IOH132" s="4"/>
      <c r="IOI132" s="4"/>
      <c r="IOJ132" s="4"/>
      <c r="IOK132" s="4"/>
      <c r="IOL132" s="4"/>
      <c r="IOM132" s="4"/>
      <c r="ION132" s="4"/>
      <c r="IOO132" s="4"/>
      <c r="IOP132" s="4"/>
      <c r="IOQ132" s="4"/>
      <c r="IOR132" s="4"/>
      <c r="IOS132" s="4"/>
      <c r="IOT132" s="4"/>
      <c r="IOU132" s="4"/>
      <c r="IOV132" s="4"/>
      <c r="IOW132" s="4"/>
      <c r="IOX132" s="4"/>
      <c r="IOY132" s="4"/>
      <c r="IOZ132" s="4"/>
      <c r="IPA132" s="4"/>
      <c r="IPB132" s="4"/>
      <c r="IPC132" s="4"/>
      <c r="IPD132" s="4"/>
      <c r="IPE132" s="4"/>
      <c r="IPF132" s="4"/>
      <c r="IPG132" s="4"/>
      <c r="IPH132" s="4"/>
      <c r="IPI132" s="4"/>
      <c r="IPJ132" s="4"/>
      <c r="IPK132" s="4"/>
      <c r="IPL132" s="4"/>
      <c r="IPM132" s="4"/>
      <c r="IPN132" s="4"/>
      <c r="IPO132" s="4"/>
      <c r="IPP132" s="4"/>
      <c r="IPQ132" s="4"/>
      <c r="IPR132" s="4"/>
      <c r="IPS132" s="4"/>
      <c r="IPT132" s="4"/>
      <c r="IPU132" s="4"/>
      <c r="IPV132" s="4"/>
      <c r="IPW132" s="4"/>
      <c r="IPX132" s="4"/>
      <c r="IPY132" s="4"/>
      <c r="IPZ132" s="4"/>
      <c r="IQA132" s="4"/>
      <c r="IQB132" s="4"/>
      <c r="IQC132" s="4"/>
      <c r="IQD132" s="4"/>
      <c r="IQE132" s="4"/>
      <c r="IQF132" s="4"/>
      <c r="IQG132" s="4"/>
      <c r="IQH132" s="4"/>
      <c r="IQI132" s="4"/>
      <c r="IQJ132" s="4"/>
      <c r="IQK132" s="4"/>
      <c r="IQL132" s="4"/>
      <c r="IQM132" s="4"/>
      <c r="IQN132" s="4"/>
      <c r="IQO132" s="4"/>
      <c r="IQP132" s="4"/>
      <c r="IQQ132" s="4"/>
      <c r="IQR132" s="4"/>
      <c r="IQS132" s="4"/>
      <c r="IQT132" s="4"/>
      <c r="IQU132" s="4"/>
      <c r="IQV132" s="4"/>
      <c r="IQW132" s="4"/>
      <c r="IQX132" s="4"/>
      <c r="IQY132" s="4"/>
      <c r="IQZ132" s="4"/>
      <c r="IRA132" s="4"/>
      <c r="IRB132" s="4"/>
      <c r="IRC132" s="4"/>
      <c r="IRD132" s="4"/>
      <c r="IRE132" s="4"/>
      <c r="IRF132" s="4"/>
      <c r="IRG132" s="4"/>
      <c r="IRH132" s="4"/>
      <c r="IRI132" s="4"/>
      <c r="IRJ132" s="4"/>
      <c r="IRK132" s="4"/>
      <c r="IRL132" s="4"/>
      <c r="IRM132" s="4"/>
      <c r="IRN132" s="4"/>
      <c r="IRO132" s="4"/>
      <c r="IRP132" s="4"/>
      <c r="IRQ132" s="4"/>
      <c r="IRR132" s="4"/>
      <c r="IRS132" s="4"/>
      <c r="IRT132" s="4"/>
      <c r="IRU132" s="4"/>
      <c r="IRV132" s="4"/>
      <c r="IRW132" s="4"/>
      <c r="IRX132" s="4"/>
      <c r="IRY132" s="4"/>
      <c r="IRZ132" s="4"/>
      <c r="ISA132" s="4"/>
      <c r="ISB132" s="4"/>
      <c r="ISC132" s="4"/>
      <c r="ISD132" s="4"/>
      <c r="ISE132" s="4"/>
      <c r="ISF132" s="4"/>
      <c r="ISG132" s="4"/>
      <c r="ISH132" s="4"/>
      <c r="ISI132" s="4"/>
      <c r="ISJ132" s="4"/>
      <c r="ISK132" s="4"/>
      <c r="ISL132" s="4"/>
      <c r="ISM132" s="4"/>
      <c r="ISN132" s="4"/>
      <c r="ISO132" s="4"/>
      <c r="ISP132" s="4"/>
      <c r="ISQ132" s="4"/>
      <c r="ISR132" s="4"/>
      <c r="ISS132" s="4"/>
      <c r="IST132" s="4"/>
      <c r="ISU132" s="4"/>
      <c r="ISV132" s="4"/>
      <c r="ISW132" s="4"/>
      <c r="ISX132" s="4"/>
      <c r="ISY132" s="4"/>
      <c r="ISZ132" s="4"/>
      <c r="ITA132" s="4"/>
      <c r="ITB132" s="4"/>
      <c r="ITC132" s="4"/>
      <c r="ITD132" s="4"/>
      <c r="ITE132" s="4"/>
      <c r="ITF132" s="4"/>
      <c r="ITM132" s="4"/>
      <c r="ITN132" s="4"/>
      <c r="ITO132" s="4"/>
      <c r="ITP132" s="4"/>
      <c r="ITQ132" s="4"/>
      <c r="ITR132" s="4"/>
      <c r="ITS132" s="4"/>
      <c r="ITT132" s="4"/>
      <c r="ITU132" s="4"/>
      <c r="ITV132" s="4"/>
      <c r="ITW132" s="4"/>
      <c r="ITX132" s="4"/>
      <c r="ITY132" s="4"/>
      <c r="ITZ132" s="4"/>
      <c r="IUA132" s="4"/>
      <c r="IUB132" s="4"/>
      <c r="IUC132" s="4"/>
      <c r="IUD132" s="4"/>
      <c r="IUE132" s="4"/>
      <c r="IUF132" s="4"/>
      <c r="IUG132" s="4"/>
      <c r="IUH132" s="4"/>
      <c r="IUI132" s="4"/>
      <c r="IUJ132" s="4"/>
      <c r="IUK132" s="4"/>
      <c r="IUL132" s="4"/>
      <c r="IUM132" s="4"/>
      <c r="IUN132" s="4"/>
      <c r="IUO132" s="4"/>
      <c r="IUP132" s="4"/>
      <c r="IUQ132" s="4"/>
      <c r="IUR132" s="4"/>
      <c r="IUS132" s="4"/>
      <c r="IUT132" s="4"/>
      <c r="IUU132" s="4"/>
      <c r="IUV132" s="4"/>
      <c r="IUW132" s="4"/>
      <c r="IUX132" s="4"/>
      <c r="IUY132" s="4"/>
      <c r="IUZ132" s="4"/>
      <c r="IVA132" s="4"/>
      <c r="IVB132" s="4"/>
      <c r="IVC132" s="4"/>
      <c r="IVD132" s="4"/>
      <c r="IVE132" s="4"/>
      <c r="IVF132" s="4"/>
      <c r="IVG132" s="4"/>
      <c r="IVH132" s="4"/>
      <c r="IVI132" s="4"/>
      <c r="IVJ132" s="4"/>
      <c r="IVK132" s="4"/>
      <c r="IVL132" s="4"/>
      <c r="IVM132" s="4"/>
      <c r="IVN132" s="4"/>
      <c r="IVO132" s="4"/>
      <c r="IVP132" s="4"/>
      <c r="IVQ132" s="4"/>
      <c r="IVR132" s="4"/>
      <c r="IVS132" s="4"/>
      <c r="IVT132" s="4"/>
      <c r="IVU132" s="4"/>
      <c r="IVV132" s="4"/>
      <c r="IVW132" s="4"/>
      <c r="IVX132" s="4"/>
      <c r="IVY132" s="4"/>
      <c r="IVZ132" s="4"/>
      <c r="IWA132" s="4"/>
      <c r="IWB132" s="4"/>
      <c r="IWC132" s="4"/>
      <c r="IWD132" s="4"/>
      <c r="IWE132" s="4"/>
      <c r="IWF132" s="4"/>
      <c r="IWG132" s="4"/>
      <c r="IWH132" s="4"/>
      <c r="IWI132" s="4"/>
      <c r="IWJ132" s="4"/>
      <c r="IWK132" s="4"/>
      <c r="IWL132" s="4"/>
      <c r="IWM132" s="4"/>
      <c r="IWN132" s="4"/>
      <c r="IWO132" s="4"/>
      <c r="IWP132" s="4"/>
      <c r="IWQ132" s="4"/>
      <c r="IWR132" s="4"/>
      <c r="IWS132" s="4"/>
      <c r="IWT132" s="4"/>
      <c r="IWU132" s="4"/>
      <c r="IWV132" s="4"/>
      <c r="IWW132" s="4"/>
      <c r="IWX132" s="4"/>
      <c r="IWY132" s="4"/>
      <c r="IWZ132" s="4"/>
      <c r="IXA132" s="4"/>
      <c r="IXB132" s="4"/>
      <c r="IXC132" s="4"/>
      <c r="IXD132" s="4"/>
      <c r="IXE132" s="4"/>
      <c r="IXF132" s="4"/>
      <c r="IXG132" s="4"/>
      <c r="IXH132" s="4"/>
      <c r="IXI132" s="4"/>
      <c r="IXJ132" s="4"/>
      <c r="IXK132" s="4"/>
      <c r="IXL132" s="4"/>
      <c r="IXM132" s="4"/>
      <c r="IXN132" s="4"/>
      <c r="IXO132" s="4"/>
      <c r="IXP132" s="4"/>
      <c r="IXQ132" s="4"/>
      <c r="IXR132" s="4"/>
      <c r="IXS132" s="4"/>
      <c r="IXT132" s="4"/>
      <c r="IXU132" s="4"/>
      <c r="IXV132" s="4"/>
      <c r="IXW132" s="4"/>
      <c r="IXX132" s="4"/>
      <c r="IXY132" s="4"/>
      <c r="IXZ132" s="4"/>
      <c r="IYA132" s="4"/>
      <c r="IYB132" s="4"/>
      <c r="IYC132" s="4"/>
      <c r="IYD132" s="4"/>
      <c r="IYE132" s="4"/>
      <c r="IYF132" s="4"/>
      <c r="IYG132" s="4"/>
      <c r="IYH132" s="4"/>
      <c r="IYI132" s="4"/>
      <c r="IYJ132" s="4"/>
      <c r="IYK132" s="4"/>
      <c r="IYL132" s="4"/>
      <c r="IYM132" s="4"/>
      <c r="IYN132" s="4"/>
      <c r="IYO132" s="4"/>
      <c r="IYP132" s="4"/>
      <c r="IYQ132" s="4"/>
      <c r="IYR132" s="4"/>
      <c r="IYS132" s="4"/>
      <c r="IYT132" s="4"/>
      <c r="IYU132" s="4"/>
      <c r="IYV132" s="4"/>
      <c r="IYW132" s="4"/>
      <c r="IYX132" s="4"/>
      <c r="IYY132" s="4"/>
      <c r="IYZ132" s="4"/>
      <c r="IZA132" s="4"/>
      <c r="IZB132" s="4"/>
      <c r="IZC132" s="4"/>
      <c r="IZD132" s="4"/>
      <c r="IZE132" s="4"/>
      <c r="IZF132" s="4"/>
      <c r="IZG132" s="4"/>
      <c r="IZH132" s="4"/>
      <c r="IZI132" s="4"/>
      <c r="IZJ132" s="4"/>
      <c r="IZK132" s="4"/>
      <c r="IZL132" s="4"/>
      <c r="IZM132" s="4"/>
      <c r="IZN132" s="4"/>
      <c r="IZO132" s="4"/>
      <c r="IZP132" s="4"/>
      <c r="IZQ132" s="4"/>
      <c r="IZR132" s="4"/>
      <c r="IZS132" s="4"/>
      <c r="IZT132" s="4"/>
      <c r="IZU132" s="4"/>
      <c r="IZV132" s="4"/>
      <c r="IZW132" s="4"/>
      <c r="IZX132" s="4"/>
      <c r="IZY132" s="4"/>
      <c r="IZZ132" s="4"/>
      <c r="JAA132" s="4"/>
      <c r="JAB132" s="4"/>
      <c r="JAC132" s="4"/>
      <c r="JAD132" s="4"/>
      <c r="JAE132" s="4"/>
      <c r="JAF132" s="4"/>
      <c r="JAG132" s="4"/>
      <c r="JAH132" s="4"/>
      <c r="JAI132" s="4"/>
      <c r="JAJ132" s="4"/>
      <c r="JAK132" s="4"/>
      <c r="JAL132" s="4"/>
      <c r="JAM132" s="4"/>
      <c r="JAN132" s="4"/>
      <c r="JAO132" s="4"/>
      <c r="JAP132" s="4"/>
      <c r="JAQ132" s="4"/>
      <c r="JAR132" s="4"/>
      <c r="JAS132" s="4"/>
      <c r="JAT132" s="4"/>
      <c r="JAU132" s="4"/>
      <c r="JAV132" s="4"/>
      <c r="JAW132" s="4"/>
      <c r="JAX132" s="4"/>
      <c r="JAY132" s="4"/>
      <c r="JAZ132" s="4"/>
      <c r="JBA132" s="4"/>
      <c r="JBB132" s="4"/>
      <c r="JBC132" s="4"/>
      <c r="JBD132" s="4"/>
      <c r="JBE132" s="4"/>
      <c r="JBF132" s="4"/>
      <c r="JBG132" s="4"/>
      <c r="JBH132" s="4"/>
      <c r="JBI132" s="4"/>
      <c r="JBJ132" s="4"/>
      <c r="JBK132" s="4"/>
      <c r="JBL132" s="4"/>
      <c r="JBM132" s="4"/>
      <c r="JBN132" s="4"/>
      <c r="JBO132" s="4"/>
      <c r="JBP132" s="4"/>
      <c r="JBQ132" s="4"/>
      <c r="JBR132" s="4"/>
      <c r="JBS132" s="4"/>
      <c r="JBT132" s="4"/>
      <c r="JBU132" s="4"/>
      <c r="JBV132" s="4"/>
      <c r="JBW132" s="4"/>
      <c r="JBX132" s="4"/>
      <c r="JBY132" s="4"/>
      <c r="JBZ132" s="4"/>
      <c r="JCA132" s="4"/>
      <c r="JCB132" s="4"/>
      <c r="JCC132" s="4"/>
      <c r="JCD132" s="4"/>
      <c r="JCE132" s="4"/>
      <c r="JCF132" s="4"/>
      <c r="JCG132" s="4"/>
      <c r="JCH132" s="4"/>
      <c r="JCI132" s="4"/>
      <c r="JCJ132" s="4"/>
      <c r="JCK132" s="4"/>
      <c r="JCL132" s="4"/>
      <c r="JCM132" s="4"/>
      <c r="JCN132" s="4"/>
      <c r="JCO132" s="4"/>
      <c r="JCP132" s="4"/>
      <c r="JCQ132" s="4"/>
      <c r="JCR132" s="4"/>
      <c r="JCS132" s="4"/>
      <c r="JCT132" s="4"/>
      <c r="JCU132" s="4"/>
      <c r="JCV132" s="4"/>
      <c r="JCW132" s="4"/>
      <c r="JCX132" s="4"/>
      <c r="JCY132" s="4"/>
      <c r="JCZ132" s="4"/>
      <c r="JDA132" s="4"/>
      <c r="JDB132" s="4"/>
      <c r="JDI132" s="4"/>
      <c r="JDJ132" s="4"/>
      <c r="JDK132" s="4"/>
      <c r="JDL132" s="4"/>
      <c r="JDM132" s="4"/>
      <c r="JDN132" s="4"/>
      <c r="JDO132" s="4"/>
      <c r="JDP132" s="4"/>
      <c r="JDQ132" s="4"/>
      <c r="JDR132" s="4"/>
      <c r="JDS132" s="4"/>
      <c r="JDT132" s="4"/>
      <c r="JDU132" s="4"/>
      <c r="JDV132" s="4"/>
      <c r="JDW132" s="4"/>
      <c r="JDX132" s="4"/>
      <c r="JDY132" s="4"/>
      <c r="JDZ132" s="4"/>
      <c r="JEA132" s="4"/>
      <c r="JEB132" s="4"/>
      <c r="JEC132" s="4"/>
      <c r="JED132" s="4"/>
      <c r="JEE132" s="4"/>
      <c r="JEF132" s="4"/>
      <c r="JEG132" s="4"/>
      <c r="JEH132" s="4"/>
      <c r="JEI132" s="4"/>
      <c r="JEJ132" s="4"/>
      <c r="JEK132" s="4"/>
      <c r="JEL132" s="4"/>
      <c r="JEM132" s="4"/>
      <c r="JEN132" s="4"/>
      <c r="JEO132" s="4"/>
      <c r="JEP132" s="4"/>
      <c r="JEQ132" s="4"/>
      <c r="JER132" s="4"/>
      <c r="JES132" s="4"/>
      <c r="JET132" s="4"/>
      <c r="JEU132" s="4"/>
      <c r="JEV132" s="4"/>
      <c r="JEW132" s="4"/>
      <c r="JEX132" s="4"/>
      <c r="JEY132" s="4"/>
      <c r="JEZ132" s="4"/>
      <c r="JFA132" s="4"/>
      <c r="JFB132" s="4"/>
      <c r="JFC132" s="4"/>
      <c r="JFD132" s="4"/>
      <c r="JFE132" s="4"/>
      <c r="JFF132" s="4"/>
      <c r="JFG132" s="4"/>
      <c r="JFH132" s="4"/>
      <c r="JFI132" s="4"/>
      <c r="JFJ132" s="4"/>
      <c r="JFK132" s="4"/>
      <c r="JFL132" s="4"/>
      <c r="JFM132" s="4"/>
      <c r="JFN132" s="4"/>
      <c r="JFO132" s="4"/>
      <c r="JFP132" s="4"/>
      <c r="JFQ132" s="4"/>
      <c r="JFR132" s="4"/>
      <c r="JFS132" s="4"/>
      <c r="JFT132" s="4"/>
      <c r="JFU132" s="4"/>
      <c r="JFV132" s="4"/>
      <c r="JFW132" s="4"/>
      <c r="JFX132" s="4"/>
      <c r="JFY132" s="4"/>
      <c r="JFZ132" s="4"/>
      <c r="JGA132" s="4"/>
      <c r="JGB132" s="4"/>
      <c r="JGC132" s="4"/>
      <c r="JGD132" s="4"/>
      <c r="JGE132" s="4"/>
      <c r="JGF132" s="4"/>
      <c r="JGG132" s="4"/>
      <c r="JGH132" s="4"/>
      <c r="JGI132" s="4"/>
      <c r="JGJ132" s="4"/>
      <c r="JGK132" s="4"/>
      <c r="JGL132" s="4"/>
      <c r="JGM132" s="4"/>
      <c r="JGN132" s="4"/>
      <c r="JGO132" s="4"/>
      <c r="JGP132" s="4"/>
      <c r="JGQ132" s="4"/>
      <c r="JGR132" s="4"/>
      <c r="JGS132" s="4"/>
      <c r="JGT132" s="4"/>
      <c r="JGU132" s="4"/>
      <c r="JGV132" s="4"/>
      <c r="JGW132" s="4"/>
      <c r="JGX132" s="4"/>
      <c r="JGY132" s="4"/>
      <c r="JGZ132" s="4"/>
      <c r="JHA132" s="4"/>
      <c r="JHB132" s="4"/>
      <c r="JHC132" s="4"/>
      <c r="JHD132" s="4"/>
      <c r="JHE132" s="4"/>
      <c r="JHF132" s="4"/>
      <c r="JHG132" s="4"/>
      <c r="JHH132" s="4"/>
      <c r="JHI132" s="4"/>
      <c r="JHJ132" s="4"/>
      <c r="JHK132" s="4"/>
      <c r="JHL132" s="4"/>
      <c r="JHM132" s="4"/>
      <c r="JHN132" s="4"/>
      <c r="JHO132" s="4"/>
      <c r="JHP132" s="4"/>
      <c r="JHQ132" s="4"/>
      <c r="JHR132" s="4"/>
      <c r="JHS132" s="4"/>
      <c r="JHT132" s="4"/>
      <c r="JHU132" s="4"/>
      <c r="JHV132" s="4"/>
      <c r="JHW132" s="4"/>
      <c r="JHX132" s="4"/>
      <c r="JHY132" s="4"/>
      <c r="JHZ132" s="4"/>
      <c r="JIA132" s="4"/>
      <c r="JIB132" s="4"/>
      <c r="JIC132" s="4"/>
      <c r="JID132" s="4"/>
      <c r="JIE132" s="4"/>
      <c r="JIF132" s="4"/>
      <c r="JIG132" s="4"/>
      <c r="JIH132" s="4"/>
      <c r="JII132" s="4"/>
      <c r="JIJ132" s="4"/>
      <c r="JIK132" s="4"/>
      <c r="JIL132" s="4"/>
      <c r="JIM132" s="4"/>
      <c r="JIN132" s="4"/>
      <c r="JIO132" s="4"/>
      <c r="JIP132" s="4"/>
      <c r="JIQ132" s="4"/>
      <c r="JIR132" s="4"/>
      <c r="JIS132" s="4"/>
      <c r="JIT132" s="4"/>
      <c r="JIU132" s="4"/>
      <c r="JIV132" s="4"/>
      <c r="JIW132" s="4"/>
      <c r="JIX132" s="4"/>
      <c r="JIY132" s="4"/>
      <c r="JIZ132" s="4"/>
      <c r="JJA132" s="4"/>
      <c r="JJB132" s="4"/>
      <c r="JJC132" s="4"/>
      <c r="JJD132" s="4"/>
      <c r="JJE132" s="4"/>
      <c r="JJF132" s="4"/>
      <c r="JJG132" s="4"/>
      <c r="JJH132" s="4"/>
      <c r="JJI132" s="4"/>
      <c r="JJJ132" s="4"/>
      <c r="JJK132" s="4"/>
      <c r="JJL132" s="4"/>
      <c r="JJM132" s="4"/>
      <c r="JJN132" s="4"/>
      <c r="JJO132" s="4"/>
      <c r="JJP132" s="4"/>
      <c r="JJQ132" s="4"/>
      <c r="JJR132" s="4"/>
      <c r="JJS132" s="4"/>
      <c r="JJT132" s="4"/>
      <c r="JJU132" s="4"/>
      <c r="JJV132" s="4"/>
      <c r="JJW132" s="4"/>
      <c r="JJX132" s="4"/>
      <c r="JJY132" s="4"/>
      <c r="JJZ132" s="4"/>
      <c r="JKA132" s="4"/>
      <c r="JKB132" s="4"/>
      <c r="JKC132" s="4"/>
      <c r="JKD132" s="4"/>
      <c r="JKE132" s="4"/>
      <c r="JKF132" s="4"/>
      <c r="JKG132" s="4"/>
      <c r="JKH132" s="4"/>
      <c r="JKI132" s="4"/>
      <c r="JKJ132" s="4"/>
      <c r="JKK132" s="4"/>
      <c r="JKL132" s="4"/>
      <c r="JKM132" s="4"/>
      <c r="JKN132" s="4"/>
      <c r="JKO132" s="4"/>
      <c r="JKP132" s="4"/>
      <c r="JKQ132" s="4"/>
      <c r="JKR132" s="4"/>
      <c r="JKS132" s="4"/>
      <c r="JKT132" s="4"/>
      <c r="JKU132" s="4"/>
      <c r="JKV132" s="4"/>
      <c r="JKW132" s="4"/>
      <c r="JKX132" s="4"/>
      <c r="JKY132" s="4"/>
      <c r="JKZ132" s="4"/>
      <c r="JLA132" s="4"/>
      <c r="JLB132" s="4"/>
      <c r="JLC132" s="4"/>
      <c r="JLD132" s="4"/>
      <c r="JLE132" s="4"/>
      <c r="JLF132" s="4"/>
      <c r="JLG132" s="4"/>
      <c r="JLH132" s="4"/>
      <c r="JLI132" s="4"/>
      <c r="JLJ132" s="4"/>
      <c r="JLK132" s="4"/>
      <c r="JLL132" s="4"/>
      <c r="JLM132" s="4"/>
      <c r="JLN132" s="4"/>
      <c r="JLO132" s="4"/>
      <c r="JLP132" s="4"/>
      <c r="JLQ132" s="4"/>
      <c r="JLR132" s="4"/>
      <c r="JLS132" s="4"/>
      <c r="JLT132" s="4"/>
      <c r="JLU132" s="4"/>
      <c r="JLV132" s="4"/>
      <c r="JLW132" s="4"/>
      <c r="JLX132" s="4"/>
      <c r="JLY132" s="4"/>
      <c r="JLZ132" s="4"/>
      <c r="JMA132" s="4"/>
      <c r="JMB132" s="4"/>
      <c r="JMC132" s="4"/>
      <c r="JMD132" s="4"/>
      <c r="JME132" s="4"/>
      <c r="JMF132" s="4"/>
      <c r="JMG132" s="4"/>
      <c r="JMH132" s="4"/>
      <c r="JMI132" s="4"/>
      <c r="JMJ132" s="4"/>
      <c r="JMK132" s="4"/>
      <c r="JML132" s="4"/>
      <c r="JMM132" s="4"/>
      <c r="JMN132" s="4"/>
      <c r="JMO132" s="4"/>
      <c r="JMP132" s="4"/>
      <c r="JMQ132" s="4"/>
      <c r="JMR132" s="4"/>
      <c r="JMS132" s="4"/>
      <c r="JMT132" s="4"/>
      <c r="JMU132" s="4"/>
      <c r="JMV132" s="4"/>
      <c r="JMW132" s="4"/>
      <c r="JMX132" s="4"/>
      <c r="JNE132" s="4"/>
      <c r="JNF132" s="4"/>
      <c r="JNG132" s="4"/>
      <c r="JNH132" s="4"/>
      <c r="JNI132" s="4"/>
      <c r="JNJ132" s="4"/>
      <c r="JNK132" s="4"/>
      <c r="JNL132" s="4"/>
      <c r="JNM132" s="4"/>
      <c r="JNN132" s="4"/>
      <c r="JNO132" s="4"/>
      <c r="JNP132" s="4"/>
      <c r="JNQ132" s="4"/>
      <c r="JNR132" s="4"/>
      <c r="JNS132" s="4"/>
      <c r="JNT132" s="4"/>
      <c r="JNU132" s="4"/>
      <c r="JNV132" s="4"/>
      <c r="JNW132" s="4"/>
      <c r="JNX132" s="4"/>
      <c r="JNY132" s="4"/>
      <c r="JNZ132" s="4"/>
      <c r="JOA132" s="4"/>
      <c r="JOB132" s="4"/>
      <c r="JOC132" s="4"/>
      <c r="JOD132" s="4"/>
      <c r="JOE132" s="4"/>
      <c r="JOF132" s="4"/>
      <c r="JOG132" s="4"/>
      <c r="JOH132" s="4"/>
      <c r="JOI132" s="4"/>
      <c r="JOJ132" s="4"/>
      <c r="JOK132" s="4"/>
      <c r="JOL132" s="4"/>
      <c r="JOM132" s="4"/>
      <c r="JON132" s="4"/>
      <c r="JOO132" s="4"/>
      <c r="JOP132" s="4"/>
      <c r="JOQ132" s="4"/>
      <c r="JOR132" s="4"/>
      <c r="JOS132" s="4"/>
      <c r="JOT132" s="4"/>
      <c r="JOU132" s="4"/>
      <c r="JOV132" s="4"/>
      <c r="JOW132" s="4"/>
      <c r="JOX132" s="4"/>
      <c r="JOY132" s="4"/>
      <c r="JOZ132" s="4"/>
      <c r="JPA132" s="4"/>
      <c r="JPB132" s="4"/>
      <c r="JPC132" s="4"/>
      <c r="JPD132" s="4"/>
      <c r="JPE132" s="4"/>
      <c r="JPF132" s="4"/>
      <c r="JPG132" s="4"/>
      <c r="JPH132" s="4"/>
      <c r="JPI132" s="4"/>
      <c r="JPJ132" s="4"/>
      <c r="JPK132" s="4"/>
      <c r="JPL132" s="4"/>
      <c r="JPM132" s="4"/>
      <c r="JPN132" s="4"/>
      <c r="JPO132" s="4"/>
      <c r="JPP132" s="4"/>
      <c r="JPQ132" s="4"/>
      <c r="JPR132" s="4"/>
      <c r="JPS132" s="4"/>
      <c r="JPT132" s="4"/>
      <c r="JPU132" s="4"/>
      <c r="JPV132" s="4"/>
      <c r="JPW132" s="4"/>
      <c r="JPX132" s="4"/>
      <c r="JPY132" s="4"/>
      <c r="JPZ132" s="4"/>
      <c r="JQA132" s="4"/>
      <c r="JQB132" s="4"/>
      <c r="JQC132" s="4"/>
      <c r="JQD132" s="4"/>
      <c r="JQE132" s="4"/>
      <c r="JQF132" s="4"/>
      <c r="JQG132" s="4"/>
      <c r="JQH132" s="4"/>
      <c r="JQI132" s="4"/>
      <c r="JQJ132" s="4"/>
      <c r="JQK132" s="4"/>
      <c r="JQL132" s="4"/>
      <c r="JQM132" s="4"/>
      <c r="JQN132" s="4"/>
      <c r="JQO132" s="4"/>
      <c r="JQP132" s="4"/>
      <c r="JQQ132" s="4"/>
      <c r="JQR132" s="4"/>
      <c r="JQS132" s="4"/>
      <c r="JQT132" s="4"/>
      <c r="JQU132" s="4"/>
      <c r="JQV132" s="4"/>
      <c r="JQW132" s="4"/>
      <c r="JQX132" s="4"/>
      <c r="JQY132" s="4"/>
      <c r="JQZ132" s="4"/>
      <c r="JRA132" s="4"/>
      <c r="JRB132" s="4"/>
      <c r="JRC132" s="4"/>
      <c r="JRD132" s="4"/>
      <c r="JRE132" s="4"/>
      <c r="JRF132" s="4"/>
      <c r="JRG132" s="4"/>
      <c r="JRH132" s="4"/>
      <c r="JRI132" s="4"/>
      <c r="JRJ132" s="4"/>
      <c r="JRK132" s="4"/>
      <c r="JRL132" s="4"/>
      <c r="JRM132" s="4"/>
      <c r="JRN132" s="4"/>
      <c r="JRO132" s="4"/>
      <c r="JRP132" s="4"/>
      <c r="JRQ132" s="4"/>
      <c r="JRR132" s="4"/>
      <c r="JRS132" s="4"/>
      <c r="JRT132" s="4"/>
      <c r="JRU132" s="4"/>
      <c r="JRV132" s="4"/>
      <c r="JRW132" s="4"/>
      <c r="JRX132" s="4"/>
      <c r="JRY132" s="4"/>
      <c r="JRZ132" s="4"/>
      <c r="JSA132" s="4"/>
      <c r="JSB132" s="4"/>
      <c r="JSC132" s="4"/>
      <c r="JSD132" s="4"/>
      <c r="JSE132" s="4"/>
      <c r="JSF132" s="4"/>
      <c r="JSG132" s="4"/>
      <c r="JSH132" s="4"/>
      <c r="JSI132" s="4"/>
      <c r="JSJ132" s="4"/>
      <c r="JSK132" s="4"/>
      <c r="JSL132" s="4"/>
      <c r="JSM132" s="4"/>
      <c r="JSN132" s="4"/>
      <c r="JSO132" s="4"/>
      <c r="JSP132" s="4"/>
      <c r="JSQ132" s="4"/>
      <c r="JSR132" s="4"/>
      <c r="JSS132" s="4"/>
      <c r="JST132" s="4"/>
      <c r="JSU132" s="4"/>
      <c r="JSV132" s="4"/>
      <c r="JSW132" s="4"/>
      <c r="JSX132" s="4"/>
      <c r="JSY132" s="4"/>
      <c r="JSZ132" s="4"/>
      <c r="JTA132" s="4"/>
      <c r="JTB132" s="4"/>
      <c r="JTC132" s="4"/>
      <c r="JTD132" s="4"/>
      <c r="JTE132" s="4"/>
      <c r="JTF132" s="4"/>
      <c r="JTG132" s="4"/>
      <c r="JTH132" s="4"/>
      <c r="JTI132" s="4"/>
      <c r="JTJ132" s="4"/>
      <c r="JTK132" s="4"/>
      <c r="JTL132" s="4"/>
      <c r="JTM132" s="4"/>
      <c r="JTN132" s="4"/>
      <c r="JTO132" s="4"/>
      <c r="JTP132" s="4"/>
      <c r="JTQ132" s="4"/>
      <c r="JTR132" s="4"/>
      <c r="JTS132" s="4"/>
      <c r="JTT132" s="4"/>
      <c r="JTU132" s="4"/>
      <c r="JTV132" s="4"/>
      <c r="JTW132" s="4"/>
      <c r="JTX132" s="4"/>
      <c r="JTY132" s="4"/>
      <c r="JTZ132" s="4"/>
      <c r="JUA132" s="4"/>
      <c r="JUB132" s="4"/>
      <c r="JUC132" s="4"/>
      <c r="JUD132" s="4"/>
      <c r="JUE132" s="4"/>
      <c r="JUF132" s="4"/>
      <c r="JUG132" s="4"/>
      <c r="JUH132" s="4"/>
      <c r="JUI132" s="4"/>
      <c r="JUJ132" s="4"/>
      <c r="JUK132" s="4"/>
      <c r="JUL132" s="4"/>
      <c r="JUM132" s="4"/>
      <c r="JUN132" s="4"/>
      <c r="JUO132" s="4"/>
      <c r="JUP132" s="4"/>
      <c r="JUQ132" s="4"/>
      <c r="JUR132" s="4"/>
      <c r="JUS132" s="4"/>
      <c r="JUT132" s="4"/>
      <c r="JUU132" s="4"/>
      <c r="JUV132" s="4"/>
      <c r="JUW132" s="4"/>
      <c r="JUX132" s="4"/>
      <c r="JUY132" s="4"/>
      <c r="JUZ132" s="4"/>
      <c r="JVA132" s="4"/>
      <c r="JVB132" s="4"/>
      <c r="JVC132" s="4"/>
      <c r="JVD132" s="4"/>
      <c r="JVE132" s="4"/>
      <c r="JVF132" s="4"/>
      <c r="JVG132" s="4"/>
      <c r="JVH132" s="4"/>
      <c r="JVI132" s="4"/>
      <c r="JVJ132" s="4"/>
      <c r="JVK132" s="4"/>
      <c r="JVL132" s="4"/>
      <c r="JVM132" s="4"/>
      <c r="JVN132" s="4"/>
      <c r="JVO132" s="4"/>
      <c r="JVP132" s="4"/>
      <c r="JVQ132" s="4"/>
      <c r="JVR132" s="4"/>
      <c r="JVS132" s="4"/>
      <c r="JVT132" s="4"/>
      <c r="JVU132" s="4"/>
      <c r="JVV132" s="4"/>
      <c r="JVW132" s="4"/>
      <c r="JVX132" s="4"/>
      <c r="JVY132" s="4"/>
      <c r="JVZ132" s="4"/>
      <c r="JWA132" s="4"/>
      <c r="JWB132" s="4"/>
      <c r="JWC132" s="4"/>
      <c r="JWD132" s="4"/>
      <c r="JWE132" s="4"/>
      <c r="JWF132" s="4"/>
      <c r="JWG132" s="4"/>
      <c r="JWH132" s="4"/>
      <c r="JWI132" s="4"/>
      <c r="JWJ132" s="4"/>
      <c r="JWK132" s="4"/>
      <c r="JWL132" s="4"/>
      <c r="JWM132" s="4"/>
      <c r="JWN132" s="4"/>
      <c r="JWO132" s="4"/>
      <c r="JWP132" s="4"/>
      <c r="JWQ132" s="4"/>
      <c r="JWR132" s="4"/>
      <c r="JWS132" s="4"/>
      <c r="JWT132" s="4"/>
      <c r="JXA132" s="4"/>
      <c r="JXB132" s="4"/>
      <c r="JXC132" s="4"/>
      <c r="JXD132" s="4"/>
      <c r="JXE132" s="4"/>
      <c r="JXF132" s="4"/>
      <c r="JXG132" s="4"/>
      <c r="JXH132" s="4"/>
      <c r="JXI132" s="4"/>
      <c r="JXJ132" s="4"/>
      <c r="JXK132" s="4"/>
      <c r="JXL132" s="4"/>
      <c r="JXM132" s="4"/>
      <c r="JXN132" s="4"/>
      <c r="JXO132" s="4"/>
      <c r="JXP132" s="4"/>
      <c r="JXQ132" s="4"/>
      <c r="JXR132" s="4"/>
      <c r="JXS132" s="4"/>
      <c r="JXT132" s="4"/>
      <c r="JXU132" s="4"/>
      <c r="JXV132" s="4"/>
      <c r="JXW132" s="4"/>
      <c r="JXX132" s="4"/>
      <c r="JXY132" s="4"/>
      <c r="JXZ132" s="4"/>
      <c r="JYA132" s="4"/>
      <c r="JYB132" s="4"/>
      <c r="JYC132" s="4"/>
      <c r="JYD132" s="4"/>
      <c r="JYE132" s="4"/>
      <c r="JYF132" s="4"/>
      <c r="JYG132" s="4"/>
      <c r="JYH132" s="4"/>
      <c r="JYI132" s="4"/>
      <c r="JYJ132" s="4"/>
      <c r="JYK132" s="4"/>
      <c r="JYL132" s="4"/>
      <c r="JYM132" s="4"/>
      <c r="JYN132" s="4"/>
      <c r="JYO132" s="4"/>
      <c r="JYP132" s="4"/>
      <c r="JYQ132" s="4"/>
      <c r="JYR132" s="4"/>
      <c r="JYS132" s="4"/>
      <c r="JYT132" s="4"/>
      <c r="JYU132" s="4"/>
      <c r="JYV132" s="4"/>
      <c r="JYW132" s="4"/>
      <c r="JYX132" s="4"/>
      <c r="JYY132" s="4"/>
      <c r="JYZ132" s="4"/>
      <c r="JZA132" s="4"/>
      <c r="JZB132" s="4"/>
      <c r="JZC132" s="4"/>
      <c r="JZD132" s="4"/>
      <c r="JZE132" s="4"/>
      <c r="JZF132" s="4"/>
      <c r="JZG132" s="4"/>
      <c r="JZH132" s="4"/>
      <c r="JZI132" s="4"/>
      <c r="JZJ132" s="4"/>
      <c r="JZK132" s="4"/>
      <c r="JZL132" s="4"/>
      <c r="JZM132" s="4"/>
      <c r="JZN132" s="4"/>
      <c r="JZO132" s="4"/>
      <c r="JZP132" s="4"/>
      <c r="JZQ132" s="4"/>
      <c r="JZR132" s="4"/>
      <c r="JZS132" s="4"/>
      <c r="JZT132" s="4"/>
      <c r="JZU132" s="4"/>
      <c r="JZV132" s="4"/>
      <c r="JZW132" s="4"/>
      <c r="JZX132" s="4"/>
      <c r="JZY132" s="4"/>
      <c r="JZZ132" s="4"/>
      <c r="KAA132" s="4"/>
      <c r="KAB132" s="4"/>
      <c r="KAC132" s="4"/>
      <c r="KAD132" s="4"/>
      <c r="KAE132" s="4"/>
      <c r="KAF132" s="4"/>
      <c r="KAG132" s="4"/>
      <c r="KAH132" s="4"/>
      <c r="KAI132" s="4"/>
      <c r="KAJ132" s="4"/>
      <c r="KAK132" s="4"/>
      <c r="KAL132" s="4"/>
      <c r="KAM132" s="4"/>
      <c r="KAN132" s="4"/>
      <c r="KAO132" s="4"/>
      <c r="KAP132" s="4"/>
      <c r="KAQ132" s="4"/>
      <c r="KAR132" s="4"/>
      <c r="KAS132" s="4"/>
      <c r="KAT132" s="4"/>
      <c r="KAU132" s="4"/>
      <c r="KAV132" s="4"/>
      <c r="KAW132" s="4"/>
      <c r="KAX132" s="4"/>
      <c r="KAY132" s="4"/>
      <c r="KAZ132" s="4"/>
      <c r="KBA132" s="4"/>
      <c r="KBB132" s="4"/>
      <c r="KBC132" s="4"/>
      <c r="KBD132" s="4"/>
      <c r="KBE132" s="4"/>
      <c r="KBF132" s="4"/>
      <c r="KBG132" s="4"/>
      <c r="KBH132" s="4"/>
      <c r="KBI132" s="4"/>
      <c r="KBJ132" s="4"/>
      <c r="KBK132" s="4"/>
      <c r="KBL132" s="4"/>
      <c r="KBM132" s="4"/>
      <c r="KBN132" s="4"/>
      <c r="KBO132" s="4"/>
      <c r="KBP132" s="4"/>
      <c r="KBQ132" s="4"/>
      <c r="KBR132" s="4"/>
      <c r="KBS132" s="4"/>
      <c r="KBT132" s="4"/>
      <c r="KBU132" s="4"/>
      <c r="KBV132" s="4"/>
      <c r="KBW132" s="4"/>
      <c r="KBX132" s="4"/>
      <c r="KBY132" s="4"/>
      <c r="KBZ132" s="4"/>
      <c r="KCA132" s="4"/>
      <c r="KCB132" s="4"/>
      <c r="KCC132" s="4"/>
      <c r="KCD132" s="4"/>
      <c r="KCE132" s="4"/>
      <c r="KCF132" s="4"/>
      <c r="KCG132" s="4"/>
      <c r="KCH132" s="4"/>
      <c r="KCI132" s="4"/>
      <c r="KCJ132" s="4"/>
      <c r="KCK132" s="4"/>
      <c r="KCL132" s="4"/>
      <c r="KCM132" s="4"/>
      <c r="KCN132" s="4"/>
      <c r="KCO132" s="4"/>
      <c r="KCP132" s="4"/>
      <c r="KCQ132" s="4"/>
      <c r="KCR132" s="4"/>
      <c r="KCS132" s="4"/>
      <c r="KCT132" s="4"/>
      <c r="KCU132" s="4"/>
      <c r="KCV132" s="4"/>
      <c r="KCW132" s="4"/>
      <c r="KCX132" s="4"/>
      <c r="KCY132" s="4"/>
      <c r="KCZ132" s="4"/>
      <c r="KDA132" s="4"/>
      <c r="KDB132" s="4"/>
      <c r="KDC132" s="4"/>
      <c r="KDD132" s="4"/>
      <c r="KDE132" s="4"/>
      <c r="KDF132" s="4"/>
      <c r="KDG132" s="4"/>
      <c r="KDH132" s="4"/>
      <c r="KDI132" s="4"/>
      <c r="KDJ132" s="4"/>
      <c r="KDK132" s="4"/>
      <c r="KDL132" s="4"/>
      <c r="KDM132" s="4"/>
      <c r="KDN132" s="4"/>
      <c r="KDO132" s="4"/>
      <c r="KDP132" s="4"/>
      <c r="KDQ132" s="4"/>
      <c r="KDR132" s="4"/>
      <c r="KDS132" s="4"/>
      <c r="KDT132" s="4"/>
      <c r="KDU132" s="4"/>
      <c r="KDV132" s="4"/>
      <c r="KDW132" s="4"/>
      <c r="KDX132" s="4"/>
      <c r="KDY132" s="4"/>
      <c r="KDZ132" s="4"/>
      <c r="KEA132" s="4"/>
      <c r="KEB132" s="4"/>
      <c r="KEC132" s="4"/>
      <c r="KED132" s="4"/>
      <c r="KEE132" s="4"/>
      <c r="KEF132" s="4"/>
      <c r="KEG132" s="4"/>
      <c r="KEH132" s="4"/>
      <c r="KEI132" s="4"/>
      <c r="KEJ132" s="4"/>
      <c r="KEK132" s="4"/>
      <c r="KEL132" s="4"/>
      <c r="KEM132" s="4"/>
      <c r="KEN132" s="4"/>
      <c r="KEO132" s="4"/>
      <c r="KEP132" s="4"/>
      <c r="KEQ132" s="4"/>
      <c r="KER132" s="4"/>
      <c r="KES132" s="4"/>
      <c r="KET132" s="4"/>
      <c r="KEU132" s="4"/>
      <c r="KEV132" s="4"/>
      <c r="KEW132" s="4"/>
      <c r="KEX132" s="4"/>
      <c r="KEY132" s="4"/>
      <c r="KEZ132" s="4"/>
      <c r="KFA132" s="4"/>
      <c r="KFB132" s="4"/>
      <c r="KFC132" s="4"/>
      <c r="KFD132" s="4"/>
      <c r="KFE132" s="4"/>
      <c r="KFF132" s="4"/>
      <c r="KFG132" s="4"/>
      <c r="KFH132" s="4"/>
      <c r="KFI132" s="4"/>
      <c r="KFJ132" s="4"/>
      <c r="KFK132" s="4"/>
      <c r="KFL132" s="4"/>
      <c r="KFM132" s="4"/>
      <c r="KFN132" s="4"/>
      <c r="KFO132" s="4"/>
      <c r="KFP132" s="4"/>
      <c r="KFQ132" s="4"/>
      <c r="KFR132" s="4"/>
      <c r="KFS132" s="4"/>
      <c r="KFT132" s="4"/>
      <c r="KFU132" s="4"/>
      <c r="KFV132" s="4"/>
      <c r="KFW132" s="4"/>
      <c r="KFX132" s="4"/>
      <c r="KFY132" s="4"/>
      <c r="KFZ132" s="4"/>
      <c r="KGA132" s="4"/>
      <c r="KGB132" s="4"/>
      <c r="KGC132" s="4"/>
      <c r="KGD132" s="4"/>
      <c r="KGE132" s="4"/>
      <c r="KGF132" s="4"/>
      <c r="KGG132" s="4"/>
      <c r="KGH132" s="4"/>
      <c r="KGI132" s="4"/>
      <c r="KGJ132" s="4"/>
      <c r="KGK132" s="4"/>
      <c r="KGL132" s="4"/>
      <c r="KGM132" s="4"/>
      <c r="KGN132" s="4"/>
      <c r="KGO132" s="4"/>
      <c r="KGP132" s="4"/>
      <c r="KGW132" s="4"/>
      <c r="KGX132" s="4"/>
      <c r="KGY132" s="4"/>
      <c r="KGZ132" s="4"/>
      <c r="KHA132" s="4"/>
      <c r="KHB132" s="4"/>
      <c r="KHC132" s="4"/>
      <c r="KHD132" s="4"/>
      <c r="KHE132" s="4"/>
      <c r="KHF132" s="4"/>
      <c r="KHG132" s="4"/>
      <c r="KHH132" s="4"/>
      <c r="KHI132" s="4"/>
      <c r="KHJ132" s="4"/>
      <c r="KHK132" s="4"/>
      <c r="KHL132" s="4"/>
      <c r="KHM132" s="4"/>
      <c r="KHN132" s="4"/>
      <c r="KHO132" s="4"/>
      <c r="KHP132" s="4"/>
      <c r="KHQ132" s="4"/>
      <c r="KHR132" s="4"/>
      <c r="KHS132" s="4"/>
      <c r="KHT132" s="4"/>
      <c r="KHU132" s="4"/>
      <c r="KHV132" s="4"/>
      <c r="KHW132" s="4"/>
      <c r="KHX132" s="4"/>
      <c r="KHY132" s="4"/>
      <c r="KHZ132" s="4"/>
      <c r="KIA132" s="4"/>
      <c r="KIB132" s="4"/>
      <c r="KIC132" s="4"/>
      <c r="KID132" s="4"/>
      <c r="KIE132" s="4"/>
      <c r="KIF132" s="4"/>
      <c r="KIG132" s="4"/>
      <c r="KIH132" s="4"/>
      <c r="KII132" s="4"/>
      <c r="KIJ132" s="4"/>
      <c r="KIK132" s="4"/>
      <c r="KIL132" s="4"/>
      <c r="KIM132" s="4"/>
      <c r="KIN132" s="4"/>
      <c r="KIO132" s="4"/>
      <c r="KIP132" s="4"/>
      <c r="KIQ132" s="4"/>
      <c r="KIR132" s="4"/>
      <c r="KIS132" s="4"/>
      <c r="KIT132" s="4"/>
      <c r="KIU132" s="4"/>
      <c r="KIV132" s="4"/>
      <c r="KIW132" s="4"/>
      <c r="KIX132" s="4"/>
      <c r="KIY132" s="4"/>
      <c r="KIZ132" s="4"/>
      <c r="KJA132" s="4"/>
      <c r="KJB132" s="4"/>
      <c r="KJC132" s="4"/>
      <c r="KJD132" s="4"/>
      <c r="KJE132" s="4"/>
      <c r="KJF132" s="4"/>
      <c r="KJG132" s="4"/>
      <c r="KJH132" s="4"/>
      <c r="KJI132" s="4"/>
      <c r="KJJ132" s="4"/>
      <c r="KJK132" s="4"/>
      <c r="KJL132" s="4"/>
      <c r="KJM132" s="4"/>
      <c r="KJN132" s="4"/>
      <c r="KJO132" s="4"/>
      <c r="KJP132" s="4"/>
      <c r="KJQ132" s="4"/>
      <c r="KJR132" s="4"/>
      <c r="KJS132" s="4"/>
      <c r="KJT132" s="4"/>
      <c r="KJU132" s="4"/>
      <c r="KJV132" s="4"/>
      <c r="KJW132" s="4"/>
      <c r="KJX132" s="4"/>
      <c r="KJY132" s="4"/>
      <c r="KJZ132" s="4"/>
      <c r="KKA132" s="4"/>
      <c r="KKB132" s="4"/>
      <c r="KKC132" s="4"/>
      <c r="KKD132" s="4"/>
      <c r="KKE132" s="4"/>
      <c r="KKF132" s="4"/>
      <c r="KKG132" s="4"/>
      <c r="KKH132" s="4"/>
      <c r="KKI132" s="4"/>
      <c r="KKJ132" s="4"/>
      <c r="KKK132" s="4"/>
      <c r="KKL132" s="4"/>
      <c r="KKM132" s="4"/>
      <c r="KKN132" s="4"/>
      <c r="KKO132" s="4"/>
      <c r="KKP132" s="4"/>
      <c r="KKQ132" s="4"/>
      <c r="KKR132" s="4"/>
      <c r="KKS132" s="4"/>
      <c r="KKT132" s="4"/>
      <c r="KKU132" s="4"/>
      <c r="KKV132" s="4"/>
      <c r="KKW132" s="4"/>
      <c r="KKX132" s="4"/>
      <c r="KKY132" s="4"/>
      <c r="KKZ132" s="4"/>
      <c r="KLA132" s="4"/>
      <c r="KLB132" s="4"/>
      <c r="KLC132" s="4"/>
      <c r="KLD132" s="4"/>
      <c r="KLE132" s="4"/>
      <c r="KLF132" s="4"/>
      <c r="KLG132" s="4"/>
      <c r="KLH132" s="4"/>
      <c r="KLI132" s="4"/>
      <c r="KLJ132" s="4"/>
      <c r="KLK132" s="4"/>
      <c r="KLL132" s="4"/>
      <c r="KLM132" s="4"/>
      <c r="KLN132" s="4"/>
      <c r="KLO132" s="4"/>
      <c r="KLP132" s="4"/>
      <c r="KLQ132" s="4"/>
      <c r="KLR132" s="4"/>
      <c r="KLS132" s="4"/>
      <c r="KLT132" s="4"/>
      <c r="KLU132" s="4"/>
      <c r="KLV132" s="4"/>
      <c r="KLW132" s="4"/>
      <c r="KLX132" s="4"/>
      <c r="KLY132" s="4"/>
      <c r="KLZ132" s="4"/>
      <c r="KMA132" s="4"/>
      <c r="KMB132" s="4"/>
      <c r="KMC132" s="4"/>
      <c r="KMD132" s="4"/>
      <c r="KME132" s="4"/>
      <c r="KMF132" s="4"/>
      <c r="KMG132" s="4"/>
      <c r="KMH132" s="4"/>
      <c r="KMI132" s="4"/>
      <c r="KMJ132" s="4"/>
      <c r="KMK132" s="4"/>
      <c r="KML132" s="4"/>
      <c r="KMM132" s="4"/>
      <c r="KMN132" s="4"/>
      <c r="KMO132" s="4"/>
      <c r="KMP132" s="4"/>
      <c r="KMQ132" s="4"/>
      <c r="KMR132" s="4"/>
      <c r="KMS132" s="4"/>
      <c r="KMT132" s="4"/>
      <c r="KMU132" s="4"/>
      <c r="KMV132" s="4"/>
      <c r="KMW132" s="4"/>
      <c r="KMX132" s="4"/>
      <c r="KMY132" s="4"/>
      <c r="KMZ132" s="4"/>
      <c r="KNA132" s="4"/>
      <c r="KNB132" s="4"/>
      <c r="KNC132" s="4"/>
      <c r="KND132" s="4"/>
      <c r="KNE132" s="4"/>
      <c r="KNF132" s="4"/>
      <c r="KNG132" s="4"/>
      <c r="KNH132" s="4"/>
      <c r="KNI132" s="4"/>
      <c r="KNJ132" s="4"/>
      <c r="KNK132" s="4"/>
      <c r="KNL132" s="4"/>
      <c r="KNM132" s="4"/>
      <c r="KNN132" s="4"/>
      <c r="KNO132" s="4"/>
      <c r="KNP132" s="4"/>
      <c r="KNQ132" s="4"/>
      <c r="KNR132" s="4"/>
      <c r="KNS132" s="4"/>
      <c r="KNT132" s="4"/>
      <c r="KNU132" s="4"/>
      <c r="KNV132" s="4"/>
      <c r="KNW132" s="4"/>
      <c r="KNX132" s="4"/>
      <c r="KNY132" s="4"/>
      <c r="KNZ132" s="4"/>
      <c r="KOA132" s="4"/>
      <c r="KOB132" s="4"/>
      <c r="KOC132" s="4"/>
      <c r="KOD132" s="4"/>
      <c r="KOE132" s="4"/>
      <c r="KOF132" s="4"/>
      <c r="KOG132" s="4"/>
      <c r="KOH132" s="4"/>
      <c r="KOI132" s="4"/>
      <c r="KOJ132" s="4"/>
      <c r="KOK132" s="4"/>
      <c r="KOL132" s="4"/>
      <c r="KOM132" s="4"/>
      <c r="KON132" s="4"/>
      <c r="KOO132" s="4"/>
      <c r="KOP132" s="4"/>
      <c r="KOQ132" s="4"/>
      <c r="KOR132" s="4"/>
      <c r="KOS132" s="4"/>
      <c r="KOT132" s="4"/>
      <c r="KOU132" s="4"/>
      <c r="KOV132" s="4"/>
      <c r="KOW132" s="4"/>
      <c r="KOX132" s="4"/>
      <c r="KOY132" s="4"/>
      <c r="KOZ132" s="4"/>
      <c r="KPA132" s="4"/>
      <c r="KPB132" s="4"/>
      <c r="KPC132" s="4"/>
      <c r="KPD132" s="4"/>
      <c r="KPE132" s="4"/>
      <c r="KPF132" s="4"/>
      <c r="KPG132" s="4"/>
      <c r="KPH132" s="4"/>
      <c r="KPI132" s="4"/>
      <c r="KPJ132" s="4"/>
      <c r="KPK132" s="4"/>
      <c r="KPL132" s="4"/>
      <c r="KPM132" s="4"/>
      <c r="KPN132" s="4"/>
      <c r="KPO132" s="4"/>
      <c r="KPP132" s="4"/>
      <c r="KPQ132" s="4"/>
      <c r="KPR132" s="4"/>
      <c r="KPS132" s="4"/>
      <c r="KPT132" s="4"/>
      <c r="KPU132" s="4"/>
      <c r="KPV132" s="4"/>
      <c r="KPW132" s="4"/>
      <c r="KPX132" s="4"/>
      <c r="KPY132" s="4"/>
      <c r="KPZ132" s="4"/>
      <c r="KQA132" s="4"/>
      <c r="KQB132" s="4"/>
      <c r="KQC132" s="4"/>
      <c r="KQD132" s="4"/>
      <c r="KQE132" s="4"/>
      <c r="KQF132" s="4"/>
      <c r="KQG132" s="4"/>
      <c r="KQH132" s="4"/>
      <c r="KQI132" s="4"/>
      <c r="KQJ132" s="4"/>
      <c r="KQK132" s="4"/>
      <c r="KQL132" s="4"/>
      <c r="KQS132" s="4"/>
      <c r="KQT132" s="4"/>
      <c r="KQU132" s="4"/>
      <c r="KQV132" s="4"/>
      <c r="KQW132" s="4"/>
      <c r="KQX132" s="4"/>
      <c r="KQY132" s="4"/>
      <c r="KQZ132" s="4"/>
      <c r="KRA132" s="4"/>
      <c r="KRB132" s="4"/>
      <c r="KRC132" s="4"/>
      <c r="KRD132" s="4"/>
      <c r="KRE132" s="4"/>
      <c r="KRF132" s="4"/>
      <c r="KRG132" s="4"/>
      <c r="KRH132" s="4"/>
      <c r="KRI132" s="4"/>
      <c r="KRJ132" s="4"/>
      <c r="KRK132" s="4"/>
      <c r="KRL132" s="4"/>
      <c r="KRM132" s="4"/>
      <c r="KRN132" s="4"/>
      <c r="KRO132" s="4"/>
      <c r="KRP132" s="4"/>
      <c r="KRQ132" s="4"/>
      <c r="KRR132" s="4"/>
      <c r="KRS132" s="4"/>
      <c r="KRT132" s="4"/>
      <c r="KRU132" s="4"/>
      <c r="KRV132" s="4"/>
      <c r="KRW132" s="4"/>
      <c r="KRX132" s="4"/>
      <c r="KRY132" s="4"/>
      <c r="KRZ132" s="4"/>
      <c r="KSA132" s="4"/>
      <c r="KSB132" s="4"/>
      <c r="KSC132" s="4"/>
      <c r="KSD132" s="4"/>
      <c r="KSE132" s="4"/>
      <c r="KSF132" s="4"/>
      <c r="KSG132" s="4"/>
      <c r="KSH132" s="4"/>
      <c r="KSI132" s="4"/>
      <c r="KSJ132" s="4"/>
      <c r="KSK132" s="4"/>
      <c r="KSL132" s="4"/>
      <c r="KSM132" s="4"/>
      <c r="KSN132" s="4"/>
      <c r="KSO132" s="4"/>
      <c r="KSP132" s="4"/>
      <c r="KSQ132" s="4"/>
      <c r="KSR132" s="4"/>
      <c r="KSS132" s="4"/>
      <c r="KST132" s="4"/>
      <c r="KSU132" s="4"/>
      <c r="KSV132" s="4"/>
      <c r="KSW132" s="4"/>
      <c r="KSX132" s="4"/>
      <c r="KSY132" s="4"/>
      <c r="KSZ132" s="4"/>
      <c r="KTA132" s="4"/>
      <c r="KTB132" s="4"/>
      <c r="KTC132" s="4"/>
      <c r="KTD132" s="4"/>
      <c r="KTE132" s="4"/>
      <c r="KTF132" s="4"/>
      <c r="KTG132" s="4"/>
      <c r="KTH132" s="4"/>
      <c r="KTI132" s="4"/>
      <c r="KTJ132" s="4"/>
      <c r="KTK132" s="4"/>
      <c r="KTL132" s="4"/>
      <c r="KTM132" s="4"/>
      <c r="KTN132" s="4"/>
      <c r="KTO132" s="4"/>
      <c r="KTP132" s="4"/>
      <c r="KTQ132" s="4"/>
      <c r="KTR132" s="4"/>
      <c r="KTS132" s="4"/>
      <c r="KTT132" s="4"/>
      <c r="KTU132" s="4"/>
      <c r="KTV132" s="4"/>
      <c r="KTW132" s="4"/>
      <c r="KTX132" s="4"/>
      <c r="KTY132" s="4"/>
      <c r="KTZ132" s="4"/>
      <c r="KUA132" s="4"/>
      <c r="KUB132" s="4"/>
      <c r="KUC132" s="4"/>
      <c r="KUD132" s="4"/>
      <c r="KUE132" s="4"/>
      <c r="KUF132" s="4"/>
      <c r="KUG132" s="4"/>
      <c r="KUH132" s="4"/>
      <c r="KUI132" s="4"/>
      <c r="KUJ132" s="4"/>
      <c r="KUK132" s="4"/>
      <c r="KUL132" s="4"/>
      <c r="KUM132" s="4"/>
      <c r="KUN132" s="4"/>
      <c r="KUO132" s="4"/>
      <c r="KUP132" s="4"/>
      <c r="KUQ132" s="4"/>
      <c r="KUR132" s="4"/>
      <c r="KUS132" s="4"/>
      <c r="KUT132" s="4"/>
      <c r="KUU132" s="4"/>
      <c r="KUV132" s="4"/>
      <c r="KUW132" s="4"/>
      <c r="KUX132" s="4"/>
      <c r="KUY132" s="4"/>
      <c r="KUZ132" s="4"/>
      <c r="KVA132" s="4"/>
      <c r="KVB132" s="4"/>
      <c r="KVC132" s="4"/>
      <c r="KVD132" s="4"/>
      <c r="KVE132" s="4"/>
      <c r="KVF132" s="4"/>
      <c r="KVG132" s="4"/>
      <c r="KVH132" s="4"/>
      <c r="KVI132" s="4"/>
      <c r="KVJ132" s="4"/>
      <c r="KVK132" s="4"/>
      <c r="KVL132" s="4"/>
      <c r="KVM132" s="4"/>
      <c r="KVN132" s="4"/>
      <c r="KVO132" s="4"/>
      <c r="KVP132" s="4"/>
      <c r="KVQ132" s="4"/>
      <c r="KVR132" s="4"/>
      <c r="KVS132" s="4"/>
      <c r="KVT132" s="4"/>
      <c r="KVU132" s="4"/>
      <c r="KVV132" s="4"/>
      <c r="KVW132" s="4"/>
      <c r="KVX132" s="4"/>
      <c r="KVY132" s="4"/>
      <c r="KVZ132" s="4"/>
      <c r="KWA132" s="4"/>
      <c r="KWB132" s="4"/>
      <c r="KWC132" s="4"/>
      <c r="KWD132" s="4"/>
      <c r="KWE132" s="4"/>
      <c r="KWF132" s="4"/>
      <c r="KWG132" s="4"/>
      <c r="KWH132" s="4"/>
      <c r="KWI132" s="4"/>
      <c r="KWJ132" s="4"/>
      <c r="KWK132" s="4"/>
      <c r="KWL132" s="4"/>
      <c r="KWM132" s="4"/>
      <c r="KWN132" s="4"/>
      <c r="KWO132" s="4"/>
      <c r="KWP132" s="4"/>
      <c r="KWQ132" s="4"/>
      <c r="KWR132" s="4"/>
      <c r="KWS132" s="4"/>
      <c r="KWT132" s="4"/>
      <c r="KWU132" s="4"/>
      <c r="KWV132" s="4"/>
      <c r="KWW132" s="4"/>
      <c r="KWX132" s="4"/>
      <c r="KWY132" s="4"/>
      <c r="KWZ132" s="4"/>
      <c r="KXA132" s="4"/>
      <c r="KXB132" s="4"/>
      <c r="KXC132" s="4"/>
      <c r="KXD132" s="4"/>
      <c r="KXE132" s="4"/>
      <c r="KXF132" s="4"/>
      <c r="KXG132" s="4"/>
      <c r="KXH132" s="4"/>
      <c r="KXI132" s="4"/>
      <c r="KXJ132" s="4"/>
      <c r="KXK132" s="4"/>
      <c r="KXL132" s="4"/>
      <c r="KXM132" s="4"/>
      <c r="KXN132" s="4"/>
      <c r="KXO132" s="4"/>
      <c r="KXP132" s="4"/>
      <c r="KXQ132" s="4"/>
      <c r="KXR132" s="4"/>
      <c r="KXS132" s="4"/>
      <c r="KXT132" s="4"/>
      <c r="KXU132" s="4"/>
      <c r="KXV132" s="4"/>
      <c r="KXW132" s="4"/>
      <c r="KXX132" s="4"/>
      <c r="KXY132" s="4"/>
      <c r="KXZ132" s="4"/>
      <c r="KYA132" s="4"/>
      <c r="KYB132" s="4"/>
      <c r="KYC132" s="4"/>
      <c r="KYD132" s="4"/>
      <c r="KYE132" s="4"/>
      <c r="KYF132" s="4"/>
      <c r="KYG132" s="4"/>
      <c r="KYH132" s="4"/>
      <c r="KYI132" s="4"/>
      <c r="KYJ132" s="4"/>
      <c r="KYK132" s="4"/>
      <c r="KYL132" s="4"/>
      <c r="KYM132" s="4"/>
      <c r="KYN132" s="4"/>
      <c r="KYO132" s="4"/>
      <c r="KYP132" s="4"/>
      <c r="KYQ132" s="4"/>
      <c r="KYR132" s="4"/>
      <c r="KYS132" s="4"/>
      <c r="KYT132" s="4"/>
      <c r="KYU132" s="4"/>
      <c r="KYV132" s="4"/>
      <c r="KYW132" s="4"/>
      <c r="KYX132" s="4"/>
      <c r="KYY132" s="4"/>
      <c r="KYZ132" s="4"/>
      <c r="KZA132" s="4"/>
      <c r="KZB132" s="4"/>
      <c r="KZC132" s="4"/>
      <c r="KZD132" s="4"/>
      <c r="KZE132" s="4"/>
      <c r="KZF132" s="4"/>
      <c r="KZG132" s="4"/>
      <c r="KZH132" s="4"/>
      <c r="KZI132" s="4"/>
      <c r="KZJ132" s="4"/>
      <c r="KZK132" s="4"/>
      <c r="KZL132" s="4"/>
      <c r="KZM132" s="4"/>
      <c r="KZN132" s="4"/>
      <c r="KZO132" s="4"/>
      <c r="KZP132" s="4"/>
      <c r="KZQ132" s="4"/>
      <c r="KZR132" s="4"/>
      <c r="KZS132" s="4"/>
      <c r="KZT132" s="4"/>
      <c r="KZU132" s="4"/>
      <c r="KZV132" s="4"/>
      <c r="KZW132" s="4"/>
      <c r="KZX132" s="4"/>
      <c r="KZY132" s="4"/>
      <c r="KZZ132" s="4"/>
      <c r="LAA132" s="4"/>
      <c r="LAB132" s="4"/>
      <c r="LAC132" s="4"/>
      <c r="LAD132" s="4"/>
      <c r="LAE132" s="4"/>
      <c r="LAF132" s="4"/>
      <c r="LAG132" s="4"/>
      <c r="LAH132" s="4"/>
      <c r="LAO132" s="4"/>
      <c r="LAP132" s="4"/>
      <c r="LAQ132" s="4"/>
      <c r="LAR132" s="4"/>
      <c r="LAS132" s="4"/>
      <c r="LAT132" s="4"/>
      <c r="LAU132" s="4"/>
      <c r="LAV132" s="4"/>
      <c r="LAW132" s="4"/>
      <c r="LAX132" s="4"/>
      <c r="LAY132" s="4"/>
      <c r="LAZ132" s="4"/>
      <c r="LBA132" s="4"/>
      <c r="LBB132" s="4"/>
      <c r="LBC132" s="4"/>
      <c r="LBD132" s="4"/>
      <c r="LBE132" s="4"/>
      <c r="LBF132" s="4"/>
      <c r="LBG132" s="4"/>
      <c r="LBH132" s="4"/>
      <c r="LBI132" s="4"/>
      <c r="LBJ132" s="4"/>
      <c r="LBK132" s="4"/>
      <c r="LBL132" s="4"/>
      <c r="LBM132" s="4"/>
      <c r="LBN132" s="4"/>
      <c r="LBO132" s="4"/>
      <c r="LBP132" s="4"/>
      <c r="LBQ132" s="4"/>
      <c r="LBR132" s="4"/>
      <c r="LBS132" s="4"/>
      <c r="LBT132" s="4"/>
      <c r="LBU132" s="4"/>
      <c r="LBV132" s="4"/>
      <c r="LBW132" s="4"/>
      <c r="LBX132" s="4"/>
      <c r="LBY132" s="4"/>
      <c r="LBZ132" s="4"/>
      <c r="LCA132" s="4"/>
      <c r="LCB132" s="4"/>
      <c r="LCC132" s="4"/>
      <c r="LCD132" s="4"/>
      <c r="LCE132" s="4"/>
      <c r="LCF132" s="4"/>
      <c r="LCG132" s="4"/>
      <c r="LCH132" s="4"/>
      <c r="LCI132" s="4"/>
      <c r="LCJ132" s="4"/>
      <c r="LCK132" s="4"/>
      <c r="LCL132" s="4"/>
      <c r="LCM132" s="4"/>
      <c r="LCN132" s="4"/>
      <c r="LCO132" s="4"/>
      <c r="LCP132" s="4"/>
      <c r="LCQ132" s="4"/>
      <c r="LCR132" s="4"/>
      <c r="LCS132" s="4"/>
      <c r="LCT132" s="4"/>
      <c r="LCU132" s="4"/>
      <c r="LCV132" s="4"/>
      <c r="LCW132" s="4"/>
      <c r="LCX132" s="4"/>
      <c r="LCY132" s="4"/>
      <c r="LCZ132" s="4"/>
      <c r="LDA132" s="4"/>
      <c r="LDB132" s="4"/>
      <c r="LDC132" s="4"/>
      <c r="LDD132" s="4"/>
      <c r="LDE132" s="4"/>
      <c r="LDF132" s="4"/>
      <c r="LDG132" s="4"/>
      <c r="LDH132" s="4"/>
      <c r="LDI132" s="4"/>
      <c r="LDJ132" s="4"/>
      <c r="LDK132" s="4"/>
      <c r="LDL132" s="4"/>
      <c r="LDM132" s="4"/>
      <c r="LDN132" s="4"/>
      <c r="LDO132" s="4"/>
      <c r="LDP132" s="4"/>
      <c r="LDQ132" s="4"/>
      <c r="LDR132" s="4"/>
      <c r="LDS132" s="4"/>
      <c r="LDT132" s="4"/>
      <c r="LDU132" s="4"/>
      <c r="LDV132" s="4"/>
      <c r="LDW132" s="4"/>
      <c r="LDX132" s="4"/>
      <c r="LDY132" s="4"/>
      <c r="LDZ132" s="4"/>
      <c r="LEA132" s="4"/>
      <c r="LEB132" s="4"/>
      <c r="LEC132" s="4"/>
      <c r="LED132" s="4"/>
      <c r="LEE132" s="4"/>
      <c r="LEF132" s="4"/>
      <c r="LEG132" s="4"/>
      <c r="LEH132" s="4"/>
      <c r="LEI132" s="4"/>
      <c r="LEJ132" s="4"/>
      <c r="LEK132" s="4"/>
      <c r="LEL132" s="4"/>
      <c r="LEM132" s="4"/>
      <c r="LEN132" s="4"/>
      <c r="LEO132" s="4"/>
      <c r="LEP132" s="4"/>
      <c r="LEQ132" s="4"/>
      <c r="LER132" s="4"/>
      <c r="LES132" s="4"/>
      <c r="LET132" s="4"/>
      <c r="LEU132" s="4"/>
      <c r="LEV132" s="4"/>
      <c r="LEW132" s="4"/>
      <c r="LEX132" s="4"/>
      <c r="LEY132" s="4"/>
      <c r="LEZ132" s="4"/>
      <c r="LFA132" s="4"/>
      <c r="LFB132" s="4"/>
      <c r="LFC132" s="4"/>
      <c r="LFD132" s="4"/>
      <c r="LFE132" s="4"/>
      <c r="LFF132" s="4"/>
      <c r="LFG132" s="4"/>
      <c r="LFH132" s="4"/>
      <c r="LFI132" s="4"/>
      <c r="LFJ132" s="4"/>
      <c r="LFK132" s="4"/>
      <c r="LFL132" s="4"/>
      <c r="LFM132" s="4"/>
      <c r="LFN132" s="4"/>
      <c r="LFO132" s="4"/>
      <c r="LFP132" s="4"/>
      <c r="LFQ132" s="4"/>
      <c r="LFR132" s="4"/>
      <c r="LFS132" s="4"/>
      <c r="LFT132" s="4"/>
      <c r="LFU132" s="4"/>
      <c r="LFV132" s="4"/>
      <c r="LFW132" s="4"/>
      <c r="LFX132" s="4"/>
      <c r="LFY132" s="4"/>
      <c r="LFZ132" s="4"/>
      <c r="LGA132" s="4"/>
      <c r="LGB132" s="4"/>
      <c r="LGC132" s="4"/>
      <c r="LGD132" s="4"/>
      <c r="LGE132" s="4"/>
      <c r="LGF132" s="4"/>
      <c r="LGG132" s="4"/>
      <c r="LGH132" s="4"/>
      <c r="LGI132" s="4"/>
      <c r="LGJ132" s="4"/>
      <c r="LGK132" s="4"/>
      <c r="LGL132" s="4"/>
      <c r="LGM132" s="4"/>
      <c r="LGN132" s="4"/>
      <c r="LGO132" s="4"/>
      <c r="LGP132" s="4"/>
      <c r="LGQ132" s="4"/>
      <c r="LGR132" s="4"/>
      <c r="LGS132" s="4"/>
      <c r="LGT132" s="4"/>
      <c r="LGU132" s="4"/>
      <c r="LGV132" s="4"/>
      <c r="LGW132" s="4"/>
      <c r="LGX132" s="4"/>
      <c r="LGY132" s="4"/>
      <c r="LGZ132" s="4"/>
      <c r="LHA132" s="4"/>
      <c r="LHB132" s="4"/>
      <c r="LHC132" s="4"/>
      <c r="LHD132" s="4"/>
      <c r="LHE132" s="4"/>
      <c r="LHF132" s="4"/>
      <c r="LHG132" s="4"/>
      <c r="LHH132" s="4"/>
      <c r="LHI132" s="4"/>
      <c r="LHJ132" s="4"/>
      <c r="LHK132" s="4"/>
      <c r="LHL132" s="4"/>
      <c r="LHM132" s="4"/>
      <c r="LHN132" s="4"/>
      <c r="LHO132" s="4"/>
      <c r="LHP132" s="4"/>
      <c r="LHQ132" s="4"/>
      <c r="LHR132" s="4"/>
      <c r="LHS132" s="4"/>
      <c r="LHT132" s="4"/>
      <c r="LHU132" s="4"/>
      <c r="LHV132" s="4"/>
      <c r="LHW132" s="4"/>
      <c r="LHX132" s="4"/>
      <c r="LHY132" s="4"/>
      <c r="LHZ132" s="4"/>
      <c r="LIA132" s="4"/>
      <c r="LIB132" s="4"/>
      <c r="LIC132" s="4"/>
      <c r="LID132" s="4"/>
      <c r="LIE132" s="4"/>
      <c r="LIF132" s="4"/>
      <c r="LIG132" s="4"/>
      <c r="LIH132" s="4"/>
      <c r="LII132" s="4"/>
      <c r="LIJ132" s="4"/>
      <c r="LIK132" s="4"/>
      <c r="LIL132" s="4"/>
      <c r="LIM132" s="4"/>
      <c r="LIN132" s="4"/>
      <c r="LIO132" s="4"/>
      <c r="LIP132" s="4"/>
      <c r="LIQ132" s="4"/>
      <c r="LIR132" s="4"/>
      <c r="LIS132" s="4"/>
      <c r="LIT132" s="4"/>
      <c r="LIU132" s="4"/>
      <c r="LIV132" s="4"/>
      <c r="LIW132" s="4"/>
      <c r="LIX132" s="4"/>
      <c r="LIY132" s="4"/>
      <c r="LIZ132" s="4"/>
      <c r="LJA132" s="4"/>
      <c r="LJB132" s="4"/>
      <c r="LJC132" s="4"/>
      <c r="LJD132" s="4"/>
      <c r="LJE132" s="4"/>
      <c r="LJF132" s="4"/>
      <c r="LJG132" s="4"/>
      <c r="LJH132" s="4"/>
      <c r="LJI132" s="4"/>
      <c r="LJJ132" s="4"/>
      <c r="LJK132" s="4"/>
      <c r="LJL132" s="4"/>
      <c r="LJM132" s="4"/>
      <c r="LJN132" s="4"/>
      <c r="LJO132" s="4"/>
      <c r="LJP132" s="4"/>
      <c r="LJQ132" s="4"/>
      <c r="LJR132" s="4"/>
      <c r="LJS132" s="4"/>
      <c r="LJT132" s="4"/>
      <c r="LJU132" s="4"/>
      <c r="LJV132" s="4"/>
      <c r="LJW132" s="4"/>
      <c r="LJX132" s="4"/>
      <c r="LJY132" s="4"/>
      <c r="LJZ132" s="4"/>
      <c r="LKA132" s="4"/>
      <c r="LKB132" s="4"/>
      <c r="LKC132" s="4"/>
      <c r="LKD132" s="4"/>
      <c r="LKK132" s="4"/>
      <c r="LKL132" s="4"/>
      <c r="LKM132" s="4"/>
      <c r="LKN132" s="4"/>
      <c r="LKO132" s="4"/>
      <c r="LKP132" s="4"/>
      <c r="LKQ132" s="4"/>
      <c r="LKR132" s="4"/>
      <c r="LKS132" s="4"/>
      <c r="LKT132" s="4"/>
      <c r="LKU132" s="4"/>
      <c r="LKV132" s="4"/>
      <c r="LKW132" s="4"/>
      <c r="LKX132" s="4"/>
      <c r="LKY132" s="4"/>
      <c r="LKZ132" s="4"/>
      <c r="LLA132" s="4"/>
      <c r="LLB132" s="4"/>
      <c r="LLC132" s="4"/>
      <c r="LLD132" s="4"/>
      <c r="LLE132" s="4"/>
      <c r="LLF132" s="4"/>
      <c r="LLG132" s="4"/>
      <c r="LLH132" s="4"/>
      <c r="LLI132" s="4"/>
      <c r="LLJ132" s="4"/>
      <c r="LLK132" s="4"/>
      <c r="LLL132" s="4"/>
      <c r="LLM132" s="4"/>
      <c r="LLN132" s="4"/>
      <c r="LLO132" s="4"/>
      <c r="LLP132" s="4"/>
      <c r="LLQ132" s="4"/>
      <c r="LLR132" s="4"/>
      <c r="LLS132" s="4"/>
      <c r="LLT132" s="4"/>
      <c r="LLU132" s="4"/>
      <c r="LLV132" s="4"/>
      <c r="LLW132" s="4"/>
      <c r="LLX132" s="4"/>
      <c r="LLY132" s="4"/>
      <c r="LLZ132" s="4"/>
      <c r="LMA132" s="4"/>
      <c r="LMB132" s="4"/>
      <c r="LMC132" s="4"/>
      <c r="LMD132" s="4"/>
      <c r="LME132" s="4"/>
      <c r="LMF132" s="4"/>
      <c r="LMG132" s="4"/>
      <c r="LMH132" s="4"/>
      <c r="LMI132" s="4"/>
      <c r="LMJ132" s="4"/>
      <c r="LMK132" s="4"/>
      <c r="LML132" s="4"/>
      <c r="LMM132" s="4"/>
      <c r="LMN132" s="4"/>
      <c r="LMO132" s="4"/>
      <c r="LMP132" s="4"/>
      <c r="LMQ132" s="4"/>
      <c r="LMR132" s="4"/>
      <c r="LMS132" s="4"/>
      <c r="LMT132" s="4"/>
      <c r="LMU132" s="4"/>
      <c r="LMV132" s="4"/>
      <c r="LMW132" s="4"/>
      <c r="LMX132" s="4"/>
      <c r="LMY132" s="4"/>
      <c r="LMZ132" s="4"/>
      <c r="LNA132" s="4"/>
      <c r="LNB132" s="4"/>
      <c r="LNC132" s="4"/>
      <c r="LND132" s="4"/>
      <c r="LNE132" s="4"/>
      <c r="LNF132" s="4"/>
      <c r="LNG132" s="4"/>
      <c r="LNH132" s="4"/>
      <c r="LNI132" s="4"/>
      <c r="LNJ132" s="4"/>
      <c r="LNK132" s="4"/>
      <c r="LNL132" s="4"/>
      <c r="LNM132" s="4"/>
      <c r="LNN132" s="4"/>
      <c r="LNO132" s="4"/>
      <c r="LNP132" s="4"/>
      <c r="LNQ132" s="4"/>
      <c r="LNR132" s="4"/>
      <c r="LNS132" s="4"/>
      <c r="LNT132" s="4"/>
      <c r="LNU132" s="4"/>
      <c r="LNV132" s="4"/>
      <c r="LNW132" s="4"/>
      <c r="LNX132" s="4"/>
      <c r="LNY132" s="4"/>
      <c r="LNZ132" s="4"/>
      <c r="LOA132" s="4"/>
      <c r="LOB132" s="4"/>
      <c r="LOC132" s="4"/>
      <c r="LOD132" s="4"/>
      <c r="LOE132" s="4"/>
      <c r="LOF132" s="4"/>
      <c r="LOG132" s="4"/>
      <c r="LOH132" s="4"/>
      <c r="LOI132" s="4"/>
      <c r="LOJ132" s="4"/>
      <c r="LOK132" s="4"/>
      <c r="LOL132" s="4"/>
      <c r="LOM132" s="4"/>
      <c r="LON132" s="4"/>
      <c r="LOO132" s="4"/>
      <c r="LOP132" s="4"/>
      <c r="LOQ132" s="4"/>
      <c r="LOR132" s="4"/>
      <c r="LOS132" s="4"/>
      <c r="LOT132" s="4"/>
      <c r="LOU132" s="4"/>
      <c r="LOV132" s="4"/>
      <c r="LOW132" s="4"/>
      <c r="LOX132" s="4"/>
      <c r="LOY132" s="4"/>
      <c r="LOZ132" s="4"/>
      <c r="LPA132" s="4"/>
      <c r="LPB132" s="4"/>
      <c r="LPC132" s="4"/>
      <c r="LPD132" s="4"/>
      <c r="LPE132" s="4"/>
      <c r="LPF132" s="4"/>
      <c r="LPG132" s="4"/>
      <c r="LPH132" s="4"/>
      <c r="LPI132" s="4"/>
      <c r="LPJ132" s="4"/>
      <c r="LPK132" s="4"/>
      <c r="LPL132" s="4"/>
      <c r="LPM132" s="4"/>
      <c r="LPN132" s="4"/>
      <c r="LPO132" s="4"/>
      <c r="LPP132" s="4"/>
      <c r="LPQ132" s="4"/>
      <c r="LPR132" s="4"/>
      <c r="LPS132" s="4"/>
      <c r="LPT132" s="4"/>
      <c r="LPU132" s="4"/>
      <c r="LPV132" s="4"/>
      <c r="LPW132" s="4"/>
      <c r="LPX132" s="4"/>
      <c r="LPY132" s="4"/>
      <c r="LPZ132" s="4"/>
      <c r="LQA132" s="4"/>
      <c r="LQB132" s="4"/>
      <c r="LQC132" s="4"/>
      <c r="LQD132" s="4"/>
      <c r="LQE132" s="4"/>
      <c r="LQF132" s="4"/>
      <c r="LQG132" s="4"/>
      <c r="LQH132" s="4"/>
      <c r="LQI132" s="4"/>
      <c r="LQJ132" s="4"/>
      <c r="LQK132" s="4"/>
      <c r="LQL132" s="4"/>
      <c r="LQM132" s="4"/>
      <c r="LQN132" s="4"/>
      <c r="LQO132" s="4"/>
      <c r="LQP132" s="4"/>
      <c r="LQQ132" s="4"/>
      <c r="LQR132" s="4"/>
      <c r="LQS132" s="4"/>
      <c r="LQT132" s="4"/>
      <c r="LQU132" s="4"/>
      <c r="LQV132" s="4"/>
      <c r="LQW132" s="4"/>
      <c r="LQX132" s="4"/>
      <c r="LQY132" s="4"/>
      <c r="LQZ132" s="4"/>
      <c r="LRA132" s="4"/>
      <c r="LRB132" s="4"/>
      <c r="LRC132" s="4"/>
      <c r="LRD132" s="4"/>
      <c r="LRE132" s="4"/>
      <c r="LRF132" s="4"/>
      <c r="LRG132" s="4"/>
      <c r="LRH132" s="4"/>
      <c r="LRI132" s="4"/>
      <c r="LRJ132" s="4"/>
      <c r="LRK132" s="4"/>
      <c r="LRL132" s="4"/>
      <c r="LRM132" s="4"/>
      <c r="LRN132" s="4"/>
      <c r="LRO132" s="4"/>
      <c r="LRP132" s="4"/>
      <c r="LRQ132" s="4"/>
      <c r="LRR132" s="4"/>
      <c r="LRS132" s="4"/>
      <c r="LRT132" s="4"/>
      <c r="LRU132" s="4"/>
      <c r="LRV132" s="4"/>
      <c r="LRW132" s="4"/>
      <c r="LRX132" s="4"/>
      <c r="LRY132" s="4"/>
      <c r="LRZ132" s="4"/>
      <c r="LSA132" s="4"/>
      <c r="LSB132" s="4"/>
      <c r="LSC132" s="4"/>
      <c r="LSD132" s="4"/>
      <c r="LSE132" s="4"/>
      <c r="LSF132" s="4"/>
      <c r="LSG132" s="4"/>
      <c r="LSH132" s="4"/>
      <c r="LSI132" s="4"/>
      <c r="LSJ132" s="4"/>
      <c r="LSK132" s="4"/>
      <c r="LSL132" s="4"/>
      <c r="LSM132" s="4"/>
      <c r="LSN132" s="4"/>
      <c r="LSO132" s="4"/>
      <c r="LSP132" s="4"/>
      <c r="LSQ132" s="4"/>
      <c r="LSR132" s="4"/>
      <c r="LSS132" s="4"/>
      <c r="LST132" s="4"/>
      <c r="LSU132" s="4"/>
      <c r="LSV132" s="4"/>
      <c r="LSW132" s="4"/>
      <c r="LSX132" s="4"/>
      <c r="LSY132" s="4"/>
      <c r="LSZ132" s="4"/>
      <c r="LTA132" s="4"/>
      <c r="LTB132" s="4"/>
      <c r="LTC132" s="4"/>
      <c r="LTD132" s="4"/>
      <c r="LTE132" s="4"/>
      <c r="LTF132" s="4"/>
      <c r="LTG132" s="4"/>
      <c r="LTH132" s="4"/>
      <c r="LTI132" s="4"/>
      <c r="LTJ132" s="4"/>
      <c r="LTK132" s="4"/>
      <c r="LTL132" s="4"/>
      <c r="LTM132" s="4"/>
      <c r="LTN132" s="4"/>
      <c r="LTO132" s="4"/>
      <c r="LTP132" s="4"/>
      <c r="LTQ132" s="4"/>
      <c r="LTR132" s="4"/>
      <c r="LTS132" s="4"/>
      <c r="LTT132" s="4"/>
      <c r="LTU132" s="4"/>
      <c r="LTV132" s="4"/>
      <c r="LTW132" s="4"/>
      <c r="LTX132" s="4"/>
      <c r="LTY132" s="4"/>
      <c r="LTZ132" s="4"/>
      <c r="LUG132" s="4"/>
      <c r="LUH132" s="4"/>
      <c r="LUI132" s="4"/>
      <c r="LUJ132" s="4"/>
      <c r="LUK132" s="4"/>
      <c r="LUL132" s="4"/>
      <c r="LUM132" s="4"/>
      <c r="LUN132" s="4"/>
      <c r="LUO132" s="4"/>
      <c r="LUP132" s="4"/>
      <c r="LUQ132" s="4"/>
      <c r="LUR132" s="4"/>
      <c r="LUS132" s="4"/>
      <c r="LUT132" s="4"/>
      <c r="LUU132" s="4"/>
      <c r="LUV132" s="4"/>
      <c r="LUW132" s="4"/>
      <c r="LUX132" s="4"/>
      <c r="LUY132" s="4"/>
      <c r="LUZ132" s="4"/>
      <c r="LVA132" s="4"/>
      <c r="LVB132" s="4"/>
      <c r="LVC132" s="4"/>
      <c r="LVD132" s="4"/>
      <c r="LVE132" s="4"/>
      <c r="LVF132" s="4"/>
      <c r="LVG132" s="4"/>
      <c r="LVH132" s="4"/>
      <c r="LVI132" s="4"/>
      <c r="LVJ132" s="4"/>
      <c r="LVK132" s="4"/>
      <c r="LVL132" s="4"/>
      <c r="LVM132" s="4"/>
      <c r="LVN132" s="4"/>
      <c r="LVO132" s="4"/>
      <c r="LVP132" s="4"/>
      <c r="LVQ132" s="4"/>
      <c r="LVR132" s="4"/>
      <c r="LVS132" s="4"/>
      <c r="LVT132" s="4"/>
      <c r="LVU132" s="4"/>
      <c r="LVV132" s="4"/>
      <c r="LVW132" s="4"/>
      <c r="LVX132" s="4"/>
      <c r="LVY132" s="4"/>
      <c r="LVZ132" s="4"/>
      <c r="LWA132" s="4"/>
      <c r="LWB132" s="4"/>
      <c r="LWC132" s="4"/>
      <c r="LWD132" s="4"/>
      <c r="LWE132" s="4"/>
      <c r="LWF132" s="4"/>
      <c r="LWG132" s="4"/>
      <c r="LWH132" s="4"/>
      <c r="LWI132" s="4"/>
      <c r="LWJ132" s="4"/>
      <c r="LWK132" s="4"/>
      <c r="LWL132" s="4"/>
      <c r="LWM132" s="4"/>
      <c r="LWN132" s="4"/>
      <c r="LWO132" s="4"/>
      <c r="LWP132" s="4"/>
      <c r="LWQ132" s="4"/>
      <c r="LWR132" s="4"/>
      <c r="LWS132" s="4"/>
      <c r="LWT132" s="4"/>
      <c r="LWU132" s="4"/>
      <c r="LWV132" s="4"/>
      <c r="LWW132" s="4"/>
      <c r="LWX132" s="4"/>
      <c r="LWY132" s="4"/>
      <c r="LWZ132" s="4"/>
      <c r="LXA132" s="4"/>
      <c r="LXB132" s="4"/>
      <c r="LXC132" s="4"/>
      <c r="LXD132" s="4"/>
      <c r="LXE132" s="4"/>
      <c r="LXF132" s="4"/>
      <c r="LXG132" s="4"/>
      <c r="LXH132" s="4"/>
      <c r="LXI132" s="4"/>
      <c r="LXJ132" s="4"/>
      <c r="LXK132" s="4"/>
      <c r="LXL132" s="4"/>
      <c r="LXM132" s="4"/>
      <c r="LXN132" s="4"/>
      <c r="LXO132" s="4"/>
      <c r="LXP132" s="4"/>
      <c r="LXQ132" s="4"/>
      <c r="LXR132" s="4"/>
      <c r="LXS132" s="4"/>
      <c r="LXT132" s="4"/>
      <c r="LXU132" s="4"/>
      <c r="LXV132" s="4"/>
      <c r="LXW132" s="4"/>
      <c r="LXX132" s="4"/>
      <c r="LXY132" s="4"/>
      <c r="LXZ132" s="4"/>
      <c r="LYA132" s="4"/>
      <c r="LYB132" s="4"/>
      <c r="LYC132" s="4"/>
      <c r="LYD132" s="4"/>
      <c r="LYE132" s="4"/>
      <c r="LYF132" s="4"/>
      <c r="LYG132" s="4"/>
      <c r="LYH132" s="4"/>
      <c r="LYI132" s="4"/>
      <c r="LYJ132" s="4"/>
      <c r="LYK132" s="4"/>
      <c r="LYL132" s="4"/>
      <c r="LYM132" s="4"/>
      <c r="LYN132" s="4"/>
      <c r="LYO132" s="4"/>
      <c r="LYP132" s="4"/>
      <c r="LYQ132" s="4"/>
      <c r="LYR132" s="4"/>
      <c r="LYS132" s="4"/>
      <c r="LYT132" s="4"/>
      <c r="LYU132" s="4"/>
      <c r="LYV132" s="4"/>
      <c r="LYW132" s="4"/>
      <c r="LYX132" s="4"/>
      <c r="LYY132" s="4"/>
      <c r="LYZ132" s="4"/>
      <c r="LZA132" s="4"/>
      <c r="LZB132" s="4"/>
      <c r="LZC132" s="4"/>
      <c r="LZD132" s="4"/>
      <c r="LZE132" s="4"/>
      <c r="LZF132" s="4"/>
      <c r="LZG132" s="4"/>
      <c r="LZH132" s="4"/>
      <c r="LZI132" s="4"/>
      <c r="LZJ132" s="4"/>
      <c r="LZK132" s="4"/>
      <c r="LZL132" s="4"/>
      <c r="LZM132" s="4"/>
      <c r="LZN132" s="4"/>
      <c r="LZO132" s="4"/>
      <c r="LZP132" s="4"/>
      <c r="LZQ132" s="4"/>
      <c r="LZR132" s="4"/>
      <c r="LZS132" s="4"/>
      <c r="LZT132" s="4"/>
      <c r="LZU132" s="4"/>
      <c r="LZV132" s="4"/>
      <c r="LZW132" s="4"/>
      <c r="LZX132" s="4"/>
      <c r="LZY132" s="4"/>
      <c r="LZZ132" s="4"/>
      <c r="MAA132" s="4"/>
      <c r="MAB132" s="4"/>
      <c r="MAC132" s="4"/>
      <c r="MAD132" s="4"/>
      <c r="MAE132" s="4"/>
      <c r="MAF132" s="4"/>
      <c r="MAG132" s="4"/>
      <c r="MAH132" s="4"/>
      <c r="MAI132" s="4"/>
      <c r="MAJ132" s="4"/>
      <c r="MAK132" s="4"/>
      <c r="MAL132" s="4"/>
      <c r="MAM132" s="4"/>
      <c r="MAN132" s="4"/>
      <c r="MAO132" s="4"/>
      <c r="MAP132" s="4"/>
      <c r="MAQ132" s="4"/>
      <c r="MAR132" s="4"/>
      <c r="MAS132" s="4"/>
      <c r="MAT132" s="4"/>
      <c r="MAU132" s="4"/>
      <c r="MAV132" s="4"/>
      <c r="MAW132" s="4"/>
      <c r="MAX132" s="4"/>
      <c r="MAY132" s="4"/>
      <c r="MAZ132" s="4"/>
      <c r="MBA132" s="4"/>
      <c r="MBB132" s="4"/>
      <c r="MBC132" s="4"/>
      <c r="MBD132" s="4"/>
      <c r="MBE132" s="4"/>
      <c r="MBF132" s="4"/>
      <c r="MBG132" s="4"/>
      <c r="MBH132" s="4"/>
      <c r="MBI132" s="4"/>
      <c r="MBJ132" s="4"/>
      <c r="MBK132" s="4"/>
      <c r="MBL132" s="4"/>
      <c r="MBM132" s="4"/>
      <c r="MBN132" s="4"/>
      <c r="MBO132" s="4"/>
      <c r="MBP132" s="4"/>
      <c r="MBQ132" s="4"/>
      <c r="MBR132" s="4"/>
      <c r="MBS132" s="4"/>
      <c r="MBT132" s="4"/>
      <c r="MBU132" s="4"/>
      <c r="MBV132" s="4"/>
      <c r="MBW132" s="4"/>
      <c r="MBX132" s="4"/>
      <c r="MBY132" s="4"/>
      <c r="MBZ132" s="4"/>
      <c r="MCA132" s="4"/>
      <c r="MCB132" s="4"/>
      <c r="MCC132" s="4"/>
      <c r="MCD132" s="4"/>
      <c r="MCE132" s="4"/>
      <c r="MCF132" s="4"/>
      <c r="MCG132" s="4"/>
      <c r="MCH132" s="4"/>
      <c r="MCI132" s="4"/>
      <c r="MCJ132" s="4"/>
      <c r="MCK132" s="4"/>
      <c r="MCL132" s="4"/>
      <c r="MCM132" s="4"/>
      <c r="MCN132" s="4"/>
      <c r="MCO132" s="4"/>
      <c r="MCP132" s="4"/>
      <c r="MCQ132" s="4"/>
      <c r="MCR132" s="4"/>
      <c r="MCS132" s="4"/>
      <c r="MCT132" s="4"/>
      <c r="MCU132" s="4"/>
      <c r="MCV132" s="4"/>
      <c r="MCW132" s="4"/>
      <c r="MCX132" s="4"/>
      <c r="MCY132" s="4"/>
      <c r="MCZ132" s="4"/>
      <c r="MDA132" s="4"/>
      <c r="MDB132" s="4"/>
      <c r="MDC132" s="4"/>
      <c r="MDD132" s="4"/>
      <c r="MDE132" s="4"/>
      <c r="MDF132" s="4"/>
      <c r="MDG132" s="4"/>
      <c r="MDH132" s="4"/>
      <c r="MDI132" s="4"/>
      <c r="MDJ132" s="4"/>
      <c r="MDK132" s="4"/>
      <c r="MDL132" s="4"/>
      <c r="MDM132" s="4"/>
      <c r="MDN132" s="4"/>
      <c r="MDO132" s="4"/>
      <c r="MDP132" s="4"/>
      <c r="MDQ132" s="4"/>
      <c r="MDR132" s="4"/>
      <c r="MDS132" s="4"/>
      <c r="MDT132" s="4"/>
      <c r="MDU132" s="4"/>
      <c r="MDV132" s="4"/>
      <c r="MEC132" s="4"/>
      <c r="MED132" s="4"/>
      <c r="MEE132" s="4"/>
      <c r="MEF132" s="4"/>
      <c r="MEG132" s="4"/>
      <c r="MEH132" s="4"/>
      <c r="MEI132" s="4"/>
      <c r="MEJ132" s="4"/>
      <c r="MEK132" s="4"/>
      <c r="MEL132" s="4"/>
      <c r="MEM132" s="4"/>
      <c r="MEN132" s="4"/>
      <c r="MEO132" s="4"/>
      <c r="MEP132" s="4"/>
      <c r="MEQ132" s="4"/>
      <c r="MER132" s="4"/>
      <c r="MES132" s="4"/>
      <c r="MET132" s="4"/>
      <c r="MEU132" s="4"/>
      <c r="MEV132" s="4"/>
      <c r="MEW132" s="4"/>
      <c r="MEX132" s="4"/>
      <c r="MEY132" s="4"/>
      <c r="MEZ132" s="4"/>
      <c r="MFA132" s="4"/>
      <c r="MFB132" s="4"/>
      <c r="MFC132" s="4"/>
      <c r="MFD132" s="4"/>
      <c r="MFE132" s="4"/>
      <c r="MFF132" s="4"/>
      <c r="MFG132" s="4"/>
      <c r="MFH132" s="4"/>
      <c r="MFI132" s="4"/>
      <c r="MFJ132" s="4"/>
      <c r="MFK132" s="4"/>
      <c r="MFL132" s="4"/>
      <c r="MFM132" s="4"/>
      <c r="MFN132" s="4"/>
      <c r="MFO132" s="4"/>
      <c r="MFP132" s="4"/>
      <c r="MFQ132" s="4"/>
      <c r="MFR132" s="4"/>
      <c r="MFS132" s="4"/>
      <c r="MFT132" s="4"/>
      <c r="MFU132" s="4"/>
      <c r="MFV132" s="4"/>
      <c r="MFW132" s="4"/>
      <c r="MFX132" s="4"/>
      <c r="MFY132" s="4"/>
      <c r="MFZ132" s="4"/>
      <c r="MGA132" s="4"/>
      <c r="MGB132" s="4"/>
      <c r="MGC132" s="4"/>
      <c r="MGD132" s="4"/>
      <c r="MGE132" s="4"/>
      <c r="MGF132" s="4"/>
      <c r="MGG132" s="4"/>
      <c r="MGH132" s="4"/>
      <c r="MGI132" s="4"/>
      <c r="MGJ132" s="4"/>
      <c r="MGK132" s="4"/>
      <c r="MGL132" s="4"/>
      <c r="MGM132" s="4"/>
      <c r="MGN132" s="4"/>
      <c r="MGO132" s="4"/>
      <c r="MGP132" s="4"/>
      <c r="MGQ132" s="4"/>
      <c r="MGR132" s="4"/>
      <c r="MGS132" s="4"/>
      <c r="MGT132" s="4"/>
      <c r="MGU132" s="4"/>
      <c r="MGV132" s="4"/>
      <c r="MGW132" s="4"/>
      <c r="MGX132" s="4"/>
      <c r="MGY132" s="4"/>
      <c r="MGZ132" s="4"/>
      <c r="MHA132" s="4"/>
      <c r="MHB132" s="4"/>
      <c r="MHC132" s="4"/>
      <c r="MHD132" s="4"/>
      <c r="MHE132" s="4"/>
      <c r="MHF132" s="4"/>
      <c r="MHG132" s="4"/>
      <c r="MHH132" s="4"/>
      <c r="MHI132" s="4"/>
      <c r="MHJ132" s="4"/>
      <c r="MHK132" s="4"/>
      <c r="MHL132" s="4"/>
      <c r="MHM132" s="4"/>
      <c r="MHN132" s="4"/>
      <c r="MHO132" s="4"/>
      <c r="MHP132" s="4"/>
      <c r="MHQ132" s="4"/>
      <c r="MHR132" s="4"/>
      <c r="MHS132" s="4"/>
      <c r="MHT132" s="4"/>
      <c r="MHU132" s="4"/>
      <c r="MHV132" s="4"/>
      <c r="MHW132" s="4"/>
      <c r="MHX132" s="4"/>
      <c r="MHY132" s="4"/>
      <c r="MHZ132" s="4"/>
      <c r="MIA132" s="4"/>
      <c r="MIB132" s="4"/>
      <c r="MIC132" s="4"/>
      <c r="MID132" s="4"/>
      <c r="MIE132" s="4"/>
      <c r="MIF132" s="4"/>
      <c r="MIG132" s="4"/>
      <c r="MIH132" s="4"/>
      <c r="MII132" s="4"/>
      <c r="MIJ132" s="4"/>
      <c r="MIK132" s="4"/>
      <c r="MIL132" s="4"/>
      <c r="MIM132" s="4"/>
      <c r="MIN132" s="4"/>
      <c r="MIO132" s="4"/>
      <c r="MIP132" s="4"/>
      <c r="MIQ132" s="4"/>
      <c r="MIR132" s="4"/>
      <c r="MIS132" s="4"/>
      <c r="MIT132" s="4"/>
      <c r="MIU132" s="4"/>
      <c r="MIV132" s="4"/>
      <c r="MIW132" s="4"/>
      <c r="MIX132" s="4"/>
      <c r="MIY132" s="4"/>
      <c r="MIZ132" s="4"/>
      <c r="MJA132" s="4"/>
      <c r="MJB132" s="4"/>
      <c r="MJC132" s="4"/>
      <c r="MJD132" s="4"/>
      <c r="MJE132" s="4"/>
      <c r="MJF132" s="4"/>
      <c r="MJG132" s="4"/>
      <c r="MJH132" s="4"/>
      <c r="MJI132" s="4"/>
      <c r="MJJ132" s="4"/>
      <c r="MJK132" s="4"/>
      <c r="MJL132" s="4"/>
      <c r="MJM132" s="4"/>
      <c r="MJN132" s="4"/>
      <c r="MJO132" s="4"/>
      <c r="MJP132" s="4"/>
      <c r="MJQ132" s="4"/>
      <c r="MJR132" s="4"/>
      <c r="MJS132" s="4"/>
      <c r="MJT132" s="4"/>
      <c r="MJU132" s="4"/>
      <c r="MJV132" s="4"/>
      <c r="MJW132" s="4"/>
      <c r="MJX132" s="4"/>
      <c r="MJY132" s="4"/>
      <c r="MJZ132" s="4"/>
      <c r="MKA132" s="4"/>
      <c r="MKB132" s="4"/>
      <c r="MKC132" s="4"/>
      <c r="MKD132" s="4"/>
      <c r="MKE132" s="4"/>
      <c r="MKF132" s="4"/>
      <c r="MKG132" s="4"/>
      <c r="MKH132" s="4"/>
      <c r="MKI132" s="4"/>
      <c r="MKJ132" s="4"/>
      <c r="MKK132" s="4"/>
      <c r="MKL132" s="4"/>
      <c r="MKM132" s="4"/>
      <c r="MKN132" s="4"/>
      <c r="MKO132" s="4"/>
      <c r="MKP132" s="4"/>
      <c r="MKQ132" s="4"/>
      <c r="MKR132" s="4"/>
      <c r="MKS132" s="4"/>
      <c r="MKT132" s="4"/>
      <c r="MKU132" s="4"/>
      <c r="MKV132" s="4"/>
      <c r="MKW132" s="4"/>
      <c r="MKX132" s="4"/>
      <c r="MKY132" s="4"/>
      <c r="MKZ132" s="4"/>
      <c r="MLA132" s="4"/>
      <c r="MLB132" s="4"/>
      <c r="MLC132" s="4"/>
      <c r="MLD132" s="4"/>
      <c r="MLE132" s="4"/>
      <c r="MLF132" s="4"/>
      <c r="MLG132" s="4"/>
      <c r="MLH132" s="4"/>
      <c r="MLI132" s="4"/>
      <c r="MLJ132" s="4"/>
      <c r="MLK132" s="4"/>
      <c r="MLL132" s="4"/>
      <c r="MLM132" s="4"/>
      <c r="MLN132" s="4"/>
      <c r="MLO132" s="4"/>
      <c r="MLP132" s="4"/>
      <c r="MLQ132" s="4"/>
      <c r="MLR132" s="4"/>
      <c r="MLS132" s="4"/>
      <c r="MLT132" s="4"/>
      <c r="MLU132" s="4"/>
      <c r="MLV132" s="4"/>
      <c r="MLW132" s="4"/>
      <c r="MLX132" s="4"/>
      <c r="MLY132" s="4"/>
      <c r="MLZ132" s="4"/>
      <c r="MMA132" s="4"/>
      <c r="MMB132" s="4"/>
      <c r="MMC132" s="4"/>
      <c r="MMD132" s="4"/>
      <c r="MME132" s="4"/>
      <c r="MMF132" s="4"/>
      <c r="MMG132" s="4"/>
      <c r="MMH132" s="4"/>
      <c r="MMI132" s="4"/>
      <c r="MMJ132" s="4"/>
      <c r="MMK132" s="4"/>
      <c r="MML132" s="4"/>
      <c r="MMM132" s="4"/>
      <c r="MMN132" s="4"/>
      <c r="MMO132" s="4"/>
      <c r="MMP132" s="4"/>
      <c r="MMQ132" s="4"/>
      <c r="MMR132" s="4"/>
      <c r="MMS132" s="4"/>
      <c r="MMT132" s="4"/>
      <c r="MMU132" s="4"/>
      <c r="MMV132" s="4"/>
      <c r="MMW132" s="4"/>
      <c r="MMX132" s="4"/>
      <c r="MMY132" s="4"/>
      <c r="MMZ132" s="4"/>
      <c r="MNA132" s="4"/>
      <c r="MNB132" s="4"/>
      <c r="MNC132" s="4"/>
      <c r="MND132" s="4"/>
      <c r="MNE132" s="4"/>
      <c r="MNF132" s="4"/>
      <c r="MNG132" s="4"/>
      <c r="MNH132" s="4"/>
      <c r="MNI132" s="4"/>
      <c r="MNJ132" s="4"/>
      <c r="MNK132" s="4"/>
      <c r="MNL132" s="4"/>
      <c r="MNM132" s="4"/>
      <c r="MNN132" s="4"/>
      <c r="MNO132" s="4"/>
      <c r="MNP132" s="4"/>
      <c r="MNQ132" s="4"/>
      <c r="MNR132" s="4"/>
      <c r="MNY132" s="4"/>
      <c r="MNZ132" s="4"/>
      <c r="MOA132" s="4"/>
      <c r="MOB132" s="4"/>
      <c r="MOC132" s="4"/>
      <c r="MOD132" s="4"/>
      <c r="MOE132" s="4"/>
      <c r="MOF132" s="4"/>
      <c r="MOG132" s="4"/>
      <c r="MOH132" s="4"/>
      <c r="MOI132" s="4"/>
      <c r="MOJ132" s="4"/>
      <c r="MOK132" s="4"/>
      <c r="MOL132" s="4"/>
      <c r="MOM132" s="4"/>
      <c r="MON132" s="4"/>
      <c r="MOO132" s="4"/>
      <c r="MOP132" s="4"/>
      <c r="MOQ132" s="4"/>
      <c r="MOR132" s="4"/>
      <c r="MOS132" s="4"/>
      <c r="MOT132" s="4"/>
      <c r="MOU132" s="4"/>
      <c r="MOV132" s="4"/>
      <c r="MOW132" s="4"/>
      <c r="MOX132" s="4"/>
      <c r="MOY132" s="4"/>
      <c r="MOZ132" s="4"/>
      <c r="MPA132" s="4"/>
      <c r="MPB132" s="4"/>
      <c r="MPC132" s="4"/>
      <c r="MPD132" s="4"/>
      <c r="MPE132" s="4"/>
      <c r="MPF132" s="4"/>
      <c r="MPG132" s="4"/>
      <c r="MPH132" s="4"/>
      <c r="MPI132" s="4"/>
      <c r="MPJ132" s="4"/>
      <c r="MPK132" s="4"/>
      <c r="MPL132" s="4"/>
      <c r="MPM132" s="4"/>
      <c r="MPN132" s="4"/>
      <c r="MPO132" s="4"/>
      <c r="MPP132" s="4"/>
      <c r="MPQ132" s="4"/>
      <c r="MPR132" s="4"/>
      <c r="MPS132" s="4"/>
      <c r="MPT132" s="4"/>
      <c r="MPU132" s="4"/>
      <c r="MPV132" s="4"/>
      <c r="MPW132" s="4"/>
      <c r="MPX132" s="4"/>
      <c r="MPY132" s="4"/>
      <c r="MPZ132" s="4"/>
      <c r="MQA132" s="4"/>
      <c r="MQB132" s="4"/>
      <c r="MQC132" s="4"/>
      <c r="MQD132" s="4"/>
      <c r="MQE132" s="4"/>
      <c r="MQF132" s="4"/>
      <c r="MQG132" s="4"/>
      <c r="MQH132" s="4"/>
      <c r="MQI132" s="4"/>
      <c r="MQJ132" s="4"/>
      <c r="MQK132" s="4"/>
      <c r="MQL132" s="4"/>
      <c r="MQM132" s="4"/>
      <c r="MQN132" s="4"/>
      <c r="MQO132" s="4"/>
      <c r="MQP132" s="4"/>
      <c r="MQQ132" s="4"/>
      <c r="MQR132" s="4"/>
      <c r="MQS132" s="4"/>
      <c r="MQT132" s="4"/>
      <c r="MQU132" s="4"/>
      <c r="MQV132" s="4"/>
      <c r="MQW132" s="4"/>
      <c r="MQX132" s="4"/>
      <c r="MQY132" s="4"/>
      <c r="MQZ132" s="4"/>
      <c r="MRA132" s="4"/>
      <c r="MRB132" s="4"/>
      <c r="MRC132" s="4"/>
      <c r="MRD132" s="4"/>
      <c r="MRE132" s="4"/>
      <c r="MRF132" s="4"/>
      <c r="MRG132" s="4"/>
      <c r="MRH132" s="4"/>
      <c r="MRI132" s="4"/>
      <c r="MRJ132" s="4"/>
      <c r="MRK132" s="4"/>
      <c r="MRL132" s="4"/>
      <c r="MRM132" s="4"/>
      <c r="MRN132" s="4"/>
      <c r="MRO132" s="4"/>
      <c r="MRP132" s="4"/>
      <c r="MRQ132" s="4"/>
      <c r="MRR132" s="4"/>
      <c r="MRS132" s="4"/>
      <c r="MRT132" s="4"/>
      <c r="MRU132" s="4"/>
      <c r="MRV132" s="4"/>
      <c r="MRW132" s="4"/>
      <c r="MRX132" s="4"/>
      <c r="MRY132" s="4"/>
      <c r="MRZ132" s="4"/>
      <c r="MSA132" s="4"/>
      <c r="MSB132" s="4"/>
      <c r="MSC132" s="4"/>
      <c r="MSD132" s="4"/>
      <c r="MSE132" s="4"/>
      <c r="MSF132" s="4"/>
      <c r="MSG132" s="4"/>
      <c r="MSH132" s="4"/>
      <c r="MSI132" s="4"/>
      <c r="MSJ132" s="4"/>
      <c r="MSK132" s="4"/>
      <c r="MSL132" s="4"/>
      <c r="MSM132" s="4"/>
      <c r="MSN132" s="4"/>
      <c r="MSO132" s="4"/>
      <c r="MSP132" s="4"/>
      <c r="MSQ132" s="4"/>
      <c r="MSR132" s="4"/>
      <c r="MSS132" s="4"/>
      <c r="MST132" s="4"/>
      <c r="MSU132" s="4"/>
      <c r="MSV132" s="4"/>
      <c r="MSW132" s="4"/>
      <c r="MSX132" s="4"/>
      <c r="MSY132" s="4"/>
      <c r="MSZ132" s="4"/>
      <c r="MTA132" s="4"/>
      <c r="MTB132" s="4"/>
      <c r="MTC132" s="4"/>
      <c r="MTD132" s="4"/>
      <c r="MTE132" s="4"/>
      <c r="MTF132" s="4"/>
      <c r="MTG132" s="4"/>
      <c r="MTH132" s="4"/>
      <c r="MTI132" s="4"/>
      <c r="MTJ132" s="4"/>
      <c r="MTK132" s="4"/>
      <c r="MTL132" s="4"/>
      <c r="MTM132" s="4"/>
      <c r="MTN132" s="4"/>
      <c r="MTO132" s="4"/>
      <c r="MTP132" s="4"/>
      <c r="MTQ132" s="4"/>
      <c r="MTR132" s="4"/>
      <c r="MTS132" s="4"/>
      <c r="MTT132" s="4"/>
      <c r="MTU132" s="4"/>
      <c r="MTV132" s="4"/>
      <c r="MTW132" s="4"/>
      <c r="MTX132" s="4"/>
      <c r="MTY132" s="4"/>
      <c r="MTZ132" s="4"/>
      <c r="MUA132" s="4"/>
      <c r="MUB132" s="4"/>
      <c r="MUC132" s="4"/>
      <c r="MUD132" s="4"/>
      <c r="MUE132" s="4"/>
      <c r="MUF132" s="4"/>
      <c r="MUG132" s="4"/>
      <c r="MUH132" s="4"/>
      <c r="MUI132" s="4"/>
      <c r="MUJ132" s="4"/>
      <c r="MUK132" s="4"/>
      <c r="MUL132" s="4"/>
      <c r="MUM132" s="4"/>
      <c r="MUN132" s="4"/>
      <c r="MUO132" s="4"/>
      <c r="MUP132" s="4"/>
      <c r="MUQ132" s="4"/>
      <c r="MUR132" s="4"/>
      <c r="MUS132" s="4"/>
      <c r="MUT132" s="4"/>
      <c r="MUU132" s="4"/>
      <c r="MUV132" s="4"/>
      <c r="MUW132" s="4"/>
      <c r="MUX132" s="4"/>
      <c r="MUY132" s="4"/>
      <c r="MUZ132" s="4"/>
      <c r="MVA132" s="4"/>
      <c r="MVB132" s="4"/>
      <c r="MVC132" s="4"/>
      <c r="MVD132" s="4"/>
      <c r="MVE132" s="4"/>
      <c r="MVF132" s="4"/>
      <c r="MVG132" s="4"/>
      <c r="MVH132" s="4"/>
      <c r="MVI132" s="4"/>
      <c r="MVJ132" s="4"/>
      <c r="MVK132" s="4"/>
      <c r="MVL132" s="4"/>
      <c r="MVM132" s="4"/>
      <c r="MVN132" s="4"/>
      <c r="MVO132" s="4"/>
      <c r="MVP132" s="4"/>
      <c r="MVQ132" s="4"/>
      <c r="MVR132" s="4"/>
      <c r="MVS132" s="4"/>
      <c r="MVT132" s="4"/>
      <c r="MVU132" s="4"/>
      <c r="MVV132" s="4"/>
      <c r="MVW132" s="4"/>
      <c r="MVX132" s="4"/>
      <c r="MVY132" s="4"/>
      <c r="MVZ132" s="4"/>
      <c r="MWA132" s="4"/>
      <c r="MWB132" s="4"/>
      <c r="MWC132" s="4"/>
      <c r="MWD132" s="4"/>
      <c r="MWE132" s="4"/>
      <c r="MWF132" s="4"/>
      <c r="MWG132" s="4"/>
      <c r="MWH132" s="4"/>
      <c r="MWI132" s="4"/>
      <c r="MWJ132" s="4"/>
      <c r="MWK132" s="4"/>
      <c r="MWL132" s="4"/>
      <c r="MWM132" s="4"/>
      <c r="MWN132" s="4"/>
      <c r="MWO132" s="4"/>
      <c r="MWP132" s="4"/>
      <c r="MWQ132" s="4"/>
      <c r="MWR132" s="4"/>
      <c r="MWS132" s="4"/>
      <c r="MWT132" s="4"/>
      <c r="MWU132" s="4"/>
      <c r="MWV132" s="4"/>
      <c r="MWW132" s="4"/>
      <c r="MWX132" s="4"/>
      <c r="MWY132" s="4"/>
      <c r="MWZ132" s="4"/>
      <c r="MXA132" s="4"/>
      <c r="MXB132" s="4"/>
      <c r="MXC132" s="4"/>
      <c r="MXD132" s="4"/>
      <c r="MXE132" s="4"/>
      <c r="MXF132" s="4"/>
      <c r="MXG132" s="4"/>
      <c r="MXH132" s="4"/>
      <c r="MXI132" s="4"/>
      <c r="MXJ132" s="4"/>
      <c r="MXK132" s="4"/>
      <c r="MXL132" s="4"/>
      <c r="MXM132" s="4"/>
      <c r="MXN132" s="4"/>
      <c r="MXU132" s="4"/>
      <c r="MXV132" s="4"/>
      <c r="MXW132" s="4"/>
      <c r="MXX132" s="4"/>
      <c r="MXY132" s="4"/>
      <c r="MXZ132" s="4"/>
      <c r="MYA132" s="4"/>
      <c r="MYB132" s="4"/>
      <c r="MYC132" s="4"/>
      <c r="MYD132" s="4"/>
      <c r="MYE132" s="4"/>
      <c r="MYF132" s="4"/>
      <c r="MYG132" s="4"/>
      <c r="MYH132" s="4"/>
      <c r="MYI132" s="4"/>
      <c r="MYJ132" s="4"/>
      <c r="MYK132" s="4"/>
      <c r="MYL132" s="4"/>
      <c r="MYM132" s="4"/>
      <c r="MYN132" s="4"/>
      <c r="MYO132" s="4"/>
      <c r="MYP132" s="4"/>
      <c r="MYQ132" s="4"/>
      <c r="MYR132" s="4"/>
      <c r="MYS132" s="4"/>
      <c r="MYT132" s="4"/>
      <c r="MYU132" s="4"/>
      <c r="MYV132" s="4"/>
      <c r="MYW132" s="4"/>
      <c r="MYX132" s="4"/>
      <c r="MYY132" s="4"/>
      <c r="MYZ132" s="4"/>
      <c r="MZA132" s="4"/>
      <c r="MZB132" s="4"/>
      <c r="MZC132" s="4"/>
      <c r="MZD132" s="4"/>
      <c r="MZE132" s="4"/>
      <c r="MZF132" s="4"/>
      <c r="MZG132" s="4"/>
      <c r="MZH132" s="4"/>
      <c r="MZI132" s="4"/>
      <c r="MZJ132" s="4"/>
      <c r="MZK132" s="4"/>
      <c r="MZL132" s="4"/>
      <c r="MZM132" s="4"/>
      <c r="MZN132" s="4"/>
      <c r="MZO132" s="4"/>
      <c r="MZP132" s="4"/>
      <c r="MZQ132" s="4"/>
      <c r="MZR132" s="4"/>
      <c r="MZS132" s="4"/>
      <c r="MZT132" s="4"/>
      <c r="MZU132" s="4"/>
      <c r="MZV132" s="4"/>
      <c r="MZW132" s="4"/>
      <c r="MZX132" s="4"/>
      <c r="MZY132" s="4"/>
      <c r="MZZ132" s="4"/>
      <c r="NAA132" s="4"/>
      <c r="NAB132" s="4"/>
      <c r="NAC132" s="4"/>
      <c r="NAD132" s="4"/>
      <c r="NAE132" s="4"/>
      <c r="NAF132" s="4"/>
      <c r="NAG132" s="4"/>
      <c r="NAH132" s="4"/>
      <c r="NAI132" s="4"/>
      <c r="NAJ132" s="4"/>
      <c r="NAK132" s="4"/>
      <c r="NAL132" s="4"/>
      <c r="NAM132" s="4"/>
      <c r="NAN132" s="4"/>
      <c r="NAO132" s="4"/>
      <c r="NAP132" s="4"/>
      <c r="NAQ132" s="4"/>
      <c r="NAR132" s="4"/>
      <c r="NAS132" s="4"/>
      <c r="NAT132" s="4"/>
      <c r="NAU132" s="4"/>
      <c r="NAV132" s="4"/>
      <c r="NAW132" s="4"/>
      <c r="NAX132" s="4"/>
      <c r="NAY132" s="4"/>
      <c r="NAZ132" s="4"/>
      <c r="NBA132" s="4"/>
      <c r="NBB132" s="4"/>
      <c r="NBC132" s="4"/>
      <c r="NBD132" s="4"/>
      <c r="NBE132" s="4"/>
      <c r="NBF132" s="4"/>
      <c r="NBG132" s="4"/>
      <c r="NBH132" s="4"/>
      <c r="NBI132" s="4"/>
      <c r="NBJ132" s="4"/>
      <c r="NBK132" s="4"/>
      <c r="NBL132" s="4"/>
      <c r="NBM132" s="4"/>
      <c r="NBN132" s="4"/>
      <c r="NBO132" s="4"/>
      <c r="NBP132" s="4"/>
      <c r="NBQ132" s="4"/>
      <c r="NBR132" s="4"/>
      <c r="NBS132" s="4"/>
      <c r="NBT132" s="4"/>
      <c r="NBU132" s="4"/>
      <c r="NBV132" s="4"/>
      <c r="NBW132" s="4"/>
      <c r="NBX132" s="4"/>
      <c r="NBY132" s="4"/>
      <c r="NBZ132" s="4"/>
      <c r="NCA132" s="4"/>
      <c r="NCB132" s="4"/>
      <c r="NCC132" s="4"/>
      <c r="NCD132" s="4"/>
      <c r="NCE132" s="4"/>
      <c r="NCF132" s="4"/>
      <c r="NCG132" s="4"/>
      <c r="NCH132" s="4"/>
      <c r="NCI132" s="4"/>
      <c r="NCJ132" s="4"/>
      <c r="NCK132" s="4"/>
      <c r="NCL132" s="4"/>
      <c r="NCM132" s="4"/>
      <c r="NCN132" s="4"/>
      <c r="NCO132" s="4"/>
      <c r="NCP132" s="4"/>
      <c r="NCQ132" s="4"/>
      <c r="NCR132" s="4"/>
      <c r="NCS132" s="4"/>
      <c r="NCT132" s="4"/>
      <c r="NCU132" s="4"/>
      <c r="NCV132" s="4"/>
      <c r="NCW132" s="4"/>
      <c r="NCX132" s="4"/>
      <c r="NCY132" s="4"/>
      <c r="NCZ132" s="4"/>
      <c r="NDA132" s="4"/>
      <c r="NDB132" s="4"/>
      <c r="NDC132" s="4"/>
      <c r="NDD132" s="4"/>
      <c r="NDE132" s="4"/>
      <c r="NDF132" s="4"/>
      <c r="NDG132" s="4"/>
      <c r="NDH132" s="4"/>
      <c r="NDI132" s="4"/>
      <c r="NDJ132" s="4"/>
      <c r="NDK132" s="4"/>
      <c r="NDL132" s="4"/>
      <c r="NDM132" s="4"/>
      <c r="NDN132" s="4"/>
      <c r="NDO132" s="4"/>
      <c r="NDP132" s="4"/>
      <c r="NDQ132" s="4"/>
      <c r="NDR132" s="4"/>
      <c r="NDS132" s="4"/>
      <c r="NDT132" s="4"/>
      <c r="NDU132" s="4"/>
      <c r="NDV132" s="4"/>
      <c r="NDW132" s="4"/>
      <c r="NDX132" s="4"/>
      <c r="NDY132" s="4"/>
      <c r="NDZ132" s="4"/>
      <c r="NEA132" s="4"/>
      <c r="NEB132" s="4"/>
      <c r="NEC132" s="4"/>
      <c r="NED132" s="4"/>
      <c r="NEE132" s="4"/>
      <c r="NEF132" s="4"/>
      <c r="NEG132" s="4"/>
      <c r="NEH132" s="4"/>
      <c r="NEI132" s="4"/>
      <c r="NEJ132" s="4"/>
      <c r="NEK132" s="4"/>
      <c r="NEL132" s="4"/>
      <c r="NEM132" s="4"/>
      <c r="NEN132" s="4"/>
      <c r="NEO132" s="4"/>
      <c r="NEP132" s="4"/>
      <c r="NEQ132" s="4"/>
      <c r="NER132" s="4"/>
      <c r="NES132" s="4"/>
      <c r="NET132" s="4"/>
      <c r="NEU132" s="4"/>
      <c r="NEV132" s="4"/>
      <c r="NEW132" s="4"/>
      <c r="NEX132" s="4"/>
      <c r="NEY132" s="4"/>
      <c r="NEZ132" s="4"/>
      <c r="NFA132" s="4"/>
      <c r="NFB132" s="4"/>
      <c r="NFC132" s="4"/>
      <c r="NFD132" s="4"/>
      <c r="NFE132" s="4"/>
      <c r="NFF132" s="4"/>
      <c r="NFG132" s="4"/>
      <c r="NFH132" s="4"/>
      <c r="NFI132" s="4"/>
      <c r="NFJ132" s="4"/>
      <c r="NFK132" s="4"/>
      <c r="NFL132" s="4"/>
      <c r="NFM132" s="4"/>
      <c r="NFN132" s="4"/>
      <c r="NFO132" s="4"/>
      <c r="NFP132" s="4"/>
      <c r="NFQ132" s="4"/>
      <c r="NFR132" s="4"/>
      <c r="NFS132" s="4"/>
      <c r="NFT132" s="4"/>
      <c r="NFU132" s="4"/>
      <c r="NFV132" s="4"/>
      <c r="NFW132" s="4"/>
      <c r="NFX132" s="4"/>
      <c r="NFY132" s="4"/>
      <c r="NFZ132" s="4"/>
      <c r="NGA132" s="4"/>
      <c r="NGB132" s="4"/>
      <c r="NGC132" s="4"/>
      <c r="NGD132" s="4"/>
      <c r="NGE132" s="4"/>
      <c r="NGF132" s="4"/>
      <c r="NGG132" s="4"/>
      <c r="NGH132" s="4"/>
      <c r="NGI132" s="4"/>
      <c r="NGJ132" s="4"/>
      <c r="NGK132" s="4"/>
      <c r="NGL132" s="4"/>
      <c r="NGM132" s="4"/>
      <c r="NGN132" s="4"/>
      <c r="NGO132" s="4"/>
      <c r="NGP132" s="4"/>
      <c r="NGQ132" s="4"/>
      <c r="NGR132" s="4"/>
      <c r="NGS132" s="4"/>
      <c r="NGT132" s="4"/>
      <c r="NGU132" s="4"/>
      <c r="NGV132" s="4"/>
      <c r="NGW132" s="4"/>
      <c r="NGX132" s="4"/>
      <c r="NGY132" s="4"/>
      <c r="NGZ132" s="4"/>
      <c r="NHA132" s="4"/>
      <c r="NHB132" s="4"/>
      <c r="NHC132" s="4"/>
      <c r="NHD132" s="4"/>
      <c r="NHE132" s="4"/>
      <c r="NHF132" s="4"/>
      <c r="NHG132" s="4"/>
      <c r="NHH132" s="4"/>
      <c r="NHI132" s="4"/>
      <c r="NHJ132" s="4"/>
      <c r="NHQ132" s="4"/>
      <c r="NHR132" s="4"/>
      <c r="NHS132" s="4"/>
      <c r="NHT132" s="4"/>
      <c r="NHU132" s="4"/>
      <c r="NHV132" s="4"/>
      <c r="NHW132" s="4"/>
      <c r="NHX132" s="4"/>
      <c r="NHY132" s="4"/>
      <c r="NHZ132" s="4"/>
      <c r="NIA132" s="4"/>
      <c r="NIB132" s="4"/>
      <c r="NIC132" s="4"/>
      <c r="NID132" s="4"/>
      <c r="NIE132" s="4"/>
      <c r="NIF132" s="4"/>
      <c r="NIG132" s="4"/>
      <c r="NIH132" s="4"/>
      <c r="NII132" s="4"/>
      <c r="NIJ132" s="4"/>
      <c r="NIK132" s="4"/>
      <c r="NIL132" s="4"/>
      <c r="NIM132" s="4"/>
      <c r="NIN132" s="4"/>
      <c r="NIO132" s="4"/>
      <c r="NIP132" s="4"/>
      <c r="NIQ132" s="4"/>
      <c r="NIR132" s="4"/>
      <c r="NIS132" s="4"/>
      <c r="NIT132" s="4"/>
      <c r="NIU132" s="4"/>
      <c r="NIV132" s="4"/>
      <c r="NIW132" s="4"/>
      <c r="NIX132" s="4"/>
      <c r="NIY132" s="4"/>
      <c r="NIZ132" s="4"/>
      <c r="NJA132" s="4"/>
      <c r="NJB132" s="4"/>
      <c r="NJC132" s="4"/>
      <c r="NJD132" s="4"/>
      <c r="NJE132" s="4"/>
      <c r="NJF132" s="4"/>
      <c r="NJG132" s="4"/>
      <c r="NJH132" s="4"/>
      <c r="NJI132" s="4"/>
      <c r="NJJ132" s="4"/>
      <c r="NJK132" s="4"/>
      <c r="NJL132" s="4"/>
      <c r="NJM132" s="4"/>
      <c r="NJN132" s="4"/>
      <c r="NJO132" s="4"/>
      <c r="NJP132" s="4"/>
      <c r="NJQ132" s="4"/>
      <c r="NJR132" s="4"/>
      <c r="NJS132" s="4"/>
      <c r="NJT132" s="4"/>
      <c r="NJU132" s="4"/>
      <c r="NJV132" s="4"/>
      <c r="NJW132" s="4"/>
      <c r="NJX132" s="4"/>
      <c r="NJY132" s="4"/>
      <c r="NJZ132" s="4"/>
      <c r="NKA132" s="4"/>
      <c r="NKB132" s="4"/>
      <c r="NKC132" s="4"/>
      <c r="NKD132" s="4"/>
      <c r="NKE132" s="4"/>
      <c r="NKF132" s="4"/>
      <c r="NKG132" s="4"/>
      <c r="NKH132" s="4"/>
      <c r="NKI132" s="4"/>
      <c r="NKJ132" s="4"/>
      <c r="NKK132" s="4"/>
      <c r="NKL132" s="4"/>
      <c r="NKM132" s="4"/>
      <c r="NKN132" s="4"/>
      <c r="NKO132" s="4"/>
      <c r="NKP132" s="4"/>
      <c r="NKQ132" s="4"/>
      <c r="NKR132" s="4"/>
      <c r="NKS132" s="4"/>
      <c r="NKT132" s="4"/>
      <c r="NKU132" s="4"/>
      <c r="NKV132" s="4"/>
      <c r="NKW132" s="4"/>
      <c r="NKX132" s="4"/>
      <c r="NKY132" s="4"/>
      <c r="NKZ132" s="4"/>
      <c r="NLA132" s="4"/>
      <c r="NLB132" s="4"/>
      <c r="NLC132" s="4"/>
      <c r="NLD132" s="4"/>
      <c r="NLE132" s="4"/>
      <c r="NLF132" s="4"/>
      <c r="NLG132" s="4"/>
      <c r="NLH132" s="4"/>
      <c r="NLI132" s="4"/>
      <c r="NLJ132" s="4"/>
      <c r="NLK132" s="4"/>
      <c r="NLL132" s="4"/>
      <c r="NLM132" s="4"/>
      <c r="NLN132" s="4"/>
      <c r="NLO132" s="4"/>
      <c r="NLP132" s="4"/>
      <c r="NLQ132" s="4"/>
      <c r="NLR132" s="4"/>
      <c r="NLS132" s="4"/>
      <c r="NLT132" s="4"/>
      <c r="NLU132" s="4"/>
      <c r="NLV132" s="4"/>
      <c r="NLW132" s="4"/>
      <c r="NLX132" s="4"/>
      <c r="NLY132" s="4"/>
      <c r="NLZ132" s="4"/>
      <c r="NMA132" s="4"/>
      <c r="NMB132" s="4"/>
      <c r="NMC132" s="4"/>
      <c r="NMD132" s="4"/>
      <c r="NME132" s="4"/>
      <c r="NMF132" s="4"/>
      <c r="NMG132" s="4"/>
      <c r="NMH132" s="4"/>
      <c r="NMI132" s="4"/>
      <c r="NMJ132" s="4"/>
      <c r="NMK132" s="4"/>
      <c r="NML132" s="4"/>
      <c r="NMM132" s="4"/>
      <c r="NMN132" s="4"/>
      <c r="NMO132" s="4"/>
      <c r="NMP132" s="4"/>
      <c r="NMQ132" s="4"/>
      <c r="NMR132" s="4"/>
      <c r="NMS132" s="4"/>
      <c r="NMT132" s="4"/>
      <c r="NMU132" s="4"/>
      <c r="NMV132" s="4"/>
      <c r="NMW132" s="4"/>
      <c r="NMX132" s="4"/>
      <c r="NMY132" s="4"/>
      <c r="NMZ132" s="4"/>
      <c r="NNA132" s="4"/>
      <c r="NNB132" s="4"/>
      <c r="NNC132" s="4"/>
      <c r="NND132" s="4"/>
      <c r="NNE132" s="4"/>
      <c r="NNF132" s="4"/>
      <c r="NNG132" s="4"/>
      <c r="NNH132" s="4"/>
      <c r="NNI132" s="4"/>
      <c r="NNJ132" s="4"/>
      <c r="NNK132" s="4"/>
      <c r="NNL132" s="4"/>
      <c r="NNM132" s="4"/>
      <c r="NNN132" s="4"/>
      <c r="NNO132" s="4"/>
      <c r="NNP132" s="4"/>
      <c r="NNQ132" s="4"/>
      <c r="NNR132" s="4"/>
      <c r="NNS132" s="4"/>
      <c r="NNT132" s="4"/>
      <c r="NNU132" s="4"/>
      <c r="NNV132" s="4"/>
      <c r="NNW132" s="4"/>
      <c r="NNX132" s="4"/>
      <c r="NNY132" s="4"/>
      <c r="NNZ132" s="4"/>
      <c r="NOA132" s="4"/>
      <c r="NOB132" s="4"/>
      <c r="NOC132" s="4"/>
      <c r="NOD132" s="4"/>
      <c r="NOE132" s="4"/>
      <c r="NOF132" s="4"/>
      <c r="NOG132" s="4"/>
      <c r="NOH132" s="4"/>
      <c r="NOI132" s="4"/>
      <c r="NOJ132" s="4"/>
      <c r="NOK132" s="4"/>
      <c r="NOL132" s="4"/>
      <c r="NOM132" s="4"/>
      <c r="NON132" s="4"/>
      <c r="NOO132" s="4"/>
      <c r="NOP132" s="4"/>
      <c r="NOQ132" s="4"/>
      <c r="NOR132" s="4"/>
      <c r="NOS132" s="4"/>
      <c r="NOT132" s="4"/>
      <c r="NOU132" s="4"/>
      <c r="NOV132" s="4"/>
      <c r="NOW132" s="4"/>
      <c r="NOX132" s="4"/>
      <c r="NOY132" s="4"/>
      <c r="NOZ132" s="4"/>
      <c r="NPA132" s="4"/>
      <c r="NPB132" s="4"/>
      <c r="NPC132" s="4"/>
      <c r="NPD132" s="4"/>
      <c r="NPE132" s="4"/>
      <c r="NPF132" s="4"/>
      <c r="NPG132" s="4"/>
      <c r="NPH132" s="4"/>
      <c r="NPI132" s="4"/>
      <c r="NPJ132" s="4"/>
      <c r="NPK132" s="4"/>
      <c r="NPL132" s="4"/>
      <c r="NPM132" s="4"/>
      <c r="NPN132" s="4"/>
      <c r="NPO132" s="4"/>
      <c r="NPP132" s="4"/>
      <c r="NPQ132" s="4"/>
      <c r="NPR132" s="4"/>
      <c r="NPS132" s="4"/>
      <c r="NPT132" s="4"/>
      <c r="NPU132" s="4"/>
      <c r="NPV132" s="4"/>
      <c r="NPW132" s="4"/>
      <c r="NPX132" s="4"/>
      <c r="NPY132" s="4"/>
      <c r="NPZ132" s="4"/>
      <c r="NQA132" s="4"/>
      <c r="NQB132" s="4"/>
      <c r="NQC132" s="4"/>
      <c r="NQD132" s="4"/>
      <c r="NQE132" s="4"/>
      <c r="NQF132" s="4"/>
      <c r="NQG132" s="4"/>
      <c r="NQH132" s="4"/>
      <c r="NQI132" s="4"/>
      <c r="NQJ132" s="4"/>
      <c r="NQK132" s="4"/>
      <c r="NQL132" s="4"/>
      <c r="NQM132" s="4"/>
      <c r="NQN132" s="4"/>
      <c r="NQO132" s="4"/>
      <c r="NQP132" s="4"/>
      <c r="NQQ132" s="4"/>
      <c r="NQR132" s="4"/>
      <c r="NQS132" s="4"/>
      <c r="NQT132" s="4"/>
      <c r="NQU132" s="4"/>
      <c r="NQV132" s="4"/>
      <c r="NQW132" s="4"/>
      <c r="NQX132" s="4"/>
      <c r="NQY132" s="4"/>
      <c r="NQZ132" s="4"/>
      <c r="NRA132" s="4"/>
      <c r="NRB132" s="4"/>
      <c r="NRC132" s="4"/>
      <c r="NRD132" s="4"/>
      <c r="NRE132" s="4"/>
      <c r="NRF132" s="4"/>
      <c r="NRM132" s="4"/>
      <c r="NRN132" s="4"/>
      <c r="NRO132" s="4"/>
      <c r="NRP132" s="4"/>
      <c r="NRQ132" s="4"/>
      <c r="NRR132" s="4"/>
      <c r="NRS132" s="4"/>
      <c r="NRT132" s="4"/>
      <c r="NRU132" s="4"/>
      <c r="NRV132" s="4"/>
      <c r="NRW132" s="4"/>
      <c r="NRX132" s="4"/>
      <c r="NRY132" s="4"/>
      <c r="NRZ132" s="4"/>
      <c r="NSA132" s="4"/>
      <c r="NSB132" s="4"/>
      <c r="NSC132" s="4"/>
      <c r="NSD132" s="4"/>
      <c r="NSE132" s="4"/>
      <c r="NSF132" s="4"/>
      <c r="NSG132" s="4"/>
      <c r="NSH132" s="4"/>
      <c r="NSI132" s="4"/>
      <c r="NSJ132" s="4"/>
      <c r="NSK132" s="4"/>
      <c r="NSL132" s="4"/>
      <c r="NSM132" s="4"/>
      <c r="NSN132" s="4"/>
      <c r="NSO132" s="4"/>
      <c r="NSP132" s="4"/>
      <c r="NSQ132" s="4"/>
      <c r="NSR132" s="4"/>
      <c r="NSS132" s="4"/>
      <c r="NST132" s="4"/>
      <c r="NSU132" s="4"/>
      <c r="NSV132" s="4"/>
      <c r="NSW132" s="4"/>
      <c r="NSX132" s="4"/>
      <c r="NSY132" s="4"/>
      <c r="NSZ132" s="4"/>
      <c r="NTA132" s="4"/>
      <c r="NTB132" s="4"/>
      <c r="NTC132" s="4"/>
      <c r="NTD132" s="4"/>
      <c r="NTE132" s="4"/>
      <c r="NTF132" s="4"/>
      <c r="NTG132" s="4"/>
      <c r="NTH132" s="4"/>
      <c r="NTI132" s="4"/>
      <c r="NTJ132" s="4"/>
      <c r="NTK132" s="4"/>
      <c r="NTL132" s="4"/>
      <c r="NTM132" s="4"/>
      <c r="NTN132" s="4"/>
      <c r="NTO132" s="4"/>
      <c r="NTP132" s="4"/>
      <c r="NTQ132" s="4"/>
      <c r="NTR132" s="4"/>
      <c r="NTS132" s="4"/>
      <c r="NTT132" s="4"/>
      <c r="NTU132" s="4"/>
      <c r="NTV132" s="4"/>
      <c r="NTW132" s="4"/>
      <c r="NTX132" s="4"/>
      <c r="NTY132" s="4"/>
      <c r="NTZ132" s="4"/>
      <c r="NUA132" s="4"/>
      <c r="NUB132" s="4"/>
      <c r="NUC132" s="4"/>
      <c r="NUD132" s="4"/>
      <c r="NUE132" s="4"/>
      <c r="NUF132" s="4"/>
      <c r="NUG132" s="4"/>
      <c r="NUH132" s="4"/>
      <c r="NUI132" s="4"/>
      <c r="NUJ132" s="4"/>
      <c r="NUK132" s="4"/>
      <c r="NUL132" s="4"/>
      <c r="NUM132" s="4"/>
      <c r="NUN132" s="4"/>
      <c r="NUO132" s="4"/>
      <c r="NUP132" s="4"/>
      <c r="NUQ132" s="4"/>
      <c r="NUR132" s="4"/>
      <c r="NUS132" s="4"/>
      <c r="NUT132" s="4"/>
      <c r="NUU132" s="4"/>
      <c r="NUV132" s="4"/>
      <c r="NUW132" s="4"/>
      <c r="NUX132" s="4"/>
      <c r="NUY132" s="4"/>
      <c r="NUZ132" s="4"/>
      <c r="NVA132" s="4"/>
      <c r="NVB132" s="4"/>
      <c r="NVC132" s="4"/>
      <c r="NVD132" s="4"/>
      <c r="NVE132" s="4"/>
      <c r="NVF132" s="4"/>
      <c r="NVG132" s="4"/>
      <c r="NVH132" s="4"/>
      <c r="NVI132" s="4"/>
      <c r="NVJ132" s="4"/>
      <c r="NVK132" s="4"/>
      <c r="NVL132" s="4"/>
      <c r="NVM132" s="4"/>
      <c r="NVN132" s="4"/>
      <c r="NVO132" s="4"/>
      <c r="NVP132" s="4"/>
      <c r="NVQ132" s="4"/>
      <c r="NVR132" s="4"/>
      <c r="NVS132" s="4"/>
      <c r="NVT132" s="4"/>
      <c r="NVU132" s="4"/>
      <c r="NVV132" s="4"/>
      <c r="NVW132" s="4"/>
      <c r="NVX132" s="4"/>
      <c r="NVY132" s="4"/>
      <c r="NVZ132" s="4"/>
      <c r="NWA132" s="4"/>
      <c r="NWB132" s="4"/>
      <c r="NWC132" s="4"/>
      <c r="NWD132" s="4"/>
      <c r="NWE132" s="4"/>
      <c r="NWF132" s="4"/>
      <c r="NWG132" s="4"/>
      <c r="NWH132" s="4"/>
      <c r="NWI132" s="4"/>
      <c r="NWJ132" s="4"/>
      <c r="NWK132" s="4"/>
      <c r="NWL132" s="4"/>
      <c r="NWM132" s="4"/>
      <c r="NWN132" s="4"/>
      <c r="NWO132" s="4"/>
      <c r="NWP132" s="4"/>
      <c r="NWQ132" s="4"/>
      <c r="NWR132" s="4"/>
      <c r="NWS132" s="4"/>
      <c r="NWT132" s="4"/>
      <c r="NWU132" s="4"/>
      <c r="NWV132" s="4"/>
      <c r="NWW132" s="4"/>
      <c r="NWX132" s="4"/>
      <c r="NWY132" s="4"/>
      <c r="NWZ132" s="4"/>
      <c r="NXA132" s="4"/>
      <c r="NXB132" s="4"/>
      <c r="NXC132" s="4"/>
      <c r="NXD132" s="4"/>
      <c r="NXE132" s="4"/>
      <c r="NXF132" s="4"/>
      <c r="NXG132" s="4"/>
      <c r="NXH132" s="4"/>
      <c r="NXI132" s="4"/>
      <c r="NXJ132" s="4"/>
      <c r="NXK132" s="4"/>
      <c r="NXL132" s="4"/>
      <c r="NXM132" s="4"/>
      <c r="NXN132" s="4"/>
      <c r="NXO132" s="4"/>
      <c r="NXP132" s="4"/>
      <c r="NXQ132" s="4"/>
      <c r="NXR132" s="4"/>
      <c r="NXS132" s="4"/>
      <c r="NXT132" s="4"/>
      <c r="NXU132" s="4"/>
      <c r="NXV132" s="4"/>
      <c r="NXW132" s="4"/>
      <c r="NXX132" s="4"/>
      <c r="NXY132" s="4"/>
      <c r="NXZ132" s="4"/>
      <c r="NYA132" s="4"/>
      <c r="NYB132" s="4"/>
      <c r="NYC132" s="4"/>
      <c r="NYD132" s="4"/>
      <c r="NYE132" s="4"/>
      <c r="NYF132" s="4"/>
      <c r="NYG132" s="4"/>
      <c r="NYH132" s="4"/>
      <c r="NYI132" s="4"/>
      <c r="NYJ132" s="4"/>
      <c r="NYK132" s="4"/>
      <c r="NYL132" s="4"/>
      <c r="NYM132" s="4"/>
      <c r="NYN132" s="4"/>
      <c r="NYO132" s="4"/>
      <c r="NYP132" s="4"/>
      <c r="NYQ132" s="4"/>
      <c r="NYR132" s="4"/>
      <c r="NYS132" s="4"/>
      <c r="NYT132" s="4"/>
      <c r="NYU132" s="4"/>
      <c r="NYV132" s="4"/>
      <c r="NYW132" s="4"/>
      <c r="NYX132" s="4"/>
      <c r="NYY132" s="4"/>
      <c r="NYZ132" s="4"/>
      <c r="NZA132" s="4"/>
      <c r="NZB132" s="4"/>
      <c r="NZC132" s="4"/>
      <c r="NZD132" s="4"/>
      <c r="NZE132" s="4"/>
      <c r="NZF132" s="4"/>
      <c r="NZG132" s="4"/>
      <c r="NZH132" s="4"/>
      <c r="NZI132" s="4"/>
      <c r="NZJ132" s="4"/>
      <c r="NZK132" s="4"/>
      <c r="NZL132" s="4"/>
      <c r="NZM132" s="4"/>
      <c r="NZN132" s="4"/>
      <c r="NZO132" s="4"/>
      <c r="NZP132" s="4"/>
      <c r="NZQ132" s="4"/>
      <c r="NZR132" s="4"/>
      <c r="NZS132" s="4"/>
      <c r="NZT132" s="4"/>
      <c r="NZU132" s="4"/>
      <c r="NZV132" s="4"/>
      <c r="NZW132" s="4"/>
      <c r="NZX132" s="4"/>
      <c r="NZY132" s="4"/>
      <c r="NZZ132" s="4"/>
      <c r="OAA132" s="4"/>
      <c r="OAB132" s="4"/>
      <c r="OAC132" s="4"/>
      <c r="OAD132" s="4"/>
      <c r="OAE132" s="4"/>
      <c r="OAF132" s="4"/>
      <c r="OAG132" s="4"/>
      <c r="OAH132" s="4"/>
      <c r="OAI132" s="4"/>
      <c r="OAJ132" s="4"/>
      <c r="OAK132" s="4"/>
      <c r="OAL132" s="4"/>
      <c r="OAM132" s="4"/>
      <c r="OAN132" s="4"/>
      <c r="OAO132" s="4"/>
      <c r="OAP132" s="4"/>
      <c r="OAQ132" s="4"/>
      <c r="OAR132" s="4"/>
      <c r="OAS132" s="4"/>
      <c r="OAT132" s="4"/>
      <c r="OAU132" s="4"/>
      <c r="OAV132" s="4"/>
      <c r="OAW132" s="4"/>
      <c r="OAX132" s="4"/>
      <c r="OAY132" s="4"/>
      <c r="OAZ132" s="4"/>
      <c r="OBA132" s="4"/>
      <c r="OBB132" s="4"/>
      <c r="OBI132" s="4"/>
      <c r="OBJ132" s="4"/>
      <c r="OBK132" s="4"/>
      <c r="OBL132" s="4"/>
      <c r="OBM132" s="4"/>
      <c r="OBN132" s="4"/>
      <c r="OBO132" s="4"/>
      <c r="OBP132" s="4"/>
      <c r="OBQ132" s="4"/>
      <c r="OBR132" s="4"/>
      <c r="OBS132" s="4"/>
      <c r="OBT132" s="4"/>
      <c r="OBU132" s="4"/>
      <c r="OBV132" s="4"/>
      <c r="OBW132" s="4"/>
      <c r="OBX132" s="4"/>
      <c r="OBY132" s="4"/>
      <c r="OBZ132" s="4"/>
      <c r="OCA132" s="4"/>
      <c r="OCB132" s="4"/>
      <c r="OCC132" s="4"/>
      <c r="OCD132" s="4"/>
      <c r="OCE132" s="4"/>
      <c r="OCF132" s="4"/>
      <c r="OCG132" s="4"/>
      <c r="OCH132" s="4"/>
      <c r="OCI132" s="4"/>
      <c r="OCJ132" s="4"/>
      <c r="OCK132" s="4"/>
      <c r="OCL132" s="4"/>
      <c r="OCM132" s="4"/>
      <c r="OCN132" s="4"/>
      <c r="OCO132" s="4"/>
      <c r="OCP132" s="4"/>
      <c r="OCQ132" s="4"/>
      <c r="OCR132" s="4"/>
      <c r="OCS132" s="4"/>
      <c r="OCT132" s="4"/>
      <c r="OCU132" s="4"/>
      <c r="OCV132" s="4"/>
      <c r="OCW132" s="4"/>
      <c r="OCX132" s="4"/>
      <c r="OCY132" s="4"/>
      <c r="OCZ132" s="4"/>
      <c r="ODA132" s="4"/>
      <c r="ODB132" s="4"/>
      <c r="ODC132" s="4"/>
      <c r="ODD132" s="4"/>
      <c r="ODE132" s="4"/>
      <c r="ODF132" s="4"/>
      <c r="ODG132" s="4"/>
      <c r="ODH132" s="4"/>
      <c r="ODI132" s="4"/>
      <c r="ODJ132" s="4"/>
      <c r="ODK132" s="4"/>
      <c r="ODL132" s="4"/>
      <c r="ODM132" s="4"/>
      <c r="ODN132" s="4"/>
      <c r="ODO132" s="4"/>
      <c r="ODP132" s="4"/>
      <c r="ODQ132" s="4"/>
      <c r="ODR132" s="4"/>
      <c r="ODS132" s="4"/>
      <c r="ODT132" s="4"/>
      <c r="ODU132" s="4"/>
      <c r="ODV132" s="4"/>
      <c r="ODW132" s="4"/>
      <c r="ODX132" s="4"/>
      <c r="ODY132" s="4"/>
      <c r="ODZ132" s="4"/>
      <c r="OEA132" s="4"/>
      <c r="OEB132" s="4"/>
      <c r="OEC132" s="4"/>
      <c r="OED132" s="4"/>
      <c r="OEE132" s="4"/>
      <c r="OEF132" s="4"/>
      <c r="OEG132" s="4"/>
      <c r="OEH132" s="4"/>
      <c r="OEI132" s="4"/>
      <c r="OEJ132" s="4"/>
      <c r="OEK132" s="4"/>
      <c r="OEL132" s="4"/>
      <c r="OEM132" s="4"/>
      <c r="OEN132" s="4"/>
      <c r="OEO132" s="4"/>
      <c r="OEP132" s="4"/>
      <c r="OEQ132" s="4"/>
      <c r="OER132" s="4"/>
      <c r="OES132" s="4"/>
      <c r="OET132" s="4"/>
      <c r="OEU132" s="4"/>
      <c r="OEV132" s="4"/>
      <c r="OEW132" s="4"/>
      <c r="OEX132" s="4"/>
      <c r="OEY132" s="4"/>
      <c r="OEZ132" s="4"/>
      <c r="OFA132" s="4"/>
      <c r="OFB132" s="4"/>
      <c r="OFC132" s="4"/>
      <c r="OFD132" s="4"/>
      <c r="OFE132" s="4"/>
      <c r="OFF132" s="4"/>
      <c r="OFG132" s="4"/>
      <c r="OFH132" s="4"/>
      <c r="OFI132" s="4"/>
      <c r="OFJ132" s="4"/>
      <c r="OFK132" s="4"/>
      <c r="OFL132" s="4"/>
      <c r="OFM132" s="4"/>
      <c r="OFN132" s="4"/>
      <c r="OFO132" s="4"/>
      <c r="OFP132" s="4"/>
      <c r="OFQ132" s="4"/>
      <c r="OFR132" s="4"/>
      <c r="OFS132" s="4"/>
      <c r="OFT132" s="4"/>
      <c r="OFU132" s="4"/>
      <c r="OFV132" s="4"/>
      <c r="OFW132" s="4"/>
      <c r="OFX132" s="4"/>
      <c r="OFY132" s="4"/>
      <c r="OFZ132" s="4"/>
      <c r="OGA132" s="4"/>
      <c r="OGB132" s="4"/>
      <c r="OGC132" s="4"/>
      <c r="OGD132" s="4"/>
      <c r="OGE132" s="4"/>
      <c r="OGF132" s="4"/>
      <c r="OGG132" s="4"/>
      <c r="OGH132" s="4"/>
      <c r="OGI132" s="4"/>
      <c r="OGJ132" s="4"/>
      <c r="OGK132" s="4"/>
      <c r="OGL132" s="4"/>
      <c r="OGM132" s="4"/>
      <c r="OGN132" s="4"/>
      <c r="OGO132" s="4"/>
      <c r="OGP132" s="4"/>
      <c r="OGQ132" s="4"/>
      <c r="OGR132" s="4"/>
      <c r="OGS132" s="4"/>
      <c r="OGT132" s="4"/>
      <c r="OGU132" s="4"/>
      <c r="OGV132" s="4"/>
      <c r="OGW132" s="4"/>
      <c r="OGX132" s="4"/>
      <c r="OGY132" s="4"/>
      <c r="OGZ132" s="4"/>
      <c r="OHA132" s="4"/>
      <c r="OHB132" s="4"/>
      <c r="OHC132" s="4"/>
      <c r="OHD132" s="4"/>
      <c r="OHE132" s="4"/>
      <c r="OHF132" s="4"/>
      <c r="OHG132" s="4"/>
      <c r="OHH132" s="4"/>
      <c r="OHI132" s="4"/>
      <c r="OHJ132" s="4"/>
      <c r="OHK132" s="4"/>
      <c r="OHL132" s="4"/>
      <c r="OHM132" s="4"/>
      <c r="OHN132" s="4"/>
      <c r="OHO132" s="4"/>
      <c r="OHP132" s="4"/>
      <c r="OHQ132" s="4"/>
      <c r="OHR132" s="4"/>
      <c r="OHS132" s="4"/>
      <c r="OHT132" s="4"/>
      <c r="OHU132" s="4"/>
      <c r="OHV132" s="4"/>
      <c r="OHW132" s="4"/>
      <c r="OHX132" s="4"/>
      <c r="OHY132" s="4"/>
      <c r="OHZ132" s="4"/>
      <c r="OIA132" s="4"/>
      <c r="OIB132" s="4"/>
      <c r="OIC132" s="4"/>
      <c r="OID132" s="4"/>
      <c r="OIE132" s="4"/>
      <c r="OIF132" s="4"/>
      <c r="OIG132" s="4"/>
      <c r="OIH132" s="4"/>
      <c r="OII132" s="4"/>
      <c r="OIJ132" s="4"/>
      <c r="OIK132" s="4"/>
      <c r="OIL132" s="4"/>
      <c r="OIM132" s="4"/>
      <c r="OIN132" s="4"/>
      <c r="OIO132" s="4"/>
      <c r="OIP132" s="4"/>
      <c r="OIQ132" s="4"/>
      <c r="OIR132" s="4"/>
      <c r="OIS132" s="4"/>
      <c r="OIT132" s="4"/>
      <c r="OIU132" s="4"/>
      <c r="OIV132" s="4"/>
      <c r="OIW132" s="4"/>
      <c r="OIX132" s="4"/>
      <c r="OIY132" s="4"/>
      <c r="OIZ132" s="4"/>
      <c r="OJA132" s="4"/>
      <c r="OJB132" s="4"/>
      <c r="OJC132" s="4"/>
      <c r="OJD132" s="4"/>
      <c r="OJE132" s="4"/>
      <c r="OJF132" s="4"/>
      <c r="OJG132" s="4"/>
      <c r="OJH132" s="4"/>
      <c r="OJI132" s="4"/>
      <c r="OJJ132" s="4"/>
      <c r="OJK132" s="4"/>
      <c r="OJL132" s="4"/>
      <c r="OJM132" s="4"/>
      <c r="OJN132" s="4"/>
      <c r="OJO132" s="4"/>
      <c r="OJP132" s="4"/>
      <c r="OJQ132" s="4"/>
      <c r="OJR132" s="4"/>
      <c r="OJS132" s="4"/>
      <c r="OJT132" s="4"/>
      <c r="OJU132" s="4"/>
      <c r="OJV132" s="4"/>
      <c r="OJW132" s="4"/>
      <c r="OJX132" s="4"/>
      <c r="OJY132" s="4"/>
      <c r="OJZ132" s="4"/>
      <c r="OKA132" s="4"/>
      <c r="OKB132" s="4"/>
      <c r="OKC132" s="4"/>
      <c r="OKD132" s="4"/>
      <c r="OKE132" s="4"/>
      <c r="OKF132" s="4"/>
      <c r="OKG132" s="4"/>
      <c r="OKH132" s="4"/>
      <c r="OKI132" s="4"/>
      <c r="OKJ132" s="4"/>
      <c r="OKK132" s="4"/>
      <c r="OKL132" s="4"/>
      <c r="OKM132" s="4"/>
      <c r="OKN132" s="4"/>
      <c r="OKO132" s="4"/>
      <c r="OKP132" s="4"/>
      <c r="OKQ132" s="4"/>
      <c r="OKR132" s="4"/>
      <c r="OKS132" s="4"/>
      <c r="OKT132" s="4"/>
      <c r="OKU132" s="4"/>
      <c r="OKV132" s="4"/>
      <c r="OKW132" s="4"/>
      <c r="OKX132" s="4"/>
      <c r="OLE132" s="4"/>
      <c r="OLF132" s="4"/>
      <c r="OLG132" s="4"/>
      <c r="OLH132" s="4"/>
      <c r="OLI132" s="4"/>
      <c r="OLJ132" s="4"/>
      <c r="OLK132" s="4"/>
      <c r="OLL132" s="4"/>
      <c r="OLM132" s="4"/>
      <c r="OLN132" s="4"/>
      <c r="OLO132" s="4"/>
      <c r="OLP132" s="4"/>
      <c r="OLQ132" s="4"/>
      <c r="OLR132" s="4"/>
      <c r="OLS132" s="4"/>
      <c r="OLT132" s="4"/>
      <c r="OLU132" s="4"/>
      <c r="OLV132" s="4"/>
      <c r="OLW132" s="4"/>
      <c r="OLX132" s="4"/>
      <c r="OLY132" s="4"/>
      <c r="OLZ132" s="4"/>
      <c r="OMA132" s="4"/>
      <c r="OMB132" s="4"/>
      <c r="OMC132" s="4"/>
      <c r="OMD132" s="4"/>
      <c r="OME132" s="4"/>
      <c r="OMF132" s="4"/>
      <c r="OMG132" s="4"/>
      <c r="OMH132" s="4"/>
      <c r="OMI132" s="4"/>
      <c r="OMJ132" s="4"/>
      <c r="OMK132" s="4"/>
      <c r="OML132" s="4"/>
      <c r="OMM132" s="4"/>
      <c r="OMN132" s="4"/>
      <c r="OMO132" s="4"/>
      <c r="OMP132" s="4"/>
      <c r="OMQ132" s="4"/>
      <c r="OMR132" s="4"/>
      <c r="OMS132" s="4"/>
      <c r="OMT132" s="4"/>
      <c r="OMU132" s="4"/>
      <c r="OMV132" s="4"/>
      <c r="OMW132" s="4"/>
      <c r="OMX132" s="4"/>
      <c r="OMY132" s="4"/>
      <c r="OMZ132" s="4"/>
      <c r="ONA132" s="4"/>
      <c r="ONB132" s="4"/>
      <c r="ONC132" s="4"/>
      <c r="OND132" s="4"/>
      <c r="ONE132" s="4"/>
      <c r="ONF132" s="4"/>
      <c r="ONG132" s="4"/>
      <c r="ONH132" s="4"/>
      <c r="ONI132" s="4"/>
      <c r="ONJ132" s="4"/>
      <c r="ONK132" s="4"/>
      <c r="ONL132" s="4"/>
      <c r="ONM132" s="4"/>
      <c r="ONN132" s="4"/>
      <c r="ONO132" s="4"/>
      <c r="ONP132" s="4"/>
      <c r="ONQ132" s="4"/>
      <c r="ONR132" s="4"/>
      <c r="ONS132" s="4"/>
      <c r="ONT132" s="4"/>
      <c r="ONU132" s="4"/>
      <c r="ONV132" s="4"/>
      <c r="ONW132" s="4"/>
      <c r="ONX132" s="4"/>
      <c r="ONY132" s="4"/>
      <c r="ONZ132" s="4"/>
      <c r="OOA132" s="4"/>
      <c r="OOB132" s="4"/>
      <c r="OOC132" s="4"/>
      <c r="OOD132" s="4"/>
      <c r="OOE132" s="4"/>
      <c r="OOF132" s="4"/>
      <c r="OOG132" s="4"/>
      <c r="OOH132" s="4"/>
      <c r="OOI132" s="4"/>
      <c r="OOJ132" s="4"/>
      <c r="OOK132" s="4"/>
      <c r="OOL132" s="4"/>
      <c r="OOM132" s="4"/>
      <c r="OON132" s="4"/>
      <c r="OOO132" s="4"/>
      <c r="OOP132" s="4"/>
      <c r="OOQ132" s="4"/>
      <c r="OOR132" s="4"/>
      <c r="OOS132" s="4"/>
      <c r="OOT132" s="4"/>
      <c r="OOU132" s="4"/>
      <c r="OOV132" s="4"/>
      <c r="OOW132" s="4"/>
      <c r="OOX132" s="4"/>
      <c r="OOY132" s="4"/>
      <c r="OOZ132" s="4"/>
      <c r="OPA132" s="4"/>
      <c r="OPB132" s="4"/>
      <c r="OPC132" s="4"/>
      <c r="OPD132" s="4"/>
      <c r="OPE132" s="4"/>
      <c r="OPF132" s="4"/>
      <c r="OPG132" s="4"/>
      <c r="OPH132" s="4"/>
      <c r="OPI132" s="4"/>
      <c r="OPJ132" s="4"/>
      <c r="OPK132" s="4"/>
      <c r="OPL132" s="4"/>
      <c r="OPM132" s="4"/>
      <c r="OPN132" s="4"/>
      <c r="OPO132" s="4"/>
      <c r="OPP132" s="4"/>
      <c r="OPQ132" s="4"/>
      <c r="OPR132" s="4"/>
      <c r="OPS132" s="4"/>
      <c r="OPT132" s="4"/>
      <c r="OPU132" s="4"/>
      <c r="OPV132" s="4"/>
      <c r="OPW132" s="4"/>
      <c r="OPX132" s="4"/>
      <c r="OPY132" s="4"/>
      <c r="OPZ132" s="4"/>
      <c r="OQA132" s="4"/>
      <c r="OQB132" s="4"/>
      <c r="OQC132" s="4"/>
      <c r="OQD132" s="4"/>
      <c r="OQE132" s="4"/>
      <c r="OQF132" s="4"/>
      <c r="OQG132" s="4"/>
      <c r="OQH132" s="4"/>
      <c r="OQI132" s="4"/>
      <c r="OQJ132" s="4"/>
      <c r="OQK132" s="4"/>
      <c r="OQL132" s="4"/>
      <c r="OQM132" s="4"/>
      <c r="OQN132" s="4"/>
      <c r="OQO132" s="4"/>
      <c r="OQP132" s="4"/>
      <c r="OQQ132" s="4"/>
      <c r="OQR132" s="4"/>
      <c r="OQS132" s="4"/>
      <c r="OQT132" s="4"/>
      <c r="OQU132" s="4"/>
      <c r="OQV132" s="4"/>
      <c r="OQW132" s="4"/>
      <c r="OQX132" s="4"/>
      <c r="OQY132" s="4"/>
      <c r="OQZ132" s="4"/>
      <c r="ORA132" s="4"/>
      <c r="ORB132" s="4"/>
      <c r="ORC132" s="4"/>
      <c r="ORD132" s="4"/>
      <c r="ORE132" s="4"/>
      <c r="ORF132" s="4"/>
      <c r="ORG132" s="4"/>
      <c r="ORH132" s="4"/>
      <c r="ORI132" s="4"/>
      <c r="ORJ132" s="4"/>
      <c r="ORK132" s="4"/>
      <c r="ORL132" s="4"/>
      <c r="ORM132" s="4"/>
      <c r="ORN132" s="4"/>
      <c r="ORO132" s="4"/>
      <c r="ORP132" s="4"/>
      <c r="ORQ132" s="4"/>
      <c r="ORR132" s="4"/>
      <c r="ORS132" s="4"/>
      <c r="ORT132" s="4"/>
      <c r="ORU132" s="4"/>
      <c r="ORV132" s="4"/>
      <c r="ORW132" s="4"/>
      <c r="ORX132" s="4"/>
      <c r="ORY132" s="4"/>
      <c r="ORZ132" s="4"/>
      <c r="OSA132" s="4"/>
      <c r="OSB132" s="4"/>
      <c r="OSC132" s="4"/>
      <c r="OSD132" s="4"/>
      <c r="OSE132" s="4"/>
      <c r="OSF132" s="4"/>
      <c r="OSG132" s="4"/>
      <c r="OSH132" s="4"/>
      <c r="OSI132" s="4"/>
      <c r="OSJ132" s="4"/>
      <c r="OSK132" s="4"/>
      <c r="OSL132" s="4"/>
      <c r="OSM132" s="4"/>
      <c r="OSN132" s="4"/>
      <c r="OSO132" s="4"/>
      <c r="OSP132" s="4"/>
      <c r="OSQ132" s="4"/>
      <c r="OSR132" s="4"/>
      <c r="OSS132" s="4"/>
      <c r="OST132" s="4"/>
      <c r="OSU132" s="4"/>
      <c r="OSV132" s="4"/>
      <c r="OSW132" s="4"/>
      <c r="OSX132" s="4"/>
      <c r="OSY132" s="4"/>
      <c r="OSZ132" s="4"/>
      <c r="OTA132" s="4"/>
      <c r="OTB132" s="4"/>
      <c r="OTC132" s="4"/>
      <c r="OTD132" s="4"/>
      <c r="OTE132" s="4"/>
      <c r="OTF132" s="4"/>
      <c r="OTG132" s="4"/>
      <c r="OTH132" s="4"/>
      <c r="OTI132" s="4"/>
      <c r="OTJ132" s="4"/>
      <c r="OTK132" s="4"/>
      <c r="OTL132" s="4"/>
      <c r="OTM132" s="4"/>
      <c r="OTN132" s="4"/>
      <c r="OTO132" s="4"/>
      <c r="OTP132" s="4"/>
      <c r="OTQ132" s="4"/>
      <c r="OTR132" s="4"/>
      <c r="OTS132" s="4"/>
      <c r="OTT132" s="4"/>
      <c r="OTU132" s="4"/>
      <c r="OTV132" s="4"/>
      <c r="OTW132" s="4"/>
      <c r="OTX132" s="4"/>
      <c r="OTY132" s="4"/>
      <c r="OTZ132" s="4"/>
      <c r="OUA132" s="4"/>
      <c r="OUB132" s="4"/>
      <c r="OUC132" s="4"/>
      <c r="OUD132" s="4"/>
      <c r="OUE132" s="4"/>
      <c r="OUF132" s="4"/>
      <c r="OUG132" s="4"/>
      <c r="OUH132" s="4"/>
      <c r="OUI132" s="4"/>
      <c r="OUJ132" s="4"/>
      <c r="OUK132" s="4"/>
      <c r="OUL132" s="4"/>
      <c r="OUM132" s="4"/>
      <c r="OUN132" s="4"/>
      <c r="OUO132" s="4"/>
      <c r="OUP132" s="4"/>
      <c r="OUQ132" s="4"/>
      <c r="OUR132" s="4"/>
      <c r="OUS132" s="4"/>
      <c r="OUT132" s="4"/>
      <c r="OVA132" s="4"/>
      <c r="OVB132" s="4"/>
      <c r="OVC132" s="4"/>
      <c r="OVD132" s="4"/>
      <c r="OVE132" s="4"/>
      <c r="OVF132" s="4"/>
      <c r="OVG132" s="4"/>
      <c r="OVH132" s="4"/>
      <c r="OVI132" s="4"/>
      <c r="OVJ132" s="4"/>
      <c r="OVK132" s="4"/>
      <c r="OVL132" s="4"/>
      <c r="OVM132" s="4"/>
      <c r="OVN132" s="4"/>
      <c r="OVO132" s="4"/>
      <c r="OVP132" s="4"/>
      <c r="OVQ132" s="4"/>
      <c r="OVR132" s="4"/>
      <c r="OVS132" s="4"/>
      <c r="OVT132" s="4"/>
      <c r="OVU132" s="4"/>
      <c r="OVV132" s="4"/>
      <c r="OVW132" s="4"/>
      <c r="OVX132" s="4"/>
      <c r="OVY132" s="4"/>
      <c r="OVZ132" s="4"/>
      <c r="OWA132" s="4"/>
      <c r="OWB132" s="4"/>
      <c r="OWC132" s="4"/>
      <c r="OWD132" s="4"/>
      <c r="OWE132" s="4"/>
      <c r="OWF132" s="4"/>
      <c r="OWG132" s="4"/>
      <c r="OWH132" s="4"/>
      <c r="OWI132" s="4"/>
      <c r="OWJ132" s="4"/>
      <c r="OWK132" s="4"/>
      <c r="OWL132" s="4"/>
      <c r="OWM132" s="4"/>
      <c r="OWN132" s="4"/>
      <c r="OWO132" s="4"/>
      <c r="OWP132" s="4"/>
      <c r="OWQ132" s="4"/>
      <c r="OWR132" s="4"/>
      <c r="OWS132" s="4"/>
      <c r="OWT132" s="4"/>
      <c r="OWU132" s="4"/>
      <c r="OWV132" s="4"/>
      <c r="OWW132" s="4"/>
      <c r="OWX132" s="4"/>
      <c r="OWY132" s="4"/>
      <c r="OWZ132" s="4"/>
      <c r="OXA132" s="4"/>
      <c r="OXB132" s="4"/>
      <c r="OXC132" s="4"/>
      <c r="OXD132" s="4"/>
      <c r="OXE132" s="4"/>
      <c r="OXF132" s="4"/>
      <c r="OXG132" s="4"/>
      <c r="OXH132" s="4"/>
      <c r="OXI132" s="4"/>
      <c r="OXJ132" s="4"/>
      <c r="OXK132" s="4"/>
      <c r="OXL132" s="4"/>
      <c r="OXM132" s="4"/>
      <c r="OXN132" s="4"/>
      <c r="OXO132" s="4"/>
      <c r="OXP132" s="4"/>
      <c r="OXQ132" s="4"/>
      <c r="OXR132" s="4"/>
      <c r="OXS132" s="4"/>
      <c r="OXT132" s="4"/>
      <c r="OXU132" s="4"/>
      <c r="OXV132" s="4"/>
      <c r="OXW132" s="4"/>
      <c r="OXX132" s="4"/>
      <c r="OXY132" s="4"/>
      <c r="OXZ132" s="4"/>
      <c r="OYA132" s="4"/>
      <c r="OYB132" s="4"/>
      <c r="OYC132" s="4"/>
      <c r="OYD132" s="4"/>
      <c r="OYE132" s="4"/>
      <c r="OYF132" s="4"/>
      <c r="OYG132" s="4"/>
      <c r="OYH132" s="4"/>
      <c r="OYI132" s="4"/>
      <c r="OYJ132" s="4"/>
      <c r="OYK132" s="4"/>
      <c r="OYL132" s="4"/>
      <c r="OYM132" s="4"/>
      <c r="OYN132" s="4"/>
      <c r="OYO132" s="4"/>
      <c r="OYP132" s="4"/>
      <c r="OYQ132" s="4"/>
      <c r="OYR132" s="4"/>
      <c r="OYS132" s="4"/>
      <c r="OYT132" s="4"/>
      <c r="OYU132" s="4"/>
      <c r="OYV132" s="4"/>
      <c r="OYW132" s="4"/>
      <c r="OYX132" s="4"/>
      <c r="OYY132" s="4"/>
      <c r="OYZ132" s="4"/>
      <c r="OZA132" s="4"/>
      <c r="OZB132" s="4"/>
      <c r="OZC132" s="4"/>
      <c r="OZD132" s="4"/>
      <c r="OZE132" s="4"/>
      <c r="OZF132" s="4"/>
      <c r="OZG132" s="4"/>
      <c r="OZH132" s="4"/>
      <c r="OZI132" s="4"/>
      <c r="OZJ132" s="4"/>
      <c r="OZK132" s="4"/>
      <c r="OZL132" s="4"/>
      <c r="OZM132" s="4"/>
      <c r="OZN132" s="4"/>
      <c r="OZO132" s="4"/>
      <c r="OZP132" s="4"/>
      <c r="OZQ132" s="4"/>
      <c r="OZR132" s="4"/>
      <c r="OZS132" s="4"/>
      <c r="OZT132" s="4"/>
      <c r="OZU132" s="4"/>
      <c r="OZV132" s="4"/>
      <c r="OZW132" s="4"/>
      <c r="OZX132" s="4"/>
      <c r="OZY132" s="4"/>
      <c r="OZZ132" s="4"/>
      <c r="PAA132" s="4"/>
      <c r="PAB132" s="4"/>
      <c r="PAC132" s="4"/>
      <c r="PAD132" s="4"/>
      <c r="PAE132" s="4"/>
      <c r="PAF132" s="4"/>
      <c r="PAG132" s="4"/>
      <c r="PAH132" s="4"/>
      <c r="PAI132" s="4"/>
      <c r="PAJ132" s="4"/>
      <c r="PAK132" s="4"/>
      <c r="PAL132" s="4"/>
      <c r="PAM132" s="4"/>
      <c r="PAN132" s="4"/>
      <c r="PAO132" s="4"/>
      <c r="PAP132" s="4"/>
      <c r="PAQ132" s="4"/>
      <c r="PAR132" s="4"/>
      <c r="PAS132" s="4"/>
      <c r="PAT132" s="4"/>
      <c r="PAU132" s="4"/>
      <c r="PAV132" s="4"/>
      <c r="PAW132" s="4"/>
      <c r="PAX132" s="4"/>
      <c r="PAY132" s="4"/>
      <c r="PAZ132" s="4"/>
      <c r="PBA132" s="4"/>
      <c r="PBB132" s="4"/>
      <c r="PBC132" s="4"/>
      <c r="PBD132" s="4"/>
      <c r="PBE132" s="4"/>
      <c r="PBF132" s="4"/>
      <c r="PBG132" s="4"/>
      <c r="PBH132" s="4"/>
      <c r="PBI132" s="4"/>
      <c r="PBJ132" s="4"/>
      <c r="PBK132" s="4"/>
      <c r="PBL132" s="4"/>
      <c r="PBM132" s="4"/>
      <c r="PBN132" s="4"/>
      <c r="PBO132" s="4"/>
      <c r="PBP132" s="4"/>
      <c r="PBQ132" s="4"/>
      <c r="PBR132" s="4"/>
      <c r="PBS132" s="4"/>
      <c r="PBT132" s="4"/>
      <c r="PBU132" s="4"/>
      <c r="PBV132" s="4"/>
      <c r="PBW132" s="4"/>
      <c r="PBX132" s="4"/>
      <c r="PBY132" s="4"/>
      <c r="PBZ132" s="4"/>
      <c r="PCA132" s="4"/>
      <c r="PCB132" s="4"/>
      <c r="PCC132" s="4"/>
      <c r="PCD132" s="4"/>
      <c r="PCE132" s="4"/>
      <c r="PCF132" s="4"/>
      <c r="PCG132" s="4"/>
      <c r="PCH132" s="4"/>
      <c r="PCI132" s="4"/>
      <c r="PCJ132" s="4"/>
      <c r="PCK132" s="4"/>
      <c r="PCL132" s="4"/>
      <c r="PCM132" s="4"/>
      <c r="PCN132" s="4"/>
      <c r="PCO132" s="4"/>
      <c r="PCP132" s="4"/>
      <c r="PCQ132" s="4"/>
      <c r="PCR132" s="4"/>
      <c r="PCS132" s="4"/>
      <c r="PCT132" s="4"/>
      <c r="PCU132" s="4"/>
      <c r="PCV132" s="4"/>
      <c r="PCW132" s="4"/>
      <c r="PCX132" s="4"/>
      <c r="PCY132" s="4"/>
      <c r="PCZ132" s="4"/>
      <c r="PDA132" s="4"/>
      <c r="PDB132" s="4"/>
      <c r="PDC132" s="4"/>
      <c r="PDD132" s="4"/>
      <c r="PDE132" s="4"/>
      <c r="PDF132" s="4"/>
      <c r="PDG132" s="4"/>
      <c r="PDH132" s="4"/>
      <c r="PDI132" s="4"/>
      <c r="PDJ132" s="4"/>
      <c r="PDK132" s="4"/>
      <c r="PDL132" s="4"/>
      <c r="PDM132" s="4"/>
      <c r="PDN132" s="4"/>
      <c r="PDO132" s="4"/>
      <c r="PDP132" s="4"/>
      <c r="PDQ132" s="4"/>
      <c r="PDR132" s="4"/>
      <c r="PDS132" s="4"/>
      <c r="PDT132" s="4"/>
      <c r="PDU132" s="4"/>
      <c r="PDV132" s="4"/>
      <c r="PDW132" s="4"/>
      <c r="PDX132" s="4"/>
      <c r="PDY132" s="4"/>
      <c r="PDZ132" s="4"/>
      <c r="PEA132" s="4"/>
      <c r="PEB132" s="4"/>
      <c r="PEC132" s="4"/>
      <c r="PED132" s="4"/>
      <c r="PEE132" s="4"/>
      <c r="PEF132" s="4"/>
      <c r="PEG132" s="4"/>
      <c r="PEH132" s="4"/>
      <c r="PEI132" s="4"/>
      <c r="PEJ132" s="4"/>
      <c r="PEK132" s="4"/>
      <c r="PEL132" s="4"/>
      <c r="PEM132" s="4"/>
      <c r="PEN132" s="4"/>
      <c r="PEO132" s="4"/>
      <c r="PEP132" s="4"/>
      <c r="PEW132" s="4"/>
      <c r="PEX132" s="4"/>
      <c r="PEY132" s="4"/>
      <c r="PEZ132" s="4"/>
      <c r="PFA132" s="4"/>
      <c r="PFB132" s="4"/>
      <c r="PFC132" s="4"/>
      <c r="PFD132" s="4"/>
      <c r="PFE132" s="4"/>
      <c r="PFF132" s="4"/>
      <c r="PFG132" s="4"/>
      <c r="PFH132" s="4"/>
      <c r="PFI132" s="4"/>
      <c r="PFJ132" s="4"/>
      <c r="PFK132" s="4"/>
      <c r="PFL132" s="4"/>
      <c r="PFM132" s="4"/>
      <c r="PFN132" s="4"/>
      <c r="PFO132" s="4"/>
      <c r="PFP132" s="4"/>
      <c r="PFQ132" s="4"/>
      <c r="PFR132" s="4"/>
      <c r="PFS132" s="4"/>
      <c r="PFT132" s="4"/>
      <c r="PFU132" s="4"/>
      <c r="PFV132" s="4"/>
      <c r="PFW132" s="4"/>
      <c r="PFX132" s="4"/>
      <c r="PFY132" s="4"/>
      <c r="PFZ132" s="4"/>
      <c r="PGA132" s="4"/>
      <c r="PGB132" s="4"/>
      <c r="PGC132" s="4"/>
      <c r="PGD132" s="4"/>
      <c r="PGE132" s="4"/>
      <c r="PGF132" s="4"/>
      <c r="PGG132" s="4"/>
      <c r="PGH132" s="4"/>
      <c r="PGI132" s="4"/>
      <c r="PGJ132" s="4"/>
      <c r="PGK132" s="4"/>
      <c r="PGL132" s="4"/>
      <c r="PGM132" s="4"/>
      <c r="PGN132" s="4"/>
      <c r="PGO132" s="4"/>
      <c r="PGP132" s="4"/>
      <c r="PGQ132" s="4"/>
      <c r="PGR132" s="4"/>
      <c r="PGS132" s="4"/>
      <c r="PGT132" s="4"/>
      <c r="PGU132" s="4"/>
      <c r="PGV132" s="4"/>
      <c r="PGW132" s="4"/>
      <c r="PGX132" s="4"/>
      <c r="PGY132" s="4"/>
      <c r="PGZ132" s="4"/>
      <c r="PHA132" s="4"/>
      <c r="PHB132" s="4"/>
      <c r="PHC132" s="4"/>
      <c r="PHD132" s="4"/>
      <c r="PHE132" s="4"/>
      <c r="PHF132" s="4"/>
      <c r="PHG132" s="4"/>
      <c r="PHH132" s="4"/>
      <c r="PHI132" s="4"/>
      <c r="PHJ132" s="4"/>
      <c r="PHK132" s="4"/>
      <c r="PHL132" s="4"/>
      <c r="PHM132" s="4"/>
      <c r="PHN132" s="4"/>
      <c r="PHO132" s="4"/>
      <c r="PHP132" s="4"/>
      <c r="PHQ132" s="4"/>
      <c r="PHR132" s="4"/>
      <c r="PHS132" s="4"/>
      <c r="PHT132" s="4"/>
      <c r="PHU132" s="4"/>
      <c r="PHV132" s="4"/>
      <c r="PHW132" s="4"/>
      <c r="PHX132" s="4"/>
      <c r="PHY132" s="4"/>
      <c r="PHZ132" s="4"/>
      <c r="PIA132" s="4"/>
      <c r="PIB132" s="4"/>
      <c r="PIC132" s="4"/>
      <c r="PID132" s="4"/>
      <c r="PIE132" s="4"/>
      <c r="PIF132" s="4"/>
      <c r="PIG132" s="4"/>
      <c r="PIH132" s="4"/>
      <c r="PII132" s="4"/>
      <c r="PIJ132" s="4"/>
      <c r="PIK132" s="4"/>
      <c r="PIL132" s="4"/>
      <c r="PIM132" s="4"/>
      <c r="PIN132" s="4"/>
      <c r="PIO132" s="4"/>
      <c r="PIP132" s="4"/>
      <c r="PIQ132" s="4"/>
      <c r="PIR132" s="4"/>
      <c r="PIS132" s="4"/>
      <c r="PIT132" s="4"/>
      <c r="PIU132" s="4"/>
      <c r="PIV132" s="4"/>
      <c r="PIW132" s="4"/>
      <c r="PIX132" s="4"/>
      <c r="PIY132" s="4"/>
      <c r="PIZ132" s="4"/>
      <c r="PJA132" s="4"/>
      <c r="PJB132" s="4"/>
      <c r="PJC132" s="4"/>
      <c r="PJD132" s="4"/>
      <c r="PJE132" s="4"/>
      <c r="PJF132" s="4"/>
      <c r="PJG132" s="4"/>
      <c r="PJH132" s="4"/>
      <c r="PJI132" s="4"/>
      <c r="PJJ132" s="4"/>
      <c r="PJK132" s="4"/>
      <c r="PJL132" s="4"/>
      <c r="PJM132" s="4"/>
      <c r="PJN132" s="4"/>
      <c r="PJO132" s="4"/>
      <c r="PJP132" s="4"/>
      <c r="PJQ132" s="4"/>
      <c r="PJR132" s="4"/>
      <c r="PJS132" s="4"/>
      <c r="PJT132" s="4"/>
      <c r="PJU132" s="4"/>
      <c r="PJV132" s="4"/>
      <c r="PJW132" s="4"/>
      <c r="PJX132" s="4"/>
      <c r="PJY132" s="4"/>
      <c r="PJZ132" s="4"/>
      <c r="PKA132" s="4"/>
      <c r="PKB132" s="4"/>
      <c r="PKC132" s="4"/>
      <c r="PKD132" s="4"/>
      <c r="PKE132" s="4"/>
      <c r="PKF132" s="4"/>
      <c r="PKG132" s="4"/>
      <c r="PKH132" s="4"/>
      <c r="PKI132" s="4"/>
      <c r="PKJ132" s="4"/>
      <c r="PKK132" s="4"/>
      <c r="PKL132" s="4"/>
      <c r="PKM132" s="4"/>
      <c r="PKN132" s="4"/>
      <c r="PKO132" s="4"/>
      <c r="PKP132" s="4"/>
      <c r="PKQ132" s="4"/>
      <c r="PKR132" s="4"/>
      <c r="PKS132" s="4"/>
      <c r="PKT132" s="4"/>
      <c r="PKU132" s="4"/>
      <c r="PKV132" s="4"/>
      <c r="PKW132" s="4"/>
      <c r="PKX132" s="4"/>
      <c r="PKY132" s="4"/>
      <c r="PKZ132" s="4"/>
      <c r="PLA132" s="4"/>
      <c r="PLB132" s="4"/>
      <c r="PLC132" s="4"/>
      <c r="PLD132" s="4"/>
      <c r="PLE132" s="4"/>
      <c r="PLF132" s="4"/>
      <c r="PLG132" s="4"/>
      <c r="PLH132" s="4"/>
      <c r="PLI132" s="4"/>
      <c r="PLJ132" s="4"/>
      <c r="PLK132" s="4"/>
      <c r="PLL132" s="4"/>
      <c r="PLM132" s="4"/>
      <c r="PLN132" s="4"/>
      <c r="PLO132" s="4"/>
      <c r="PLP132" s="4"/>
      <c r="PLQ132" s="4"/>
      <c r="PLR132" s="4"/>
      <c r="PLS132" s="4"/>
      <c r="PLT132" s="4"/>
      <c r="PLU132" s="4"/>
      <c r="PLV132" s="4"/>
      <c r="PLW132" s="4"/>
      <c r="PLX132" s="4"/>
      <c r="PLY132" s="4"/>
      <c r="PLZ132" s="4"/>
      <c r="PMA132" s="4"/>
      <c r="PMB132" s="4"/>
      <c r="PMC132" s="4"/>
      <c r="PMD132" s="4"/>
      <c r="PME132" s="4"/>
      <c r="PMF132" s="4"/>
      <c r="PMG132" s="4"/>
      <c r="PMH132" s="4"/>
      <c r="PMI132" s="4"/>
      <c r="PMJ132" s="4"/>
      <c r="PMK132" s="4"/>
      <c r="PML132" s="4"/>
      <c r="PMM132" s="4"/>
      <c r="PMN132" s="4"/>
      <c r="PMO132" s="4"/>
      <c r="PMP132" s="4"/>
      <c r="PMQ132" s="4"/>
      <c r="PMR132" s="4"/>
      <c r="PMS132" s="4"/>
      <c r="PMT132" s="4"/>
      <c r="PMU132" s="4"/>
      <c r="PMV132" s="4"/>
      <c r="PMW132" s="4"/>
      <c r="PMX132" s="4"/>
      <c r="PMY132" s="4"/>
      <c r="PMZ132" s="4"/>
      <c r="PNA132" s="4"/>
      <c r="PNB132" s="4"/>
      <c r="PNC132" s="4"/>
      <c r="PND132" s="4"/>
      <c r="PNE132" s="4"/>
      <c r="PNF132" s="4"/>
      <c r="PNG132" s="4"/>
      <c r="PNH132" s="4"/>
      <c r="PNI132" s="4"/>
      <c r="PNJ132" s="4"/>
      <c r="PNK132" s="4"/>
      <c r="PNL132" s="4"/>
      <c r="PNM132" s="4"/>
      <c r="PNN132" s="4"/>
      <c r="PNO132" s="4"/>
      <c r="PNP132" s="4"/>
      <c r="PNQ132" s="4"/>
      <c r="PNR132" s="4"/>
      <c r="PNS132" s="4"/>
      <c r="PNT132" s="4"/>
      <c r="PNU132" s="4"/>
      <c r="PNV132" s="4"/>
      <c r="PNW132" s="4"/>
      <c r="PNX132" s="4"/>
      <c r="PNY132" s="4"/>
      <c r="PNZ132" s="4"/>
      <c r="POA132" s="4"/>
      <c r="POB132" s="4"/>
      <c r="POC132" s="4"/>
      <c r="POD132" s="4"/>
      <c r="POE132" s="4"/>
      <c r="POF132" s="4"/>
      <c r="POG132" s="4"/>
      <c r="POH132" s="4"/>
      <c r="POI132" s="4"/>
      <c r="POJ132" s="4"/>
      <c r="POK132" s="4"/>
      <c r="POL132" s="4"/>
      <c r="POS132" s="4"/>
      <c r="POT132" s="4"/>
      <c r="POU132" s="4"/>
      <c r="POV132" s="4"/>
      <c r="POW132" s="4"/>
      <c r="POX132" s="4"/>
      <c r="POY132" s="4"/>
      <c r="POZ132" s="4"/>
      <c r="PPA132" s="4"/>
      <c r="PPB132" s="4"/>
      <c r="PPC132" s="4"/>
      <c r="PPD132" s="4"/>
      <c r="PPE132" s="4"/>
      <c r="PPF132" s="4"/>
      <c r="PPG132" s="4"/>
      <c r="PPH132" s="4"/>
      <c r="PPI132" s="4"/>
      <c r="PPJ132" s="4"/>
      <c r="PPK132" s="4"/>
      <c r="PPL132" s="4"/>
      <c r="PPM132" s="4"/>
      <c r="PPN132" s="4"/>
      <c r="PPO132" s="4"/>
      <c r="PPP132" s="4"/>
      <c r="PPQ132" s="4"/>
      <c r="PPR132" s="4"/>
      <c r="PPS132" s="4"/>
      <c r="PPT132" s="4"/>
      <c r="PPU132" s="4"/>
      <c r="PPV132" s="4"/>
      <c r="PPW132" s="4"/>
      <c r="PPX132" s="4"/>
      <c r="PPY132" s="4"/>
      <c r="PPZ132" s="4"/>
      <c r="PQA132" s="4"/>
      <c r="PQB132" s="4"/>
      <c r="PQC132" s="4"/>
      <c r="PQD132" s="4"/>
      <c r="PQE132" s="4"/>
      <c r="PQF132" s="4"/>
      <c r="PQG132" s="4"/>
      <c r="PQH132" s="4"/>
      <c r="PQI132" s="4"/>
      <c r="PQJ132" s="4"/>
      <c r="PQK132" s="4"/>
      <c r="PQL132" s="4"/>
      <c r="PQM132" s="4"/>
      <c r="PQN132" s="4"/>
      <c r="PQO132" s="4"/>
      <c r="PQP132" s="4"/>
      <c r="PQQ132" s="4"/>
      <c r="PQR132" s="4"/>
      <c r="PQS132" s="4"/>
      <c r="PQT132" s="4"/>
      <c r="PQU132" s="4"/>
      <c r="PQV132" s="4"/>
      <c r="PQW132" s="4"/>
      <c r="PQX132" s="4"/>
      <c r="PQY132" s="4"/>
      <c r="PQZ132" s="4"/>
      <c r="PRA132" s="4"/>
      <c r="PRB132" s="4"/>
      <c r="PRC132" s="4"/>
      <c r="PRD132" s="4"/>
      <c r="PRE132" s="4"/>
      <c r="PRF132" s="4"/>
      <c r="PRG132" s="4"/>
      <c r="PRH132" s="4"/>
      <c r="PRI132" s="4"/>
      <c r="PRJ132" s="4"/>
      <c r="PRK132" s="4"/>
      <c r="PRL132" s="4"/>
      <c r="PRM132" s="4"/>
      <c r="PRN132" s="4"/>
      <c r="PRO132" s="4"/>
      <c r="PRP132" s="4"/>
      <c r="PRQ132" s="4"/>
      <c r="PRR132" s="4"/>
      <c r="PRS132" s="4"/>
      <c r="PRT132" s="4"/>
      <c r="PRU132" s="4"/>
      <c r="PRV132" s="4"/>
      <c r="PRW132" s="4"/>
      <c r="PRX132" s="4"/>
      <c r="PRY132" s="4"/>
      <c r="PRZ132" s="4"/>
      <c r="PSA132" s="4"/>
      <c r="PSB132" s="4"/>
      <c r="PSC132" s="4"/>
      <c r="PSD132" s="4"/>
      <c r="PSE132" s="4"/>
      <c r="PSF132" s="4"/>
      <c r="PSG132" s="4"/>
      <c r="PSH132" s="4"/>
      <c r="PSI132" s="4"/>
      <c r="PSJ132" s="4"/>
      <c r="PSK132" s="4"/>
      <c r="PSL132" s="4"/>
      <c r="PSM132" s="4"/>
      <c r="PSN132" s="4"/>
      <c r="PSO132" s="4"/>
      <c r="PSP132" s="4"/>
      <c r="PSQ132" s="4"/>
      <c r="PSR132" s="4"/>
      <c r="PSS132" s="4"/>
      <c r="PST132" s="4"/>
      <c r="PSU132" s="4"/>
      <c r="PSV132" s="4"/>
      <c r="PSW132" s="4"/>
      <c r="PSX132" s="4"/>
      <c r="PSY132" s="4"/>
      <c r="PSZ132" s="4"/>
      <c r="PTA132" s="4"/>
      <c r="PTB132" s="4"/>
      <c r="PTC132" s="4"/>
      <c r="PTD132" s="4"/>
      <c r="PTE132" s="4"/>
      <c r="PTF132" s="4"/>
      <c r="PTG132" s="4"/>
      <c r="PTH132" s="4"/>
      <c r="PTI132" s="4"/>
      <c r="PTJ132" s="4"/>
      <c r="PTK132" s="4"/>
      <c r="PTL132" s="4"/>
      <c r="PTM132" s="4"/>
      <c r="PTN132" s="4"/>
      <c r="PTO132" s="4"/>
      <c r="PTP132" s="4"/>
      <c r="PTQ132" s="4"/>
      <c r="PTR132" s="4"/>
      <c r="PTS132" s="4"/>
      <c r="PTT132" s="4"/>
      <c r="PTU132" s="4"/>
      <c r="PTV132" s="4"/>
      <c r="PTW132" s="4"/>
      <c r="PTX132" s="4"/>
      <c r="PTY132" s="4"/>
      <c r="PTZ132" s="4"/>
      <c r="PUA132" s="4"/>
      <c r="PUB132" s="4"/>
      <c r="PUC132" s="4"/>
      <c r="PUD132" s="4"/>
      <c r="PUE132" s="4"/>
      <c r="PUF132" s="4"/>
      <c r="PUG132" s="4"/>
      <c r="PUH132" s="4"/>
      <c r="PUI132" s="4"/>
      <c r="PUJ132" s="4"/>
      <c r="PUK132" s="4"/>
      <c r="PUL132" s="4"/>
      <c r="PUM132" s="4"/>
      <c r="PUN132" s="4"/>
      <c r="PUO132" s="4"/>
      <c r="PUP132" s="4"/>
      <c r="PUQ132" s="4"/>
      <c r="PUR132" s="4"/>
      <c r="PUS132" s="4"/>
      <c r="PUT132" s="4"/>
      <c r="PUU132" s="4"/>
      <c r="PUV132" s="4"/>
      <c r="PUW132" s="4"/>
      <c r="PUX132" s="4"/>
      <c r="PUY132" s="4"/>
      <c r="PUZ132" s="4"/>
      <c r="PVA132" s="4"/>
      <c r="PVB132" s="4"/>
      <c r="PVC132" s="4"/>
      <c r="PVD132" s="4"/>
      <c r="PVE132" s="4"/>
      <c r="PVF132" s="4"/>
      <c r="PVG132" s="4"/>
      <c r="PVH132" s="4"/>
      <c r="PVI132" s="4"/>
      <c r="PVJ132" s="4"/>
      <c r="PVK132" s="4"/>
      <c r="PVL132" s="4"/>
      <c r="PVM132" s="4"/>
      <c r="PVN132" s="4"/>
      <c r="PVO132" s="4"/>
      <c r="PVP132" s="4"/>
      <c r="PVQ132" s="4"/>
      <c r="PVR132" s="4"/>
      <c r="PVS132" s="4"/>
      <c r="PVT132" s="4"/>
      <c r="PVU132" s="4"/>
      <c r="PVV132" s="4"/>
      <c r="PVW132" s="4"/>
      <c r="PVX132" s="4"/>
      <c r="PVY132" s="4"/>
      <c r="PVZ132" s="4"/>
      <c r="PWA132" s="4"/>
      <c r="PWB132" s="4"/>
      <c r="PWC132" s="4"/>
      <c r="PWD132" s="4"/>
      <c r="PWE132" s="4"/>
      <c r="PWF132" s="4"/>
      <c r="PWG132" s="4"/>
      <c r="PWH132" s="4"/>
      <c r="PWI132" s="4"/>
      <c r="PWJ132" s="4"/>
      <c r="PWK132" s="4"/>
      <c r="PWL132" s="4"/>
      <c r="PWM132" s="4"/>
      <c r="PWN132" s="4"/>
      <c r="PWO132" s="4"/>
      <c r="PWP132" s="4"/>
      <c r="PWQ132" s="4"/>
      <c r="PWR132" s="4"/>
      <c r="PWS132" s="4"/>
      <c r="PWT132" s="4"/>
      <c r="PWU132" s="4"/>
      <c r="PWV132" s="4"/>
      <c r="PWW132" s="4"/>
      <c r="PWX132" s="4"/>
      <c r="PWY132" s="4"/>
      <c r="PWZ132" s="4"/>
      <c r="PXA132" s="4"/>
      <c r="PXB132" s="4"/>
      <c r="PXC132" s="4"/>
      <c r="PXD132" s="4"/>
      <c r="PXE132" s="4"/>
      <c r="PXF132" s="4"/>
      <c r="PXG132" s="4"/>
      <c r="PXH132" s="4"/>
      <c r="PXI132" s="4"/>
      <c r="PXJ132" s="4"/>
      <c r="PXK132" s="4"/>
      <c r="PXL132" s="4"/>
      <c r="PXM132" s="4"/>
      <c r="PXN132" s="4"/>
      <c r="PXO132" s="4"/>
      <c r="PXP132" s="4"/>
      <c r="PXQ132" s="4"/>
      <c r="PXR132" s="4"/>
      <c r="PXS132" s="4"/>
      <c r="PXT132" s="4"/>
      <c r="PXU132" s="4"/>
      <c r="PXV132" s="4"/>
      <c r="PXW132" s="4"/>
      <c r="PXX132" s="4"/>
      <c r="PXY132" s="4"/>
      <c r="PXZ132" s="4"/>
      <c r="PYA132" s="4"/>
      <c r="PYB132" s="4"/>
      <c r="PYC132" s="4"/>
      <c r="PYD132" s="4"/>
      <c r="PYE132" s="4"/>
      <c r="PYF132" s="4"/>
      <c r="PYG132" s="4"/>
      <c r="PYH132" s="4"/>
      <c r="PYO132" s="4"/>
      <c r="PYP132" s="4"/>
      <c r="PYQ132" s="4"/>
      <c r="PYR132" s="4"/>
      <c r="PYS132" s="4"/>
      <c r="PYT132" s="4"/>
      <c r="PYU132" s="4"/>
      <c r="PYV132" s="4"/>
      <c r="PYW132" s="4"/>
      <c r="PYX132" s="4"/>
      <c r="PYY132" s="4"/>
      <c r="PYZ132" s="4"/>
      <c r="PZA132" s="4"/>
      <c r="PZB132" s="4"/>
      <c r="PZC132" s="4"/>
      <c r="PZD132" s="4"/>
      <c r="PZE132" s="4"/>
      <c r="PZF132" s="4"/>
      <c r="PZG132" s="4"/>
      <c r="PZH132" s="4"/>
      <c r="PZI132" s="4"/>
      <c r="PZJ132" s="4"/>
      <c r="PZK132" s="4"/>
      <c r="PZL132" s="4"/>
      <c r="PZM132" s="4"/>
      <c r="PZN132" s="4"/>
      <c r="PZO132" s="4"/>
      <c r="PZP132" s="4"/>
      <c r="PZQ132" s="4"/>
      <c r="PZR132" s="4"/>
      <c r="PZS132" s="4"/>
      <c r="PZT132" s="4"/>
      <c r="PZU132" s="4"/>
      <c r="PZV132" s="4"/>
      <c r="PZW132" s="4"/>
      <c r="PZX132" s="4"/>
      <c r="PZY132" s="4"/>
      <c r="PZZ132" s="4"/>
      <c r="QAA132" s="4"/>
      <c r="QAB132" s="4"/>
      <c r="QAC132" s="4"/>
      <c r="QAD132" s="4"/>
      <c r="QAE132" s="4"/>
      <c r="QAF132" s="4"/>
      <c r="QAG132" s="4"/>
      <c r="QAH132" s="4"/>
      <c r="QAI132" s="4"/>
      <c r="QAJ132" s="4"/>
      <c r="QAK132" s="4"/>
      <c r="QAL132" s="4"/>
      <c r="QAM132" s="4"/>
      <c r="QAN132" s="4"/>
      <c r="QAO132" s="4"/>
      <c r="QAP132" s="4"/>
      <c r="QAQ132" s="4"/>
      <c r="QAR132" s="4"/>
      <c r="QAS132" s="4"/>
      <c r="QAT132" s="4"/>
      <c r="QAU132" s="4"/>
      <c r="QAV132" s="4"/>
      <c r="QAW132" s="4"/>
      <c r="QAX132" s="4"/>
      <c r="QAY132" s="4"/>
      <c r="QAZ132" s="4"/>
      <c r="QBA132" s="4"/>
      <c r="QBB132" s="4"/>
      <c r="QBC132" s="4"/>
      <c r="QBD132" s="4"/>
      <c r="QBE132" s="4"/>
      <c r="QBF132" s="4"/>
      <c r="QBG132" s="4"/>
      <c r="QBH132" s="4"/>
      <c r="QBI132" s="4"/>
      <c r="QBJ132" s="4"/>
      <c r="QBK132" s="4"/>
      <c r="QBL132" s="4"/>
      <c r="QBM132" s="4"/>
      <c r="QBN132" s="4"/>
      <c r="QBO132" s="4"/>
      <c r="QBP132" s="4"/>
      <c r="QBQ132" s="4"/>
      <c r="QBR132" s="4"/>
      <c r="QBS132" s="4"/>
      <c r="QBT132" s="4"/>
      <c r="QBU132" s="4"/>
      <c r="QBV132" s="4"/>
      <c r="QBW132" s="4"/>
      <c r="QBX132" s="4"/>
      <c r="QBY132" s="4"/>
      <c r="QBZ132" s="4"/>
      <c r="QCA132" s="4"/>
      <c r="QCB132" s="4"/>
      <c r="QCC132" s="4"/>
      <c r="QCD132" s="4"/>
      <c r="QCE132" s="4"/>
      <c r="QCF132" s="4"/>
      <c r="QCG132" s="4"/>
      <c r="QCH132" s="4"/>
      <c r="QCI132" s="4"/>
      <c r="QCJ132" s="4"/>
      <c r="QCK132" s="4"/>
      <c r="QCL132" s="4"/>
      <c r="QCM132" s="4"/>
      <c r="QCN132" s="4"/>
      <c r="QCO132" s="4"/>
      <c r="QCP132" s="4"/>
      <c r="QCQ132" s="4"/>
      <c r="QCR132" s="4"/>
      <c r="QCS132" s="4"/>
      <c r="QCT132" s="4"/>
      <c r="QCU132" s="4"/>
      <c r="QCV132" s="4"/>
      <c r="QCW132" s="4"/>
      <c r="QCX132" s="4"/>
      <c r="QCY132" s="4"/>
      <c r="QCZ132" s="4"/>
      <c r="QDA132" s="4"/>
      <c r="QDB132" s="4"/>
      <c r="QDC132" s="4"/>
      <c r="QDD132" s="4"/>
      <c r="QDE132" s="4"/>
      <c r="QDF132" s="4"/>
      <c r="QDG132" s="4"/>
      <c r="QDH132" s="4"/>
      <c r="QDI132" s="4"/>
      <c r="QDJ132" s="4"/>
      <c r="QDK132" s="4"/>
      <c r="QDL132" s="4"/>
      <c r="QDM132" s="4"/>
      <c r="QDN132" s="4"/>
      <c r="QDO132" s="4"/>
      <c r="QDP132" s="4"/>
      <c r="QDQ132" s="4"/>
      <c r="QDR132" s="4"/>
      <c r="QDS132" s="4"/>
      <c r="QDT132" s="4"/>
      <c r="QDU132" s="4"/>
      <c r="QDV132" s="4"/>
      <c r="QDW132" s="4"/>
      <c r="QDX132" s="4"/>
      <c r="QDY132" s="4"/>
      <c r="QDZ132" s="4"/>
      <c r="QEA132" s="4"/>
      <c r="QEB132" s="4"/>
      <c r="QEC132" s="4"/>
      <c r="QED132" s="4"/>
      <c r="QEE132" s="4"/>
      <c r="QEF132" s="4"/>
      <c r="QEG132" s="4"/>
      <c r="QEH132" s="4"/>
      <c r="QEI132" s="4"/>
      <c r="QEJ132" s="4"/>
      <c r="QEK132" s="4"/>
      <c r="QEL132" s="4"/>
      <c r="QEM132" s="4"/>
      <c r="QEN132" s="4"/>
      <c r="QEO132" s="4"/>
      <c r="QEP132" s="4"/>
      <c r="QEQ132" s="4"/>
      <c r="QER132" s="4"/>
      <c r="QES132" s="4"/>
      <c r="QET132" s="4"/>
      <c r="QEU132" s="4"/>
      <c r="QEV132" s="4"/>
      <c r="QEW132" s="4"/>
      <c r="QEX132" s="4"/>
      <c r="QEY132" s="4"/>
      <c r="QEZ132" s="4"/>
      <c r="QFA132" s="4"/>
      <c r="QFB132" s="4"/>
      <c r="QFC132" s="4"/>
      <c r="QFD132" s="4"/>
      <c r="QFE132" s="4"/>
      <c r="QFF132" s="4"/>
      <c r="QFG132" s="4"/>
      <c r="QFH132" s="4"/>
      <c r="QFI132" s="4"/>
      <c r="QFJ132" s="4"/>
      <c r="QFK132" s="4"/>
      <c r="QFL132" s="4"/>
      <c r="QFM132" s="4"/>
      <c r="QFN132" s="4"/>
      <c r="QFO132" s="4"/>
      <c r="QFP132" s="4"/>
      <c r="QFQ132" s="4"/>
      <c r="QFR132" s="4"/>
      <c r="QFS132" s="4"/>
      <c r="QFT132" s="4"/>
      <c r="QFU132" s="4"/>
      <c r="QFV132" s="4"/>
      <c r="QFW132" s="4"/>
      <c r="QFX132" s="4"/>
      <c r="QFY132" s="4"/>
      <c r="QFZ132" s="4"/>
      <c r="QGA132" s="4"/>
      <c r="QGB132" s="4"/>
      <c r="QGC132" s="4"/>
      <c r="QGD132" s="4"/>
      <c r="QGE132" s="4"/>
      <c r="QGF132" s="4"/>
      <c r="QGG132" s="4"/>
      <c r="QGH132" s="4"/>
      <c r="QGI132" s="4"/>
      <c r="QGJ132" s="4"/>
      <c r="QGK132" s="4"/>
      <c r="QGL132" s="4"/>
      <c r="QGM132" s="4"/>
      <c r="QGN132" s="4"/>
      <c r="QGO132" s="4"/>
      <c r="QGP132" s="4"/>
      <c r="QGQ132" s="4"/>
      <c r="QGR132" s="4"/>
      <c r="QGS132" s="4"/>
      <c r="QGT132" s="4"/>
      <c r="QGU132" s="4"/>
      <c r="QGV132" s="4"/>
      <c r="QGW132" s="4"/>
      <c r="QGX132" s="4"/>
      <c r="QGY132" s="4"/>
      <c r="QGZ132" s="4"/>
      <c r="QHA132" s="4"/>
      <c r="QHB132" s="4"/>
      <c r="QHC132" s="4"/>
      <c r="QHD132" s="4"/>
      <c r="QHE132" s="4"/>
      <c r="QHF132" s="4"/>
      <c r="QHG132" s="4"/>
      <c r="QHH132" s="4"/>
      <c r="QHI132" s="4"/>
      <c r="QHJ132" s="4"/>
      <c r="QHK132" s="4"/>
      <c r="QHL132" s="4"/>
      <c r="QHM132" s="4"/>
      <c r="QHN132" s="4"/>
      <c r="QHO132" s="4"/>
      <c r="QHP132" s="4"/>
      <c r="QHQ132" s="4"/>
      <c r="QHR132" s="4"/>
      <c r="QHS132" s="4"/>
      <c r="QHT132" s="4"/>
      <c r="QHU132" s="4"/>
      <c r="QHV132" s="4"/>
      <c r="QHW132" s="4"/>
      <c r="QHX132" s="4"/>
      <c r="QHY132" s="4"/>
      <c r="QHZ132" s="4"/>
      <c r="QIA132" s="4"/>
      <c r="QIB132" s="4"/>
      <c r="QIC132" s="4"/>
      <c r="QID132" s="4"/>
      <c r="QIK132" s="4"/>
      <c r="QIL132" s="4"/>
      <c r="QIM132" s="4"/>
      <c r="QIN132" s="4"/>
      <c r="QIO132" s="4"/>
      <c r="QIP132" s="4"/>
      <c r="QIQ132" s="4"/>
      <c r="QIR132" s="4"/>
      <c r="QIS132" s="4"/>
      <c r="QIT132" s="4"/>
      <c r="QIU132" s="4"/>
      <c r="QIV132" s="4"/>
      <c r="QIW132" s="4"/>
      <c r="QIX132" s="4"/>
      <c r="QIY132" s="4"/>
      <c r="QIZ132" s="4"/>
      <c r="QJA132" s="4"/>
      <c r="QJB132" s="4"/>
      <c r="QJC132" s="4"/>
      <c r="QJD132" s="4"/>
      <c r="QJE132" s="4"/>
      <c r="QJF132" s="4"/>
      <c r="QJG132" s="4"/>
      <c r="QJH132" s="4"/>
      <c r="QJI132" s="4"/>
      <c r="QJJ132" s="4"/>
      <c r="QJK132" s="4"/>
      <c r="QJL132" s="4"/>
      <c r="QJM132" s="4"/>
      <c r="QJN132" s="4"/>
      <c r="QJO132" s="4"/>
      <c r="QJP132" s="4"/>
      <c r="QJQ132" s="4"/>
      <c r="QJR132" s="4"/>
      <c r="QJS132" s="4"/>
      <c r="QJT132" s="4"/>
      <c r="QJU132" s="4"/>
      <c r="QJV132" s="4"/>
      <c r="QJW132" s="4"/>
      <c r="QJX132" s="4"/>
      <c r="QJY132" s="4"/>
      <c r="QJZ132" s="4"/>
      <c r="QKA132" s="4"/>
      <c r="QKB132" s="4"/>
      <c r="QKC132" s="4"/>
      <c r="QKD132" s="4"/>
      <c r="QKE132" s="4"/>
      <c r="QKF132" s="4"/>
      <c r="QKG132" s="4"/>
      <c r="QKH132" s="4"/>
      <c r="QKI132" s="4"/>
      <c r="QKJ132" s="4"/>
      <c r="QKK132" s="4"/>
      <c r="QKL132" s="4"/>
      <c r="QKM132" s="4"/>
      <c r="QKN132" s="4"/>
      <c r="QKO132" s="4"/>
      <c r="QKP132" s="4"/>
      <c r="QKQ132" s="4"/>
      <c r="QKR132" s="4"/>
      <c r="QKS132" s="4"/>
      <c r="QKT132" s="4"/>
      <c r="QKU132" s="4"/>
      <c r="QKV132" s="4"/>
      <c r="QKW132" s="4"/>
      <c r="QKX132" s="4"/>
      <c r="QKY132" s="4"/>
      <c r="QKZ132" s="4"/>
      <c r="QLA132" s="4"/>
      <c r="QLB132" s="4"/>
      <c r="QLC132" s="4"/>
      <c r="QLD132" s="4"/>
      <c r="QLE132" s="4"/>
      <c r="QLF132" s="4"/>
      <c r="QLG132" s="4"/>
      <c r="QLH132" s="4"/>
      <c r="QLI132" s="4"/>
      <c r="QLJ132" s="4"/>
      <c r="QLK132" s="4"/>
      <c r="QLL132" s="4"/>
      <c r="QLM132" s="4"/>
      <c r="QLN132" s="4"/>
      <c r="QLO132" s="4"/>
      <c r="QLP132" s="4"/>
      <c r="QLQ132" s="4"/>
      <c r="QLR132" s="4"/>
      <c r="QLS132" s="4"/>
      <c r="QLT132" s="4"/>
      <c r="QLU132" s="4"/>
      <c r="QLV132" s="4"/>
      <c r="QLW132" s="4"/>
      <c r="QLX132" s="4"/>
      <c r="QLY132" s="4"/>
      <c r="QLZ132" s="4"/>
      <c r="QMA132" s="4"/>
      <c r="QMB132" s="4"/>
      <c r="QMC132" s="4"/>
      <c r="QMD132" s="4"/>
      <c r="QME132" s="4"/>
      <c r="QMF132" s="4"/>
      <c r="QMG132" s="4"/>
      <c r="QMH132" s="4"/>
      <c r="QMI132" s="4"/>
      <c r="QMJ132" s="4"/>
      <c r="QMK132" s="4"/>
      <c r="QML132" s="4"/>
      <c r="QMM132" s="4"/>
      <c r="QMN132" s="4"/>
      <c r="QMO132" s="4"/>
      <c r="QMP132" s="4"/>
      <c r="QMQ132" s="4"/>
      <c r="QMR132" s="4"/>
      <c r="QMS132" s="4"/>
      <c r="QMT132" s="4"/>
      <c r="QMU132" s="4"/>
      <c r="QMV132" s="4"/>
      <c r="QMW132" s="4"/>
      <c r="QMX132" s="4"/>
      <c r="QMY132" s="4"/>
      <c r="QMZ132" s="4"/>
      <c r="QNA132" s="4"/>
      <c r="QNB132" s="4"/>
      <c r="QNC132" s="4"/>
      <c r="QND132" s="4"/>
      <c r="QNE132" s="4"/>
      <c r="QNF132" s="4"/>
      <c r="QNG132" s="4"/>
      <c r="QNH132" s="4"/>
      <c r="QNI132" s="4"/>
      <c r="QNJ132" s="4"/>
      <c r="QNK132" s="4"/>
      <c r="QNL132" s="4"/>
      <c r="QNM132" s="4"/>
      <c r="QNN132" s="4"/>
      <c r="QNO132" s="4"/>
      <c r="QNP132" s="4"/>
      <c r="QNQ132" s="4"/>
      <c r="QNR132" s="4"/>
      <c r="QNS132" s="4"/>
      <c r="QNT132" s="4"/>
      <c r="QNU132" s="4"/>
      <c r="QNV132" s="4"/>
      <c r="QNW132" s="4"/>
      <c r="QNX132" s="4"/>
      <c r="QNY132" s="4"/>
      <c r="QNZ132" s="4"/>
      <c r="QOA132" s="4"/>
      <c r="QOB132" s="4"/>
      <c r="QOC132" s="4"/>
      <c r="QOD132" s="4"/>
      <c r="QOE132" s="4"/>
      <c r="QOF132" s="4"/>
      <c r="QOG132" s="4"/>
      <c r="QOH132" s="4"/>
      <c r="QOI132" s="4"/>
      <c r="QOJ132" s="4"/>
      <c r="QOK132" s="4"/>
      <c r="QOL132" s="4"/>
      <c r="QOM132" s="4"/>
      <c r="QON132" s="4"/>
      <c r="QOO132" s="4"/>
      <c r="QOP132" s="4"/>
      <c r="QOQ132" s="4"/>
      <c r="QOR132" s="4"/>
      <c r="QOS132" s="4"/>
      <c r="QOT132" s="4"/>
      <c r="QOU132" s="4"/>
      <c r="QOV132" s="4"/>
      <c r="QOW132" s="4"/>
      <c r="QOX132" s="4"/>
      <c r="QOY132" s="4"/>
      <c r="QOZ132" s="4"/>
      <c r="QPA132" s="4"/>
      <c r="QPB132" s="4"/>
      <c r="QPC132" s="4"/>
      <c r="QPD132" s="4"/>
      <c r="QPE132" s="4"/>
      <c r="QPF132" s="4"/>
      <c r="QPG132" s="4"/>
      <c r="QPH132" s="4"/>
      <c r="QPI132" s="4"/>
      <c r="QPJ132" s="4"/>
      <c r="QPK132" s="4"/>
      <c r="QPL132" s="4"/>
      <c r="QPM132" s="4"/>
      <c r="QPN132" s="4"/>
      <c r="QPO132" s="4"/>
      <c r="QPP132" s="4"/>
      <c r="QPQ132" s="4"/>
      <c r="QPR132" s="4"/>
      <c r="QPS132" s="4"/>
      <c r="QPT132" s="4"/>
      <c r="QPU132" s="4"/>
      <c r="QPV132" s="4"/>
      <c r="QPW132" s="4"/>
      <c r="QPX132" s="4"/>
      <c r="QPY132" s="4"/>
      <c r="QPZ132" s="4"/>
      <c r="QQA132" s="4"/>
      <c r="QQB132" s="4"/>
      <c r="QQC132" s="4"/>
      <c r="QQD132" s="4"/>
      <c r="QQE132" s="4"/>
      <c r="QQF132" s="4"/>
      <c r="QQG132" s="4"/>
      <c r="QQH132" s="4"/>
      <c r="QQI132" s="4"/>
      <c r="QQJ132" s="4"/>
      <c r="QQK132" s="4"/>
      <c r="QQL132" s="4"/>
      <c r="QQM132" s="4"/>
      <c r="QQN132" s="4"/>
      <c r="QQO132" s="4"/>
      <c r="QQP132" s="4"/>
      <c r="QQQ132" s="4"/>
      <c r="QQR132" s="4"/>
      <c r="QQS132" s="4"/>
      <c r="QQT132" s="4"/>
      <c r="QQU132" s="4"/>
      <c r="QQV132" s="4"/>
      <c r="QQW132" s="4"/>
      <c r="QQX132" s="4"/>
      <c r="QQY132" s="4"/>
      <c r="QQZ132" s="4"/>
      <c r="QRA132" s="4"/>
      <c r="QRB132" s="4"/>
      <c r="QRC132" s="4"/>
      <c r="QRD132" s="4"/>
      <c r="QRE132" s="4"/>
      <c r="QRF132" s="4"/>
      <c r="QRG132" s="4"/>
      <c r="QRH132" s="4"/>
      <c r="QRI132" s="4"/>
      <c r="QRJ132" s="4"/>
      <c r="QRK132" s="4"/>
      <c r="QRL132" s="4"/>
      <c r="QRM132" s="4"/>
      <c r="QRN132" s="4"/>
      <c r="QRO132" s="4"/>
      <c r="QRP132" s="4"/>
      <c r="QRQ132" s="4"/>
      <c r="QRR132" s="4"/>
      <c r="QRS132" s="4"/>
      <c r="QRT132" s="4"/>
      <c r="QRU132" s="4"/>
      <c r="QRV132" s="4"/>
      <c r="QRW132" s="4"/>
      <c r="QRX132" s="4"/>
      <c r="QRY132" s="4"/>
      <c r="QRZ132" s="4"/>
      <c r="QSG132" s="4"/>
      <c r="QSH132" s="4"/>
      <c r="QSI132" s="4"/>
      <c r="QSJ132" s="4"/>
      <c r="QSK132" s="4"/>
      <c r="QSL132" s="4"/>
      <c r="QSM132" s="4"/>
      <c r="QSN132" s="4"/>
      <c r="QSO132" s="4"/>
      <c r="QSP132" s="4"/>
      <c r="QSQ132" s="4"/>
      <c r="QSR132" s="4"/>
      <c r="QSS132" s="4"/>
      <c r="QST132" s="4"/>
      <c r="QSU132" s="4"/>
      <c r="QSV132" s="4"/>
      <c r="QSW132" s="4"/>
      <c r="QSX132" s="4"/>
      <c r="QSY132" s="4"/>
      <c r="QSZ132" s="4"/>
      <c r="QTA132" s="4"/>
      <c r="QTB132" s="4"/>
      <c r="QTC132" s="4"/>
      <c r="QTD132" s="4"/>
      <c r="QTE132" s="4"/>
      <c r="QTF132" s="4"/>
      <c r="QTG132" s="4"/>
      <c r="QTH132" s="4"/>
      <c r="QTI132" s="4"/>
      <c r="QTJ132" s="4"/>
      <c r="QTK132" s="4"/>
      <c r="QTL132" s="4"/>
      <c r="QTM132" s="4"/>
      <c r="QTN132" s="4"/>
      <c r="QTO132" s="4"/>
      <c r="QTP132" s="4"/>
      <c r="QTQ132" s="4"/>
      <c r="QTR132" s="4"/>
      <c r="QTS132" s="4"/>
      <c r="QTT132" s="4"/>
      <c r="QTU132" s="4"/>
      <c r="QTV132" s="4"/>
      <c r="QTW132" s="4"/>
      <c r="QTX132" s="4"/>
      <c r="QTY132" s="4"/>
      <c r="QTZ132" s="4"/>
      <c r="QUA132" s="4"/>
      <c r="QUB132" s="4"/>
      <c r="QUC132" s="4"/>
      <c r="QUD132" s="4"/>
      <c r="QUE132" s="4"/>
      <c r="QUF132" s="4"/>
      <c r="QUG132" s="4"/>
      <c r="QUH132" s="4"/>
      <c r="QUI132" s="4"/>
      <c r="QUJ132" s="4"/>
      <c r="QUK132" s="4"/>
      <c r="QUL132" s="4"/>
      <c r="QUM132" s="4"/>
      <c r="QUN132" s="4"/>
      <c r="QUO132" s="4"/>
      <c r="QUP132" s="4"/>
      <c r="QUQ132" s="4"/>
      <c r="QUR132" s="4"/>
      <c r="QUS132" s="4"/>
      <c r="QUT132" s="4"/>
      <c r="QUU132" s="4"/>
      <c r="QUV132" s="4"/>
      <c r="QUW132" s="4"/>
      <c r="QUX132" s="4"/>
      <c r="QUY132" s="4"/>
      <c r="QUZ132" s="4"/>
      <c r="QVA132" s="4"/>
      <c r="QVB132" s="4"/>
      <c r="QVC132" s="4"/>
      <c r="QVD132" s="4"/>
      <c r="QVE132" s="4"/>
      <c r="QVF132" s="4"/>
      <c r="QVG132" s="4"/>
      <c r="QVH132" s="4"/>
      <c r="QVI132" s="4"/>
      <c r="QVJ132" s="4"/>
      <c r="QVK132" s="4"/>
      <c r="QVL132" s="4"/>
      <c r="QVM132" s="4"/>
      <c r="QVN132" s="4"/>
      <c r="QVO132" s="4"/>
      <c r="QVP132" s="4"/>
      <c r="QVQ132" s="4"/>
      <c r="QVR132" s="4"/>
      <c r="QVS132" s="4"/>
      <c r="QVT132" s="4"/>
      <c r="QVU132" s="4"/>
      <c r="QVV132" s="4"/>
      <c r="QVW132" s="4"/>
      <c r="QVX132" s="4"/>
      <c r="QVY132" s="4"/>
      <c r="QVZ132" s="4"/>
      <c r="QWA132" s="4"/>
      <c r="QWB132" s="4"/>
      <c r="QWC132" s="4"/>
      <c r="QWD132" s="4"/>
      <c r="QWE132" s="4"/>
      <c r="QWF132" s="4"/>
      <c r="QWG132" s="4"/>
      <c r="QWH132" s="4"/>
      <c r="QWI132" s="4"/>
      <c r="QWJ132" s="4"/>
      <c r="QWK132" s="4"/>
      <c r="QWL132" s="4"/>
      <c r="QWM132" s="4"/>
      <c r="QWN132" s="4"/>
      <c r="QWO132" s="4"/>
      <c r="QWP132" s="4"/>
      <c r="QWQ132" s="4"/>
      <c r="QWR132" s="4"/>
      <c r="QWS132" s="4"/>
      <c r="QWT132" s="4"/>
      <c r="QWU132" s="4"/>
      <c r="QWV132" s="4"/>
      <c r="QWW132" s="4"/>
      <c r="QWX132" s="4"/>
      <c r="QWY132" s="4"/>
      <c r="QWZ132" s="4"/>
      <c r="QXA132" s="4"/>
      <c r="QXB132" s="4"/>
      <c r="QXC132" s="4"/>
      <c r="QXD132" s="4"/>
      <c r="QXE132" s="4"/>
      <c r="QXF132" s="4"/>
      <c r="QXG132" s="4"/>
      <c r="QXH132" s="4"/>
      <c r="QXI132" s="4"/>
      <c r="QXJ132" s="4"/>
      <c r="QXK132" s="4"/>
      <c r="QXL132" s="4"/>
      <c r="QXM132" s="4"/>
      <c r="QXN132" s="4"/>
      <c r="QXO132" s="4"/>
      <c r="QXP132" s="4"/>
      <c r="QXQ132" s="4"/>
      <c r="QXR132" s="4"/>
      <c r="QXS132" s="4"/>
      <c r="QXT132" s="4"/>
      <c r="QXU132" s="4"/>
      <c r="QXV132" s="4"/>
      <c r="QXW132" s="4"/>
      <c r="QXX132" s="4"/>
      <c r="QXY132" s="4"/>
      <c r="QXZ132" s="4"/>
      <c r="QYA132" s="4"/>
      <c r="QYB132" s="4"/>
      <c r="QYC132" s="4"/>
      <c r="QYD132" s="4"/>
      <c r="QYE132" s="4"/>
      <c r="QYF132" s="4"/>
      <c r="QYG132" s="4"/>
      <c r="QYH132" s="4"/>
      <c r="QYI132" s="4"/>
      <c r="QYJ132" s="4"/>
      <c r="QYK132" s="4"/>
      <c r="QYL132" s="4"/>
      <c r="QYM132" s="4"/>
      <c r="QYN132" s="4"/>
      <c r="QYO132" s="4"/>
      <c r="QYP132" s="4"/>
      <c r="QYQ132" s="4"/>
      <c r="QYR132" s="4"/>
      <c r="QYS132" s="4"/>
      <c r="QYT132" s="4"/>
      <c r="QYU132" s="4"/>
      <c r="QYV132" s="4"/>
      <c r="QYW132" s="4"/>
      <c r="QYX132" s="4"/>
      <c r="QYY132" s="4"/>
      <c r="QYZ132" s="4"/>
      <c r="QZA132" s="4"/>
      <c r="QZB132" s="4"/>
      <c r="QZC132" s="4"/>
      <c r="QZD132" s="4"/>
      <c r="QZE132" s="4"/>
      <c r="QZF132" s="4"/>
      <c r="QZG132" s="4"/>
      <c r="QZH132" s="4"/>
      <c r="QZI132" s="4"/>
      <c r="QZJ132" s="4"/>
      <c r="QZK132" s="4"/>
      <c r="QZL132" s="4"/>
      <c r="QZM132" s="4"/>
      <c r="QZN132" s="4"/>
      <c r="QZO132" s="4"/>
      <c r="QZP132" s="4"/>
      <c r="QZQ132" s="4"/>
      <c r="QZR132" s="4"/>
      <c r="QZS132" s="4"/>
      <c r="QZT132" s="4"/>
      <c r="QZU132" s="4"/>
      <c r="QZV132" s="4"/>
      <c r="QZW132" s="4"/>
      <c r="QZX132" s="4"/>
      <c r="QZY132" s="4"/>
      <c r="QZZ132" s="4"/>
      <c r="RAA132" s="4"/>
      <c r="RAB132" s="4"/>
      <c r="RAC132" s="4"/>
      <c r="RAD132" s="4"/>
      <c r="RAE132" s="4"/>
      <c r="RAF132" s="4"/>
      <c r="RAG132" s="4"/>
      <c r="RAH132" s="4"/>
      <c r="RAI132" s="4"/>
      <c r="RAJ132" s="4"/>
      <c r="RAK132" s="4"/>
      <c r="RAL132" s="4"/>
      <c r="RAM132" s="4"/>
      <c r="RAN132" s="4"/>
      <c r="RAO132" s="4"/>
      <c r="RAP132" s="4"/>
      <c r="RAQ132" s="4"/>
      <c r="RAR132" s="4"/>
      <c r="RAS132" s="4"/>
      <c r="RAT132" s="4"/>
      <c r="RAU132" s="4"/>
      <c r="RAV132" s="4"/>
      <c r="RAW132" s="4"/>
      <c r="RAX132" s="4"/>
      <c r="RAY132" s="4"/>
      <c r="RAZ132" s="4"/>
      <c r="RBA132" s="4"/>
      <c r="RBB132" s="4"/>
      <c r="RBC132" s="4"/>
      <c r="RBD132" s="4"/>
      <c r="RBE132" s="4"/>
      <c r="RBF132" s="4"/>
      <c r="RBG132" s="4"/>
      <c r="RBH132" s="4"/>
      <c r="RBI132" s="4"/>
      <c r="RBJ132" s="4"/>
      <c r="RBK132" s="4"/>
      <c r="RBL132" s="4"/>
      <c r="RBM132" s="4"/>
      <c r="RBN132" s="4"/>
      <c r="RBO132" s="4"/>
      <c r="RBP132" s="4"/>
      <c r="RBQ132" s="4"/>
      <c r="RBR132" s="4"/>
      <c r="RBS132" s="4"/>
      <c r="RBT132" s="4"/>
      <c r="RBU132" s="4"/>
      <c r="RBV132" s="4"/>
      <c r="RCC132" s="4"/>
      <c r="RCD132" s="4"/>
      <c r="RCE132" s="4"/>
      <c r="RCF132" s="4"/>
      <c r="RCG132" s="4"/>
      <c r="RCH132" s="4"/>
      <c r="RCI132" s="4"/>
      <c r="RCJ132" s="4"/>
      <c r="RCK132" s="4"/>
      <c r="RCL132" s="4"/>
      <c r="RCM132" s="4"/>
      <c r="RCN132" s="4"/>
      <c r="RCO132" s="4"/>
      <c r="RCP132" s="4"/>
      <c r="RCQ132" s="4"/>
      <c r="RCR132" s="4"/>
      <c r="RCS132" s="4"/>
      <c r="RCT132" s="4"/>
      <c r="RCU132" s="4"/>
      <c r="RCV132" s="4"/>
      <c r="RCW132" s="4"/>
      <c r="RCX132" s="4"/>
      <c r="RCY132" s="4"/>
      <c r="RCZ132" s="4"/>
      <c r="RDA132" s="4"/>
      <c r="RDB132" s="4"/>
      <c r="RDC132" s="4"/>
      <c r="RDD132" s="4"/>
      <c r="RDE132" s="4"/>
      <c r="RDF132" s="4"/>
      <c r="RDG132" s="4"/>
      <c r="RDH132" s="4"/>
      <c r="RDI132" s="4"/>
      <c r="RDJ132" s="4"/>
      <c r="RDK132" s="4"/>
      <c r="RDL132" s="4"/>
      <c r="RDM132" s="4"/>
      <c r="RDN132" s="4"/>
      <c r="RDO132" s="4"/>
      <c r="RDP132" s="4"/>
      <c r="RDQ132" s="4"/>
      <c r="RDR132" s="4"/>
      <c r="RDS132" s="4"/>
      <c r="RDT132" s="4"/>
      <c r="RDU132" s="4"/>
      <c r="RDV132" s="4"/>
      <c r="RDW132" s="4"/>
      <c r="RDX132" s="4"/>
      <c r="RDY132" s="4"/>
      <c r="RDZ132" s="4"/>
      <c r="REA132" s="4"/>
      <c r="REB132" s="4"/>
      <c r="REC132" s="4"/>
      <c r="RED132" s="4"/>
      <c r="REE132" s="4"/>
      <c r="REF132" s="4"/>
      <c r="REG132" s="4"/>
      <c r="REH132" s="4"/>
      <c r="REI132" s="4"/>
      <c r="REJ132" s="4"/>
      <c r="REK132" s="4"/>
      <c r="REL132" s="4"/>
      <c r="REM132" s="4"/>
      <c r="REN132" s="4"/>
      <c r="REO132" s="4"/>
      <c r="REP132" s="4"/>
      <c r="REQ132" s="4"/>
      <c r="RER132" s="4"/>
      <c r="RES132" s="4"/>
      <c r="RET132" s="4"/>
      <c r="REU132" s="4"/>
      <c r="REV132" s="4"/>
      <c r="REW132" s="4"/>
      <c r="REX132" s="4"/>
      <c r="REY132" s="4"/>
      <c r="REZ132" s="4"/>
      <c r="RFA132" s="4"/>
      <c r="RFB132" s="4"/>
      <c r="RFC132" s="4"/>
      <c r="RFD132" s="4"/>
      <c r="RFE132" s="4"/>
      <c r="RFF132" s="4"/>
      <c r="RFG132" s="4"/>
      <c r="RFH132" s="4"/>
      <c r="RFI132" s="4"/>
      <c r="RFJ132" s="4"/>
      <c r="RFK132" s="4"/>
      <c r="RFL132" s="4"/>
      <c r="RFM132" s="4"/>
      <c r="RFN132" s="4"/>
      <c r="RFO132" s="4"/>
      <c r="RFP132" s="4"/>
      <c r="RFQ132" s="4"/>
      <c r="RFR132" s="4"/>
      <c r="RFS132" s="4"/>
      <c r="RFT132" s="4"/>
      <c r="RFU132" s="4"/>
      <c r="RFV132" s="4"/>
      <c r="RFW132" s="4"/>
      <c r="RFX132" s="4"/>
      <c r="RFY132" s="4"/>
      <c r="RFZ132" s="4"/>
      <c r="RGA132" s="4"/>
      <c r="RGB132" s="4"/>
      <c r="RGC132" s="4"/>
      <c r="RGD132" s="4"/>
      <c r="RGE132" s="4"/>
      <c r="RGF132" s="4"/>
      <c r="RGG132" s="4"/>
      <c r="RGH132" s="4"/>
      <c r="RGI132" s="4"/>
      <c r="RGJ132" s="4"/>
      <c r="RGK132" s="4"/>
      <c r="RGL132" s="4"/>
      <c r="RGM132" s="4"/>
      <c r="RGN132" s="4"/>
      <c r="RGO132" s="4"/>
      <c r="RGP132" s="4"/>
      <c r="RGQ132" s="4"/>
      <c r="RGR132" s="4"/>
      <c r="RGS132" s="4"/>
      <c r="RGT132" s="4"/>
      <c r="RGU132" s="4"/>
      <c r="RGV132" s="4"/>
      <c r="RGW132" s="4"/>
      <c r="RGX132" s="4"/>
      <c r="RGY132" s="4"/>
      <c r="RGZ132" s="4"/>
      <c r="RHA132" s="4"/>
      <c r="RHB132" s="4"/>
      <c r="RHC132" s="4"/>
      <c r="RHD132" s="4"/>
      <c r="RHE132" s="4"/>
      <c r="RHF132" s="4"/>
      <c r="RHG132" s="4"/>
      <c r="RHH132" s="4"/>
      <c r="RHI132" s="4"/>
      <c r="RHJ132" s="4"/>
      <c r="RHK132" s="4"/>
      <c r="RHL132" s="4"/>
      <c r="RHM132" s="4"/>
      <c r="RHN132" s="4"/>
      <c r="RHO132" s="4"/>
      <c r="RHP132" s="4"/>
      <c r="RHQ132" s="4"/>
      <c r="RHR132" s="4"/>
      <c r="RHS132" s="4"/>
      <c r="RHT132" s="4"/>
      <c r="RHU132" s="4"/>
      <c r="RHV132" s="4"/>
      <c r="RHW132" s="4"/>
      <c r="RHX132" s="4"/>
      <c r="RHY132" s="4"/>
      <c r="RHZ132" s="4"/>
      <c r="RIA132" s="4"/>
      <c r="RIB132" s="4"/>
      <c r="RIC132" s="4"/>
      <c r="RID132" s="4"/>
      <c r="RIE132" s="4"/>
      <c r="RIF132" s="4"/>
      <c r="RIG132" s="4"/>
      <c r="RIH132" s="4"/>
      <c r="RII132" s="4"/>
      <c r="RIJ132" s="4"/>
      <c r="RIK132" s="4"/>
      <c r="RIL132" s="4"/>
      <c r="RIM132" s="4"/>
      <c r="RIN132" s="4"/>
      <c r="RIO132" s="4"/>
      <c r="RIP132" s="4"/>
      <c r="RIQ132" s="4"/>
      <c r="RIR132" s="4"/>
      <c r="RIS132" s="4"/>
      <c r="RIT132" s="4"/>
      <c r="RIU132" s="4"/>
      <c r="RIV132" s="4"/>
      <c r="RIW132" s="4"/>
      <c r="RIX132" s="4"/>
      <c r="RIY132" s="4"/>
      <c r="RIZ132" s="4"/>
      <c r="RJA132" s="4"/>
      <c r="RJB132" s="4"/>
      <c r="RJC132" s="4"/>
      <c r="RJD132" s="4"/>
      <c r="RJE132" s="4"/>
      <c r="RJF132" s="4"/>
      <c r="RJG132" s="4"/>
      <c r="RJH132" s="4"/>
      <c r="RJI132" s="4"/>
      <c r="RJJ132" s="4"/>
      <c r="RJK132" s="4"/>
      <c r="RJL132" s="4"/>
      <c r="RJM132" s="4"/>
      <c r="RJN132" s="4"/>
      <c r="RJO132" s="4"/>
      <c r="RJP132" s="4"/>
      <c r="RJQ132" s="4"/>
      <c r="RJR132" s="4"/>
      <c r="RJS132" s="4"/>
      <c r="RJT132" s="4"/>
      <c r="RJU132" s="4"/>
      <c r="RJV132" s="4"/>
      <c r="RJW132" s="4"/>
      <c r="RJX132" s="4"/>
      <c r="RJY132" s="4"/>
      <c r="RJZ132" s="4"/>
      <c r="RKA132" s="4"/>
      <c r="RKB132" s="4"/>
      <c r="RKC132" s="4"/>
      <c r="RKD132" s="4"/>
      <c r="RKE132" s="4"/>
      <c r="RKF132" s="4"/>
      <c r="RKG132" s="4"/>
      <c r="RKH132" s="4"/>
      <c r="RKI132" s="4"/>
      <c r="RKJ132" s="4"/>
      <c r="RKK132" s="4"/>
      <c r="RKL132" s="4"/>
      <c r="RKM132" s="4"/>
      <c r="RKN132" s="4"/>
      <c r="RKO132" s="4"/>
      <c r="RKP132" s="4"/>
      <c r="RKQ132" s="4"/>
      <c r="RKR132" s="4"/>
      <c r="RKS132" s="4"/>
      <c r="RKT132" s="4"/>
      <c r="RKU132" s="4"/>
      <c r="RKV132" s="4"/>
      <c r="RKW132" s="4"/>
      <c r="RKX132" s="4"/>
      <c r="RKY132" s="4"/>
      <c r="RKZ132" s="4"/>
      <c r="RLA132" s="4"/>
      <c r="RLB132" s="4"/>
      <c r="RLC132" s="4"/>
      <c r="RLD132" s="4"/>
      <c r="RLE132" s="4"/>
      <c r="RLF132" s="4"/>
      <c r="RLG132" s="4"/>
      <c r="RLH132" s="4"/>
      <c r="RLI132" s="4"/>
      <c r="RLJ132" s="4"/>
      <c r="RLK132" s="4"/>
      <c r="RLL132" s="4"/>
      <c r="RLM132" s="4"/>
      <c r="RLN132" s="4"/>
      <c r="RLO132" s="4"/>
      <c r="RLP132" s="4"/>
      <c r="RLQ132" s="4"/>
      <c r="RLR132" s="4"/>
      <c r="RLY132" s="4"/>
      <c r="RLZ132" s="4"/>
      <c r="RMA132" s="4"/>
      <c r="RMB132" s="4"/>
      <c r="RMC132" s="4"/>
      <c r="RMD132" s="4"/>
      <c r="RME132" s="4"/>
      <c r="RMF132" s="4"/>
      <c r="RMG132" s="4"/>
      <c r="RMH132" s="4"/>
      <c r="RMI132" s="4"/>
      <c r="RMJ132" s="4"/>
      <c r="RMK132" s="4"/>
      <c r="RML132" s="4"/>
      <c r="RMM132" s="4"/>
      <c r="RMN132" s="4"/>
      <c r="RMO132" s="4"/>
      <c r="RMP132" s="4"/>
      <c r="RMQ132" s="4"/>
      <c r="RMR132" s="4"/>
      <c r="RMS132" s="4"/>
      <c r="RMT132" s="4"/>
      <c r="RMU132" s="4"/>
      <c r="RMV132" s="4"/>
      <c r="RMW132" s="4"/>
      <c r="RMX132" s="4"/>
      <c r="RMY132" s="4"/>
      <c r="RMZ132" s="4"/>
      <c r="RNA132" s="4"/>
      <c r="RNB132" s="4"/>
      <c r="RNC132" s="4"/>
      <c r="RND132" s="4"/>
      <c r="RNE132" s="4"/>
      <c r="RNF132" s="4"/>
      <c r="RNG132" s="4"/>
      <c r="RNH132" s="4"/>
      <c r="RNI132" s="4"/>
      <c r="RNJ132" s="4"/>
      <c r="RNK132" s="4"/>
      <c r="RNL132" s="4"/>
      <c r="RNM132" s="4"/>
      <c r="RNN132" s="4"/>
      <c r="RNO132" s="4"/>
      <c r="RNP132" s="4"/>
      <c r="RNQ132" s="4"/>
      <c r="RNR132" s="4"/>
      <c r="RNS132" s="4"/>
      <c r="RNT132" s="4"/>
      <c r="RNU132" s="4"/>
      <c r="RNV132" s="4"/>
      <c r="RNW132" s="4"/>
      <c r="RNX132" s="4"/>
      <c r="RNY132" s="4"/>
      <c r="RNZ132" s="4"/>
      <c r="ROA132" s="4"/>
      <c r="ROB132" s="4"/>
      <c r="ROC132" s="4"/>
      <c r="ROD132" s="4"/>
      <c r="ROE132" s="4"/>
      <c r="ROF132" s="4"/>
      <c r="ROG132" s="4"/>
      <c r="ROH132" s="4"/>
      <c r="ROI132" s="4"/>
      <c r="ROJ132" s="4"/>
      <c r="ROK132" s="4"/>
      <c r="ROL132" s="4"/>
      <c r="ROM132" s="4"/>
      <c r="RON132" s="4"/>
      <c r="ROO132" s="4"/>
      <c r="ROP132" s="4"/>
      <c r="ROQ132" s="4"/>
      <c r="ROR132" s="4"/>
      <c r="ROS132" s="4"/>
      <c r="ROT132" s="4"/>
      <c r="ROU132" s="4"/>
      <c r="ROV132" s="4"/>
      <c r="ROW132" s="4"/>
      <c r="ROX132" s="4"/>
      <c r="ROY132" s="4"/>
      <c r="ROZ132" s="4"/>
      <c r="RPA132" s="4"/>
      <c r="RPB132" s="4"/>
      <c r="RPC132" s="4"/>
      <c r="RPD132" s="4"/>
      <c r="RPE132" s="4"/>
      <c r="RPF132" s="4"/>
      <c r="RPG132" s="4"/>
      <c r="RPH132" s="4"/>
      <c r="RPI132" s="4"/>
      <c r="RPJ132" s="4"/>
      <c r="RPK132" s="4"/>
      <c r="RPL132" s="4"/>
      <c r="RPM132" s="4"/>
      <c r="RPN132" s="4"/>
      <c r="RPO132" s="4"/>
      <c r="RPP132" s="4"/>
      <c r="RPQ132" s="4"/>
      <c r="RPR132" s="4"/>
      <c r="RPS132" s="4"/>
      <c r="RPT132" s="4"/>
      <c r="RPU132" s="4"/>
      <c r="RPV132" s="4"/>
      <c r="RPW132" s="4"/>
      <c r="RPX132" s="4"/>
      <c r="RPY132" s="4"/>
      <c r="RPZ132" s="4"/>
      <c r="RQA132" s="4"/>
      <c r="RQB132" s="4"/>
      <c r="RQC132" s="4"/>
      <c r="RQD132" s="4"/>
      <c r="RQE132" s="4"/>
      <c r="RQF132" s="4"/>
      <c r="RQG132" s="4"/>
      <c r="RQH132" s="4"/>
      <c r="RQI132" s="4"/>
      <c r="RQJ132" s="4"/>
      <c r="RQK132" s="4"/>
      <c r="RQL132" s="4"/>
      <c r="RQM132" s="4"/>
      <c r="RQN132" s="4"/>
      <c r="RQO132" s="4"/>
      <c r="RQP132" s="4"/>
      <c r="RQQ132" s="4"/>
      <c r="RQR132" s="4"/>
      <c r="RQS132" s="4"/>
      <c r="RQT132" s="4"/>
      <c r="RQU132" s="4"/>
      <c r="RQV132" s="4"/>
      <c r="RQW132" s="4"/>
      <c r="RQX132" s="4"/>
      <c r="RQY132" s="4"/>
      <c r="RQZ132" s="4"/>
      <c r="RRA132" s="4"/>
      <c r="RRB132" s="4"/>
      <c r="RRC132" s="4"/>
      <c r="RRD132" s="4"/>
      <c r="RRE132" s="4"/>
      <c r="RRF132" s="4"/>
      <c r="RRG132" s="4"/>
      <c r="RRH132" s="4"/>
      <c r="RRI132" s="4"/>
      <c r="RRJ132" s="4"/>
      <c r="RRK132" s="4"/>
      <c r="RRL132" s="4"/>
      <c r="RRM132" s="4"/>
      <c r="RRN132" s="4"/>
      <c r="RRO132" s="4"/>
      <c r="RRP132" s="4"/>
      <c r="RRQ132" s="4"/>
      <c r="RRR132" s="4"/>
      <c r="RRS132" s="4"/>
      <c r="RRT132" s="4"/>
      <c r="RRU132" s="4"/>
      <c r="RRV132" s="4"/>
      <c r="RRW132" s="4"/>
      <c r="RRX132" s="4"/>
      <c r="RRY132" s="4"/>
      <c r="RRZ132" s="4"/>
      <c r="RSA132" s="4"/>
      <c r="RSB132" s="4"/>
      <c r="RSC132" s="4"/>
      <c r="RSD132" s="4"/>
      <c r="RSE132" s="4"/>
      <c r="RSF132" s="4"/>
      <c r="RSG132" s="4"/>
      <c r="RSH132" s="4"/>
      <c r="RSI132" s="4"/>
      <c r="RSJ132" s="4"/>
      <c r="RSK132" s="4"/>
      <c r="RSL132" s="4"/>
      <c r="RSM132" s="4"/>
      <c r="RSN132" s="4"/>
      <c r="RSO132" s="4"/>
      <c r="RSP132" s="4"/>
      <c r="RSQ132" s="4"/>
      <c r="RSR132" s="4"/>
      <c r="RSS132" s="4"/>
      <c r="RST132" s="4"/>
      <c r="RSU132" s="4"/>
      <c r="RSV132" s="4"/>
      <c r="RSW132" s="4"/>
      <c r="RSX132" s="4"/>
      <c r="RSY132" s="4"/>
      <c r="RSZ132" s="4"/>
      <c r="RTA132" s="4"/>
      <c r="RTB132" s="4"/>
      <c r="RTC132" s="4"/>
      <c r="RTD132" s="4"/>
      <c r="RTE132" s="4"/>
      <c r="RTF132" s="4"/>
      <c r="RTG132" s="4"/>
      <c r="RTH132" s="4"/>
      <c r="RTI132" s="4"/>
      <c r="RTJ132" s="4"/>
      <c r="RTK132" s="4"/>
      <c r="RTL132" s="4"/>
      <c r="RTM132" s="4"/>
      <c r="RTN132" s="4"/>
      <c r="RTO132" s="4"/>
      <c r="RTP132" s="4"/>
      <c r="RTQ132" s="4"/>
      <c r="RTR132" s="4"/>
      <c r="RTS132" s="4"/>
      <c r="RTT132" s="4"/>
      <c r="RTU132" s="4"/>
      <c r="RTV132" s="4"/>
      <c r="RTW132" s="4"/>
      <c r="RTX132" s="4"/>
      <c r="RTY132" s="4"/>
      <c r="RTZ132" s="4"/>
      <c r="RUA132" s="4"/>
      <c r="RUB132" s="4"/>
      <c r="RUC132" s="4"/>
      <c r="RUD132" s="4"/>
      <c r="RUE132" s="4"/>
      <c r="RUF132" s="4"/>
      <c r="RUG132" s="4"/>
      <c r="RUH132" s="4"/>
      <c r="RUI132" s="4"/>
      <c r="RUJ132" s="4"/>
      <c r="RUK132" s="4"/>
      <c r="RUL132" s="4"/>
      <c r="RUM132" s="4"/>
      <c r="RUN132" s="4"/>
      <c r="RUO132" s="4"/>
      <c r="RUP132" s="4"/>
      <c r="RUQ132" s="4"/>
      <c r="RUR132" s="4"/>
      <c r="RUS132" s="4"/>
      <c r="RUT132" s="4"/>
      <c r="RUU132" s="4"/>
      <c r="RUV132" s="4"/>
      <c r="RUW132" s="4"/>
      <c r="RUX132" s="4"/>
      <c r="RUY132" s="4"/>
      <c r="RUZ132" s="4"/>
      <c r="RVA132" s="4"/>
      <c r="RVB132" s="4"/>
      <c r="RVC132" s="4"/>
      <c r="RVD132" s="4"/>
      <c r="RVE132" s="4"/>
      <c r="RVF132" s="4"/>
      <c r="RVG132" s="4"/>
      <c r="RVH132" s="4"/>
      <c r="RVI132" s="4"/>
      <c r="RVJ132" s="4"/>
      <c r="RVK132" s="4"/>
      <c r="RVL132" s="4"/>
      <c r="RVM132" s="4"/>
      <c r="RVN132" s="4"/>
      <c r="RVU132" s="4"/>
      <c r="RVV132" s="4"/>
      <c r="RVW132" s="4"/>
      <c r="RVX132" s="4"/>
      <c r="RVY132" s="4"/>
      <c r="RVZ132" s="4"/>
      <c r="RWA132" s="4"/>
      <c r="RWB132" s="4"/>
      <c r="RWC132" s="4"/>
      <c r="RWD132" s="4"/>
      <c r="RWE132" s="4"/>
      <c r="RWF132" s="4"/>
      <c r="RWG132" s="4"/>
      <c r="RWH132" s="4"/>
      <c r="RWI132" s="4"/>
      <c r="RWJ132" s="4"/>
      <c r="RWK132" s="4"/>
      <c r="RWL132" s="4"/>
      <c r="RWM132" s="4"/>
      <c r="RWN132" s="4"/>
      <c r="RWO132" s="4"/>
      <c r="RWP132" s="4"/>
      <c r="RWQ132" s="4"/>
      <c r="RWR132" s="4"/>
      <c r="RWS132" s="4"/>
      <c r="RWT132" s="4"/>
      <c r="RWU132" s="4"/>
      <c r="RWV132" s="4"/>
      <c r="RWW132" s="4"/>
      <c r="RWX132" s="4"/>
      <c r="RWY132" s="4"/>
      <c r="RWZ132" s="4"/>
      <c r="RXA132" s="4"/>
      <c r="RXB132" s="4"/>
      <c r="RXC132" s="4"/>
      <c r="RXD132" s="4"/>
      <c r="RXE132" s="4"/>
      <c r="RXF132" s="4"/>
      <c r="RXG132" s="4"/>
      <c r="RXH132" s="4"/>
      <c r="RXI132" s="4"/>
      <c r="RXJ132" s="4"/>
      <c r="RXK132" s="4"/>
      <c r="RXL132" s="4"/>
      <c r="RXM132" s="4"/>
      <c r="RXN132" s="4"/>
      <c r="RXO132" s="4"/>
      <c r="RXP132" s="4"/>
      <c r="RXQ132" s="4"/>
      <c r="RXR132" s="4"/>
      <c r="RXS132" s="4"/>
      <c r="RXT132" s="4"/>
      <c r="RXU132" s="4"/>
      <c r="RXV132" s="4"/>
      <c r="RXW132" s="4"/>
      <c r="RXX132" s="4"/>
      <c r="RXY132" s="4"/>
      <c r="RXZ132" s="4"/>
      <c r="RYA132" s="4"/>
      <c r="RYB132" s="4"/>
      <c r="RYC132" s="4"/>
      <c r="RYD132" s="4"/>
      <c r="RYE132" s="4"/>
      <c r="RYF132" s="4"/>
      <c r="RYG132" s="4"/>
      <c r="RYH132" s="4"/>
      <c r="RYI132" s="4"/>
      <c r="RYJ132" s="4"/>
      <c r="RYK132" s="4"/>
      <c r="RYL132" s="4"/>
      <c r="RYM132" s="4"/>
      <c r="RYN132" s="4"/>
      <c r="RYO132" s="4"/>
      <c r="RYP132" s="4"/>
      <c r="RYQ132" s="4"/>
      <c r="RYR132" s="4"/>
      <c r="RYS132" s="4"/>
      <c r="RYT132" s="4"/>
      <c r="RYU132" s="4"/>
      <c r="RYV132" s="4"/>
      <c r="RYW132" s="4"/>
      <c r="RYX132" s="4"/>
      <c r="RYY132" s="4"/>
      <c r="RYZ132" s="4"/>
      <c r="RZA132" s="4"/>
      <c r="RZB132" s="4"/>
      <c r="RZC132" s="4"/>
      <c r="RZD132" s="4"/>
      <c r="RZE132" s="4"/>
      <c r="RZF132" s="4"/>
      <c r="RZG132" s="4"/>
      <c r="RZH132" s="4"/>
      <c r="RZI132" s="4"/>
      <c r="RZJ132" s="4"/>
      <c r="RZK132" s="4"/>
      <c r="RZL132" s="4"/>
      <c r="RZM132" s="4"/>
      <c r="RZN132" s="4"/>
      <c r="RZO132" s="4"/>
      <c r="RZP132" s="4"/>
      <c r="RZQ132" s="4"/>
      <c r="RZR132" s="4"/>
      <c r="RZS132" s="4"/>
      <c r="RZT132" s="4"/>
      <c r="RZU132" s="4"/>
      <c r="RZV132" s="4"/>
      <c r="RZW132" s="4"/>
      <c r="RZX132" s="4"/>
      <c r="RZY132" s="4"/>
      <c r="RZZ132" s="4"/>
      <c r="SAA132" s="4"/>
      <c r="SAB132" s="4"/>
      <c r="SAC132" s="4"/>
      <c r="SAD132" s="4"/>
      <c r="SAE132" s="4"/>
      <c r="SAF132" s="4"/>
      <c r="SAG132" s="4"/>
      <c r="SAH132" s="4"/>
      <c r="SAI132" s="4"/>
      <c r="SAJ132" s="4"/>
      <c r="SAK132" s="4"/>
      <c r="SAL132" s="4"/>
      <c r="SAM132" s="4"/>
      <c r="SAN132" s="4"/>
      <c r="SAO132" s="4"/>
      <c r="SAP132" s="4"/>
      <c r="SAQ132" s="4"/>
      <c r="SAR132" s="4"/>
      <c r="SAS132" s="4"/>
      <c r="SAT132" s="4"/>
      <c r="SAU132" s="4"/>
      <c r="SAV132" s="4"/>
      <c r="SAW132" s="4"/>
      <c r="SAX132" s="4"/>
      <c r="SAY132" s="4"/>
      <c r="SAZ132" s="4"/>
      <c r="SBA132" s="4"/>
      <c r="SBB132" s="4"/>
      <c r="SBC132" s="4"/>
      <c r="SBD132" s="4"/>
      <c r="SBE132" s="4"/>
      <c r="SBF132" s="4"/>
      <c r="SBG132" s="4"/>
      <c r="SBH132" s="4"/>
      <c r="SBI132" s="4"/>
      <c r="SBJ132" s="4"/>
      <c r="SBK132" s="4"/>
      <c r="SBL132" s="4"/>
      <c r="SBM132" s="4"/>
      <c r="SBN132" s="4"/>
      <c r="SBO132" s="4"/>
      <c r="SBP132" s="4"/>
      <c r="SBQ132" s="4"/>
      <c r="SBR132" s="4"/>
      <c r="SBS132" s="4"/>
      <c r="SBT132" s="4"/>
      <c r="SBU132" s="4"/>
      <c r="SBV132" s="4"/>
      <c r="SBW132" s="4"/>
      <c r="SBX132" s="4"/>
      <c r="SBY132" s="4"/>
      <c r="SBZ132" s="4"/>
      <c r="SCA132" s="4"/>
      <c r="SCB132" s="4"/>
      <c r="SCC132" s="4"/>
      <c r="SCD132" s="4"/>
      <c r="SCE132" s="4"/>
      <c r="SCF132" s="4"/>
      <c r="SCG132" s="4"/>
      <c r="SCH132" s="4"/>
      <c r="SCI132" s="4"/>
      <c r="SCJ132" s="4"/>
      <c r="SCK132" s="4"/>
      <c r="SCL132" s="4"/>
      <c r="SCM132" s="4"/>
      <c r="SCN132" s="4"/>
      <c r="SCO132" s="4"/>
      <c r="SCP132" s="4"/>
      <c r="SCQ132" s="4"/>
      <c r="SCR132" s="4"/>
      <c r="SCS132" s="4"/>
      <c r="SCT132" s="4"/>
      <c r="SCU132" s="4"/>
      <c r="SCV132" s="4"/>
      <c r="SCW132" s="4"/>
      <c r="SCX132" s="4"/>
      <c r="SCY132" s="4"/>
      <c r="SCZ132" s="4"/>
      <c r="SDA132" s="4"/>
      <c r="SDB132" s="4"/>
      <c r="SDC132" s="4"/>
      <c r="SDD132" s="4"/>
      <c r="SDE132" s="4"/>
      <c r="SDF132" s="4"/>
      <c r="SDG132" s="4"/>
      <c r="SDH132" s="4"/>
      <c r="SDI132" s="4"/>
      <c r="SDJ132" s="4"/>
      <c r="SDK132" s="4"/>
      <c r="SDL132" s="4"/>
      <c r="SDM132" s="4"/>
      <c r="SDN132" s="4"/>
      <c r="SDO132" s="4"/>
      <c r="SDP132" s="4"/>
      <c r="SDQ132" s="4"/>
      <c r="SDR132" s="4"/>
      <c r="SDS132" s="4"/>
      <c r="SDT132" s="4"/>
      <c r="SDU132" s="4"/>
      <c r="SDV132" s="4"/>
      <c r="SDW132" s="4"/>
      <c r="SDX132" s="4"/>
      <c r="SDY132" s="4"/>
      <c r="SDZ132" s="4"/>
      <c r="SEA132" s="4"/>
      <c r="SEB132" s="4"/>
      <c r="SEC132" s="4"/>
      <c r="SED132" s="4"/>
      <c r="SEE132" s="4"/>
      <c r="SEF132" s="4"/>
      <c r="SEG132" s="4"/>
      <c r="SEH132" s="4"/>
      <c r="SEI132" s="4"/>
      <c r="SEJ132" s="4"/>
      <c r="SEK132" s="4"/>
      <c r="SEL132" s="4"/>
      <c r="SEM132" s="4"/>
      <c r="SEN132" s="4"/>
      <c r="SEO132" s="4"/>
      <c r="SEP132" s="4"/>
      <c r="SEQ132" s="4"/>
      <c r="SER132" s="4"/>
      <c r="SES132" s="4"/>
      <c r="SET132" s="4"/>
      <c r="SEU132" s="4"/>
      <c r="SEV132" s="4"/>
      <c r="SEW132" s="4"/>
      <c r="SEX132" s="4"/>
      <c r="SEY132" s="4"/>
      <c r="SEZ132" s="4"/>
      <c r="SFA132" s="4"/>
      <c r="SFB132" s="4"/>
      <c r="SFC132" s="4"/>
      <c r="SFD132" s="4"/>
      <c r="SFE132" s="4"/>
      <c r="SFF132" s="4"/>
      <c r="SFG132" s="4"/>
      <c r="SFH132" s="4"/>
      <c r="SFI132" s="4"/>
      <c r="SFJ132" s="4"/>
      <c r="SFQ132" s="4"/>
      <c r="SFR132" s="4"/>
      <c r="SFS132" s="4"/>
      <c r="SFT132" s="4"/>
      <c r="SFU132" s="4"/>
      <c r="SFV132" s="4"/>
      <c r="SFW132" s="4"/>
      <c r="SFX132" s="4"/>
      <c r="SFY132" s="4"/>
      <c r="SFZ132" s="4"/>
      <c r="SGA132" s="4"/>
      <c r="SGB132" s="4"/>
      <c r="SGC132" s="4"/>
      <c r="SGD132" s="4"/>
      <c r="SGE132" s="4"/>
      <c r="SGF132" s="4"/>
      <c r="SGG132" s="4"/>
      <c r="SGH132" s="4"/>
      <c r="SGI132" s="4"/>
      <c r="SGJ132" s="4"/>
      <c r="SGK132" s="4"/>
      <c r="SGL132" s="4"/>
      <c r="SGM132" s="4"/>
      <c r="SGN132" s="4"/>
      <c r="SGO132" s="4"/>
      <c r="SGP132" s="4"/>
      <c r="SGQ132" s="4"/>
      <c r="SGR132" s="4"/>
      <c r="SGS132" s="4"/>
      <c r="SGT132" s="4"/>
      <c r="SGU132" s="4"/>
      <c r="SGV132" s="4"/>
      <c r="SGW132" s="4"/>
      <c r="SGX132" s="4"/>
      <c r="SGY132" s="4"/>
      <c r="SGZ132" s="4"/>
      <c r="SHA132" s="4"/>
      <c r="SHB132" s="4"/>
      <c r="SHC132" s="4"/>
      <c r="SHD132" s="4"/>
      <c r="SHE132" s="4"/>
      <c r="SHF132" s="4"/>
      <c r="SHG132" s="4"/>
      <c r="SHH132" s="4"/>
      <c r="SHI132" s="4"/>
      <c r="SHJ132" s="4"/>
      <c r="SHK132" s="4"/>
      <c r="SHL132" s="4"/>
      <c r="SHM132" s="4"/>
      <c r="SHN132" s="4"/>
      <c r="SHO132" s="4"/>
      <c r="SHP132" s="4"/>
      <c r="SHQ132" s="4"/>
      <c r="SHR132" s="4"/>
      <c r="SHS132" s="4"/>
      <c r="SHT132" s="4"/>
      <c r="SHU132" s="4"/>
      <c r="SHV132" s="4"/>
      <c r="SHW132" s="4"/>
      <c r="SHX132" s="4"/>
      <c r="SHY132" s="4"/>
      <c r="SHZ132" s="4"/>
      <c r="SIA132" s="4"/>
      <c r="SIB132" s="4"/>
      <c r="SIC132" s="4"/>
      <c r="SID132" s="4"/>
      <c r="SIE132" s="4"/>
      <c r="SIF132" s="4"/>
      <c r="SIG132" s="4"/>
      <c r="SIH132" s="4"/>
      <c r="SII132" s="4"/>
      <c r="SIJ132" s="4"/>
      <c r="SIK132" s="4"/>
      <c r="SIL132" s="4"/>
      <c r="SIM132" s="4"/>
      <c r="SIN132" s="4"/>
      <c r="SIO132" s="4"/>
      <c r="SIP132" s="4"/>
      <c r="SIQ132" s="4"/>
      <c r="SIR132" s="4"/>
      <c r="SIS132" s="4"/>
      <c r="SIT132" s="4"/>
      <c r="SIU132" s="4"/>
      <c r="SIV132" s="4"/>
      <c r="SIW132" s="4"/>
      <c r="SIX132" s="4"/>
      <c r="SIY132" s="4"/>
      <c r="SIZ132" s="4"/>
      <c r="SJA132" s="4"/>
      <c r="SJB132" s="4"/>
      <c r="SJC132" s="4"/>
      <c r="SJD132" s="4"/>
      <c r="SJE132" s="4"/>
      <c r="SJF132" s="4"/>
      <c r="SJG132" s="4"/>
      <c r="SJH132" s="4"/>
      <c r="SJI132" s="4"/>
      <c r="SJJ132" s="4"/>
      <c r="SJK132" s="4"/>
      <c r="SJL132" s="4"/>
      <c r="SJM132" s="4"/>
      <c r="SJN132" s="4"/>
      <c r="SJO132" s="4"/>
      <c r="SJP132" s="4"/>
      <c r="SJQ132" s="4"/>
      <c r="SJR132" s="4"/>
      <c r="SJS132" s="4"/>
      <c r="SJT132" s="4"/>
      <c r="SJU132" s="4"/>
      <c r="SJV132" s="4"/>
      <c r="SJW132" s="4"/>
      <c r="SJX132" s="4"/>
      <c r="SJY132" s="4"/>
      <c r="SJZ132" s="4"/>
      <c r="SKA132" s="4"/>
      <c r="SKB132" s="4"/>
      <c r="SKC132" s="4"/>
      <c r="SKD132" s="4"/>
      <c r="SKE132" s="4"/>
      <c r="SKF132" s="4"/>
      <c r="SKG132" s="4"/>
      <c r="SKH132" s="4"/>
      <c r="SKI132" s="4"/>
      <c r="SKJ132" s="4"/>
      <c r="SKK132" s="4"/>
      <c r="SKL132" s="4"/>
      <c r="SKM132" s="4"/>
      <c r="SKN132" s="4"/>
      <c r="SKO132" s="4"/>
      <c r="SKP132" s="4"/>
      <c r="SKQ132" s="4"/>
      <c r="SKR132" s="4"/>
      <c r="SKS132" s="4"/>
      <c r="SKT132" s="4"/>
      <c r="SKU132" s="4"/>
      <c r="SKV132" s="4"/>
      <c r="SKW132" s="4"/>
      <c r="SKX132" s="4"/>
      <c r="SKY132" s="4"/>
      <c r="SKZ132" s="4"/>
      <c r="SLA132" s="4"/>
      <c r="SLB132" s="4"/>
      <c r="SLC132" s="4"/>
      <c r="SLD132" s="4"/>
      <c r="SLE132" s="4"/>
      <c r="SLF132" s="4"/>
      <c r="SLG132" s="4"/>
      <c r="SLH132" s="4"/>
      <c r="SLI132" s="4"/>
      <c r="SLJ132" s="4"/>
      <c r="SLK132" s="4"/>
      <c r="SLL132" s="4"/>
      <c r="SLM132" s="4"/>
      <c r="SLN132" s="4"/>
      <c r="SLO132" s="4"/>
      <c r="SLP132" s="4"/>
      <c r="SLQ132" s="4"/>
      <c r="SLR132" s="4"/>
      <c r="SLS132" s="4"/>
      <c r="SLT132" s="4"/>
      <c r="SLU132" s="4"/>
      <c r="SLV132" s="4"/>
      <c r="SLW132" s="4"/>
      <c r="SLX132" s="4"/>
      <c r="SLY132" s="4"/>
      <c r="SLZ132" s="4"/>
      <c r="SMA132" s="4"/>
      <c r="SMB132" s="4"/>
      <c r="SMC132" s="4"/>
      <c r="SMD132" s="4"/>
      <c r="SME132" s="4"/>
      <c r="SMF132" s="4"/>
      <c r="SMG132" s="4"/>
      <c r="SMH132" s="4"/>
      <c r="SMI132" s="4"/>
      <c r="SMJ132" s="4"/>
      <c r="SMK132" s="4"/>
      <c r="SML132" s="4"/>
      <c r="SMM132" s="4"/>
      <c r="SMN132" s="4"/>
      <c r="SMO132" s="4"/>
      <c r="SMP132" s="4"/>
      <c r="SMQ132" s="4"/>
      <c r="SMR132" s="4"/>
      <c r="SMS132" s="4"/>
      <c r="SMT132" s="4"/>
      <c r="SMU132" s="4"/>
      <c r="SMV132" s="4"/>
      <c r="SMW132" s="4"/>
      <c r="SMX132" s="4"/>
      <c r="SMY132" s="4"/>
      <c r="SMZ132" s="4"/>
      <c r="SNA132" s="4"/>
      <c r="SNB132" s="4"/>
      <c r="SNC132" s="4"/>
      <c r="SND132" s="4"/>
      <c r="SNE132" s="4"/>
      <c r="SNF132" s="4"/>
      <c r="SNG132" s="4"/>
      <c r="SNH132" s="4"/>
      <c r="SNI132" s="4"/>
      <c r="SNJ132" s="4"/>
      <c r="SNK132" s="4"/>
      <c r="SNL132" s="4"/>
      <c r="SNM132" s="4"/>
      <c r="SNN132" s="4"/>
      <c r="SNO132" s="4"/>
      <c r="SNP132" s="4"/>
      <c r="SNQ132" s="4"/>
      <c r="SNR132" s="4"/>
      <c r="SNS132" s="4"/>
      <c r="SNT132" s="4"/>
      <c r="SNU132" s="4"/>
      <c r="SNV132" s="4"/>
      <c r="SNW132" s="4"/>
      <c r="SNX132" s="4"/>
      <c r="SNY132" s="4"/>
      <c r="SNZ132" s="4"/>
      <c r="SOA132" s="4"/>
      <c r="SOB132" s="4"/>
      <c r="SOC132" s="4"/>
      <c r="SOD132" s="4"/>
      <c r="SOE132" s="4"/>
      <c r="SOF132" s="4"/>
      <c r="SOG132" s="4"/>
      <c r="SOH132" s="4"/>
      <c r="SOI132" s="4"/>
      <c r="SOJ132" s="4"/>
      <c r="SOK132" s="4"/>
      <c r="SOL132" s="4"/>
      <c r="SOM132" s="4"/>
      <c r="SON132" s="4"/>
      <c r="SOO132" s="4"/>
      <c r="SOP132" s="4"/>
      <c r="SOQ132" s="4"/>
      <c r="SOR132" s="4"/>
      <c r="SOS132" s="4"/>
      <c r="SOT132" s="4"/>
      <c r="SOU132" s="4"/>
      <c r="SOV132" s="4"/>
      <c r="SOW132" s="4"/>
      <c r="SOX132" s="4"/>
      <c r="SOY132" s="4"/>
      <c r="SOZ132" s="4"/>
      <c r="SPA132" s="4"/>
      <c r="SPB132" s="4"/>
      <c r="SPC132" s="4"/>
      <c r="SPD132" s="4"/>
      <c r="SPE132" s="4"/>
      <c r="SPF132" s="4"/>
      <c r="SPM132" s="4"/>
      <c r="SPN132" s="4"/>
      <c r="SPO132" s="4"/>
      <c r="SPP132" s="4"/>
      <c r="SPQ132" s="4"/>
      <c r="SPR132" s="4"/>
      <c r="SPS132" s="4"/>
      <c r="SPT132" s="4"/>
      <c r="SPU132" s="4"/>
      <c r="SPV132" s="4"/>
      <c r="SPW132" s="4"/>
      <c r="SPX132" s="4"/>
      <c r="SPY132" s="4"/>
      <c r="SPZ132" s="4"/>
      <c r="SQA132" s="4"/>
      <c r="SQB132" s="4"/>
      <c r="SQC132" s="4"/>
      <c r="SQD132" s="4"/>
      <c r="SQE132" s="4"/>
      <c r="SQF132" s="4"/>
      <c r="SQG132" s="4"/>
      <c r="SQH132" s="4"/>
      <c r="SQI132" s="4"/>
      <c r="SQJ132" s="4"/>
      <c r="SQK132" s="4"/>
      <c r="SQL132" s="4"/>
      <c r="SQM132" s="4"/>
      <c r="SQN132" s="4"/>
      <c r="SQO132" s="4"/>
      <c r="SQP132" s="4"/>
      <c r="SQQ132" s="4"/>
      <c r="SQR132" s="4"/>
      <c r="SQS132" s="4"/>
      <c r="SQT132" s="4"/>
      <c r="SQU132" s="4"/>
      <c r="SQV132" s="4"/>
      <c r="SQW132" s="4"/>
      <c r="SQX132" s="4"/>
      <c r="SQY132" s="4"/>
      <c r="SQZ132" s="4"/>
      <c r="SRA132" s="4"/>
      <c r="SRB132" s="4"/>
      <c r="SRC132" s="4"/>
      <c r="SRD132" s="4"/>
      <c r="SRE132" s="4"/>
      <c r="SRF132" s="4"/>
      <c r="SRG132" s="4"/>
      <c r="SRH132" s="4"/>
      <c r="SRI132" s="4"/>
      <c r="SRJ132" s="4"/>
      <c r="SRK132" s="4"/>
      <c r="SRL132" s="4"/>
      <c r="SRM132" s="4"/>
      <c r="SRN132" s="4"/>
      <c r="SRO132" s="4"/>
      <c r="SRP132" s="4"/>
      <c r="SRQ132" s="4"/>
      <c r="SRR132" s="4"/>
      <c r="SRS132" s="4"/>
      <c r="SRT132" s="4"/>
      <c r="SRU132" s="4"/>
      <c r="SRV132" s="4"/>
      <c r="SRW132" s="4"/>
      <c r="SRX132" s="4"/>
      <c r="SRY132" s="4"/>
      <c r="SRZ132" s="4"/>
      <c r="SSA132" s="4"/>
      <c r="SSB132" s="4"/>
      <c r="SSC132" s="4"/>
      <c r="SSD132" s="4"/>
      <c r="SSE132" s="4"/>
      <c r="SSF132" s="4"/>
      <c r="SSG132" s="4"/>
      <c r="SSH132" s="4"/>
      <c r="SSI132" s="4"/>
      <c r="SSJ132" s="4"/>
      <c r="SSK132" s="4"/>
      <c r="SSL132" s="4"/>
      <c r="SSM132" s="4"/>
      <c r="SSN132" s="4"/>
      <c r="SSO132" s="4"/>
      <c r="SSP132" s="4"/>
      <c r="SSQ132" s="4"/>
      <c r="SSR132" s="4"/>
      <c r="SSS132" s="4"/>
      <c r="SST132" s="4"/>
      <c r="SSU132" s="4"/>
      <c r="SSV132" s="4"/>
      <c r="SSW132" s="4"/>
      <c r="SSX132" s="4"/>
      <c r="SSY132" s="4"/>
      <c r="SSZ132" s="4"/>
      <c r="STA132" s="4"/>
      <c r="STB132" s="4"/>
      <c r="STC132" s="4"/>
      <c r="STD132" s="4"/>
      <c r="STE132" s="4"/>
      <c r="STF132" s="4"/>
      <c r="STG132" s="4"/>
      <c r="STH132" s="4"/>
      <c r="STI132" s="4"/>
      <c r="STJ132" s="4"/>
      <c r="STK132" s="4"/>
      <c r="STL132" s="4"/>
      <c r="STM132" s="4"/>
      <c r="STN132" s="4"/>
      <c r="STO132" s="4"/>
      <c r="STP132" s="4"/>
      <c r="STQ132" s="4"/>
      <c r="STR132" s="4"/>
      <c r="STS132" s="4"/>
      <c r="STT132" s="4"/>
      <c r="STU132" s="4"/>
      <c r="STV132" s="4"/>
      <c r="STW132" s="4"/>
      <c r="STX132" s="4"/>
      <c r="STY132" s="4"/>
      <c r="STZ132" s="4"/>
      <c r="SUA132" s="4"/>
      <c r="SUB132" s="4"/>
      <c r="SUC132" s="4"/>
      <c r="SUD132" s="4"/>
      <c r="SUE132" s="4"/>
      <c r="SUF132" s="4"/>
      <c r="SUG132" s="4"/>
      <c r="SUH132" s="4"/>
      <c r="SUI132" s="4"/>
      <c r="SUJ132" s="4"/>
      <c r="SUK132" s="4"/>
      <c r="SUL132" s="4"/>
      <c r="SUM132" s="4"/>
      <c r="SUN132" s="4"/>
      <c r="SUO132" s="4"/>
      <c r="SUP132" s="4"/>
      <c r="SUQ132" s="4"/>
      <c r="SUR132" s="4"/>
      <c r="SUS132" s="4"/>
      <c r="SUT132" s="4"/>
      <c r="SUU132" s="4"/>
      <c r="SUV132" s="4"/>
      <c r="SUW132" s="4"/>
      <c r="SUX132" s="4"/>
      <c r="SUY132" s="4"/>
      <c r="SUZ132" s="4"/>
      <c r="SVA132" s="4"/>
      <c r="SVB132" s="4"/>
      <c r="SVC132" s="4"/>
      <c r="SVD132" s="4"/>
      <c r="SVE132" s="4"/>
      <c r="SVF132" s="4"/>
      <c r="SVG132" s="4"/>
      <c r="SVH132" s="4"/>
      <c r="SVI132" s="4"/>
      <c r="SVJ132" s="4"/>
      <c r="SVK132" s="4"/>
      <c r="SVL132" s="4"/>
      <c r="SVM132" s="4"/>
      <c r="SVN132" s="4"/>
      <c r="SVO132" s="4"/>
      <c r="SVP132" s="4"/>
      <c r="SVQ132" s="4"/>
      <c r="SVR132" s="4"/>
      <c r="SVS132" s="4"/>
      <c r="SVT132" s="4"/>
      <c r="SVU132" s="4"/>
      <c r="SVV132" s="4"/>
      <c r="SVW132" s="4"/>
      <c r="SVX132" s="4"/>
      <c r="SVY132" s="4"/>
      <c r="SVZ132" s="4"/>
      <c r="SWA132" s="4"/>
      <c r="SWB132" s="4"/>
      <c r="SWC132" s="4"/>
      <c r="SWD132" s="4"/>
      <c r="SWE132" s="4"/>
      <c r="SWF132" s="4"/>
      <c r="SWG132" s="4"/>
      <c r="SWH132" s="4"/>
      <c r="SWI132" s="4"/>
      <c r="SWJ132" s="4"/>
      <c r="SWK132" s="4"/>
      <c r="SWL132" s="4"/>
      <c r="SWM132" s="4"/>
      <c r="SWN132" s="4"/>
      <c r="SWO132" s="4"/>
      <c r="SWP132" s="4"/>
      <c r="SWQ132" s="4"/>
      <c r="SWR132" s="4"/>
      <c r="SWS132" s="4"/>
      <c r="SWT132" s="4"/>
      <c r="SWU132" s="4"/>
      <c r="SWV132" s="4"/>
      <c r="SWW132" s="4"/>
      <c r="SWX132" s="4"/>
      <c r="SWY132" s="4"/>
      <c r="SWZ132" s="4"/>
      <c r="SXA132" s="4"/>
      <c r="SXB132" s="4"/>
      <c r="SXC132" s="4"/>
      <c r="SXD132" s="4"/>
      <c r="SXE132" s="4"/>
      <c r="SXF132" s="4"/>
      <c r="SXG132" s="4"/>
      <c r="SXH132" s="4"/>
      <c r="SXI132" s="4"/>
      <c r="SXJ132" s="4"/>
      <c r="SXK132" s="4"/>
      <c r="SXL132" s="4"/>
      <c r="SXM132" s="4"/>
      <c r="SXN132" s="4"/>
      <c r="SXO132" s="4"/>
      <c r="SXP132" s="4"/>
      <c r="SXQ132" s="4"/>
      <c r="SXR132" s="4"/>
      <c r="SXS132" s="4"/>
      <c r="SXT132" s="4"/>
      <c r="SXU132" s="4"/>
      <c r="SXV132" s="4"/>
      <c r="SXW132" s="4"/>
      <c r="SXX132" s="4"/>
      <c r="SXY132" s="4"/>
      <c r="SXZ132" s="4"/>
      <c r="SYA132" s="4"/>
      <c r="SYB132" s="4"/>
      <c r="SYC132" s="4"/>
      <c r="SYD132" s="4"/>
      <c r="SYE132" s="4"/>
      <c r="SYF132" s="4"/>
      <c r="SYG132" s="4"/>
      <c r="SYH132" s="4"/>
      <c r="SYI132" s="4"/>
      <c r="SYJ132" s="4"/>
      <c r="SYK132" s="4"/>
      <c r="SYL132" s="4"/>
      <c r="SYM132" s="4"/>
      <c r="SYN132" s="4"/>
      <c r="SYO132" s="4"/>
      <c r="SYP132" s="4"/>
      <c r="SYQ132" s="4"/>
      <c r="SYR132" s="4"/>
      <c r="SYS132" s="4"/>
      <c r="SYT132" s="4"/>
      <c r="SYU132" s="4"/>
      <c r="SYV132" s="4"/>
      <c r="SYW132" s="4"/>
      <c r="SYX132" s="4"/>
      <c r="SYY132" s="4"/>
      <c r="SYZ132" s="4"/>
      <c r="SZA132" s="4"/>
      <c r="SZB132" s="4"/>
      <c r="SZI132" s="4"/>
      <c r="SZJ132" s="4"/>
      <c r="SZK132" s="4"/>
      <c r="SZL132" s="4"/>
      <c r="SZM132" s="4"/>
      <c r="SZN132" s="4"/>
      <c r="SZO132" s="4"/>
      <c r="SZP132" s="4"/>
      <c r="SZQ132" s="4"/>
      <c r="SZR132" s="4"/>
      <c r="SZS132" s="4"/>
      <c r="SZT132" s="4"/>
      <c r="SZU132" s="4"/>
      <c r="SZV132" s="4"/>
      <c r="SZW132" s="4"/>
      <c r="SZX132" s="4"/>
      <c r="SZY132" s="4"/>
      <c r="SZZ132" s="4"/>
      <c r="TAA132" s="4"/>
      <c r="TAB132" s="4"/>
      <c r="TAC132" s="4"/>
      <c r="TAD132" s="4"/>
      <c r="TAE132" s="4"/>
      <c r="TAF132" s="4"/>
      <c r="TAG132" s="4"/>
      <c r="TAH132" s="4"/>
      <c r="TAI132" s="4"/>
      <c r="TAJ132" s="4"/>
      <c r="TAK132" s="4"/>
      <c r="TAL132" s="4"/>
      <c r="TAM132" s="4"/>
      <c r="TAN132" s="4"/>
      <c r="TAO132" s="4"/>
      <c r="TAP132" s="4"/>
      <c r="TAQ132" s="4"/>
      <c r="TAR132" s="4"/>
      <c r="TAS132" s="4"/>
      <c r="TAT132" s="4"/>
      <c r="TAU132" s="4"/>
      <c r="TAV132" s="4"/>
      <c r="TAW132" s="4"/>
      <c r="TAX132" s="4"/>
      <c r="TAY132" s="4"/>
      <c r="TAZ132" s="4"/>
      <c r="TBA132" s="4"/>
      <c r="TBB132" s="4"/>
      <c r="TBC132" s="4"/>
      <c r="TBD132" s="4"/>
      <c r="TBE132" s="4"/>
      <c r="TBF132" s="4"/>
      <c r="TBG132" s="4"/>
      <c r="TBH132" s="4"/>
      <c r="TBI132" s="4"/>
      <c r="TBJ132" s="4"/>
      <c r="TBK132" s="4"/>
      <c r="TBL132" s="4"/>
      <c r="TBM132" s="4"/>
      <c r="TBN132" s="4"/>
      <c r="TBO132" s="4"/>
      <c r="TBP132" s="4"/>
      <c r="TBQ132" s="4"/>
      <c r="TBR132" s="4"/>
      <c r="TBS132" s="4"/>
      <c r="TBT132" s="4"/>
      <c r="TBU132" s="4"/>
      <c r="TBV132" s="4"/>
      <c r="TBW132" s="4"/>
      <c r="TBX132" s="4"/>
      <c r="TBY132" s="4"/>
      <c r="TBZ132" s="4"/>
      <c r="TCA132" s="4"/>
      <c r="TCB132" s="4"/>
      <c r="TCC132" s="4"/>
      <c r="TCD132" s="4"/>
      <c r="TCE132" s="4"/>
      <c r="TCF132" s="4"/>
      <c r="TCG132" s="4"/>
      <c r="TCH132" s="4"/>
      <c r="TCI132" s="4"/>
      <c r="TCJ132" s="4"/>
      <c r="TCK132" s="4"/>
      <c r="TCL132" s="4"/>
      <c r="TCM132" s="4"/>
      <c r="TCN132" s="4"/>
      <c r="TCO132" s="4"/>
      <c r="TCP132" s="4"/>
      <c r="TCQ132" s="4"/>
      <c r="TCR132" s="4"/>
      <c r="TCS132" s="4"/>
      <c r="TCT132" s="4"/>
      <c r="TCU132" s="4"/>
      <c r="TCV132" s="4"/>
      <c r="TCW132" s="4"/>
      <c r="TCX132" s="4"/>
      <c r="TCY132" s="4"/>
      <c r="TCZ132" s="4"/>
      <c r="TDA132" s="4"/>
      <c r="TDB132" s="4"/>
      <c r="TDC132" s="4"/>
      <c r="TDD132" s="4"/>
      <c r="TDE132" s="4"/>
      <c r="TDF132" s="4"/>
      <c r="TDG132" s="4"/>
      <c r="TDH132" s="4"/>
      <c r="TDI132" s="4"/>
      <c r="TDJ132" s="4"/>
      <c r="TDK132" s="4"/>
      <c r="TDL132" s="4"/>
      <c r="TDM132" s="4"/>
      <c r="TDN132" s="4"/>
      <c r="TDO132" s="4"/>
      <c r="TDP132" s="4"/>
      <c r="TDQ132" s="4"/>
      <c r="TDR132" s="4"/>
      <c r="TDS132" s="4"/>
      <c r="TDT132" s="4"/>
      <c r="TDU132" s="4"/>
      <c r="TDV132" s="4"/>
      <c r="TDW132" s="4"/>
      <c r="TDX132" s="4"/>
      <c r="TDY132" s="4"/>
      <c r="TDZ132" s="4"/>
      <c r="TEA132" s="4"/>
      <c r="TEB132" s="4"/>
      <c r="TEC132" s="4"/>
      <c r="TED132" s="4"/>
      <c r="TEE132" s="4"/>
      <c r="TEF132" s="4"/>
      <c r="TEG132" s="4"/>
      <c r="TEH132" s="4"/>
      <c r="TEI132" s="4"/>
      <c r="TEJ132" s="4"/>
      <c r="TEK132" s="4"/>
      <c r="TEL132" s="4"/>
      <c r="TEM132" s="4"/>
      <c r="TEN132" s="4"/>
      <c r="TEO132" s="4"/>
      <c r="TEP132" s="4"/>
      <c r="TEQ132" s="4"/>
      <c r="TER132" s="4"/>
      <c r="TES132" s="4"/>
      <c r="TET132" s="4"/>
      <c r="TEU132" s="4"/>
      <c r="TEV132" s="4"/>
      <c r="TEW132" s="4"/>
      <c r="TEX132" s="4"/>
      <c r="TEY132" s="4"/>
      <c r="TEZ132" s="4"/>
      <c r="TFA132" s="4"/>
      <c r="TFB132" s="4"/>
      <c r="TFC132" s="4"/>
      <c r="TFD132" s="4"/>
      <c r="TFE132" s="4"/>
      <c r="TFF132" s="4"/>
      <c r="TFG132" s="4"/>
      <c r="TFH132" s="4"/>
      <c r="TFI132" s="4"/>
      <c r="TFJ132" s="4"/>
      <c r="TFK132" s="4"/>
      <c r="TFL132" s="4"/>
      <c r="TFM132" s="4"/>
      <c r="TFN132" s="4"/>
      <c r="TFO132" s="4"/>
      <c r="TFP132" s="4"/>
      <c r="TFQ132" s="4"/>
      <c r="TFR132" s="4"/>
      <c r="TFS132" s="4"/>
      <c r="TFT132" s="4"/>
      <c r="TFU132" s="4"/>
      <c r="TFV132" s="4"/>
      <c r="TFW132" s="4"/>
      <c r="TFX132" s="4"/>
      <c r="TFY132" s="4"/>
      <c r="TFZ132" s="4"/>
      <c r="TGA132" s="4"/>
      <c r="TGB132" s="4"/>
      <c r="TGC132" s="4"/>
      <c r="TGD132" s="4"/>
      <c r="TGE132" s="4"/>
      <c r="TGF132" s="4"/>
      <c r="TGG132" s="4"/>
      <c r="TGH132" s="4"/>
      <c r="TGI132" s="4"/>
      <c r="TGJ132" s="4"/>
      <c r="TGK132" s="4"/>
      <c r="TGL132" s="4"/>
      <c r="TGM132" s="4"/>
      <c r="TGN132" s="4"/>
      <c r="TGO132" s="4"/>
      <c r="TGP132" s="4"/>
      <c r="TGQ132" s="4"/>
      <c r="TGR132" s="4"/>
      <c r="TGS132" s="4"/>
      <c r="TGT132" s="4"/>
      <c r="TGU132" s="4"/>
      <c r="TGV132" s="4"/>
      <c r="TGW132" s="4"/>
      <c r="TGX132" s="4"/>
      <c r="TGY132" s="4"/>
      <c r="TGZ132" s="4"/>
      <c r="THA132" s="4"/>
      <c r="THB132" s="4"/>
      <c r="THC132" s="4"/>
      <c r="THD132" s="4"/>
      <c r="THE132" s="4"/>
      <c r="THF132" s="4"/>
      <c r="THG132" s="4"/>
      <c r="THH132" s="4"/>
      <c r="THI132" s="4"/>
      <c r="THJ132" s="4"/>
      <c r="THK132" s="4"/>
      <c r="THL132" s="4"/>
      <c r="THM132" s="4"/>
      <c r="THN132" s="4"/>
      <c r="THO132" s="4"/>
      <c r="THP132" s="4"/>
      <c r="THQ132" s="4"/>
      <c r="THR132" s="4"/>
      <c r="THS132" s="4"/>
      <c r="THT132" s="4"/>
      <c r="THU132" s="4"/>
      <c r="THV132" s="4"/>
      <c r="THW132" s="4"/>
      <c r="THX132" s="4"/>
      <c r="THY132" s="4"/>
      <c r="THZ132" s="4"/>
      <c r="TIA132" s="4"/>
      <c r="TIB132" s="4"/>
      <c r="TIC132" s="4"/>
      <c r="TID132" s="4"/>
      <c r="TIE132" s="4"/>
      <c r="TIF132" s="4"/>
      <c r="TIG132" s="4"/>
      <c r="TIH132" s="4"/>
      <c r="TII132" s="4"/>
      <c r="TIJ132" s="4"/>
      <c r="TIK132" s="4"/>
      <c r="TIL132" s="4"/>
      <c r="TIM132" s="4"/>
      <c r="TIN132" s="4"/>
      <c r="TIO132" s="4"/>
      <c r="TIP132" s="4"/>
      <c r="TIQ132" s="4"/>
      <c r="TIR132" s="4"/>
      <c r="TIS132" s="4"/>
      <c r="TIT132" s="4"/>
      <c r="TIU132" s="4"/>
      <c r="TIV132" s="4"/>
      <c r="TIW132" s="4"/>
      <c r="TIX132" s="4"/>
      <c r="TJE132" s="4"/>
      <c r="TJF132" s="4"/>
      <c r="TJG132" s="4"/>
      <c r="TJH132" s="4"/>
      <c r="TJI132" s="4"/>
      <c r="TJJ132" s="4"/>
      <c r="TJK132" s="4"/>
      <c r="TJL132" s="4"/>
      <c r="TJM132" s="4"/>
      <c r="TJN132" s="4"/>
      <c r="TJO132" s="4"/>
      <c r="TJP132" s="4"/>
      <c r="TJQ132" s="4"/>
      <c r="TJR132" s="4"/>
      <c r="TJS132" s="4"/>
      <c r="TJT132" s="4"/>
      <c r="TJU132" s="4"/>
      <c r="TJV132" s="4"/>
      <c r="TJW132" s="4"/>
      <c r="TJX132" s="4"/>
      <c r="TJY132" s="4"/>
      <c r="TJZ132" s="4"/>
      <c r="TKA132" s="4"/>
      <c r="TKB132" s="4"/>
      <c r="TKC132" s="4"/>
      <c r="TKD132" s="4"/>
      <c r="TKE132" s="4"/>
      <c r="TKF132" s="4"/>
      <c r="TKG132" s="4"/>
      <c r="TKH132" s="4"/>
      <c r="TKI132" s="4"/>
      <c r="TKJ132" s="4"/>
      <c r="TKK132" s="4"/>
      <c r="TKL132" s="4"/>
      <c r="TKM132" s="4"/>
      <c r="TKN132" s="4"/>
      <c r="TKO132" s="4"/>
      <c r="TKP132" s="4"/>
      <c r="TKQ132" s="4"/>
      <c r="TKR132" s="4"/>
      <c r="TKS132" s="4"/>
      <c r="TKT132" s="4"/>
      <c r="TKU132" s="4"/>
      <c r="TKV132" s="4"/>
      <c r="TKW132" s="4"/>
      <c r="TKX132" s="4"/>
      <c r="TKY132" s="4"/>
      <c r="TKZ132" s="4"/>
      <c r="TLA132" s="4"/>
      <c r="TLB132" s="4"/>
      <c r="TLC132" s="4"/>
      <c r="TLD132" s="4"/>
      <c r="TLE132" s="4"/>
      <c r="TLF132" s="4"/>
      <c r="TLG132" s="4"/>
      <c r="TLH132" s="4"/>
      <c r="TLI132" s="4"/>
      <c r="TLJ132" s="4"/>
      <c r="TLK132" s="4"/>
      <c r="TLL132" s="4"/>
      <c r="TLM132" s="4"/>
      <c r="TLN132" s="4"/>
      <c r="TLO132" s="4"/>
      <c r="TLP132" s="4"/>
      <c r="TLQ132" s="4"/>
      <c r="TLR132" s="4"/>
      <c r="TLS132" s="4"/>
      <c r="TLT132" s="4"/>
      <c r="TLU132" s="4"/>
      <c r="TLV132" s="4"/>
      <c r="TLW132" s="4"/>
      <c r="TLX132" s="4"/>
      <c r="TLY132" s="4"/>
      <c r="TLZ132" s="4"/>
      <c r="TMA132" s="4"/>
      <c r="TMB132" s="4"/>
      <c r="TMC132" s="4"/>
      <c r="TMD132" s="4"/>
      <c r="TME132" s="4"/>
      <c r="TMF132" s="4"/>
      <c r="TMG132" s="4"/>
      <c r="TMH132" s="4"/>
      <c r="TMI132" s="4"/>
      <c r="TMJ132" s="4"/>
      <c r="TMK132" s="4"/>
      <c r="TML132" s="4"/>
      <c r="TMM132" s="4"/>
      <c r="TMN132" s="4"/>
      <c r="TMO132" s="4"/>
      <c r="TMP132" s="4"/>
      <c r="TMQ132" s="4"/>
      <c r="TMR132" s="4"/>
      <c r="TMS132" s="4"/>
      <c r="TMT132" s="4"/>
      <c r="TMU132" s="4"/>
      <c r="TMV132" s="4"/>
      <c r="TMW132" s="4"/>
      <c r="TMX132" s="4"/>
      <c r="TMY132" s="4"/>
      <c r="TMZ132" s="4"/>
      <c r="TNA132" s="4"/>
      <c r="TNB132" s="4"/>
      <c r="TNC132" s="4"/>
      <c r="TND132" s="4"/>
      <c r="TNE132" s="4"/>
      <c r="TNF132" s="4"/>
      <c r="TNG132" s="4"/>
      <c r="TNH132" s="4"/>
      <c r="TNI132" s="4"/>
      <c r="TNJ132" s="4"/>
      <c r="TNK132" s="4"/>
      <c r="TNL132" s="4"/>
      <c r="TNM132" s="4"/>
      <c r="TNN132" s="4"/>
      <c r="TNO132" s="4"/>
      <c r="TNP132" s="4"/>
      <c r="TNQ132" s="4"/>
      <c r="TNR132" s="4"/>
      <c r="TNS132" s="4"/>
      <c r="TNT132" s="4"/>
      <c r="TNU132" s="4"/>
      <c r="TNV132" s="4"/>
      <c r="TNW132" s="4"/>
      <c r="TNX132" s="4"/>
      <c r="TNY132" s="4"/>
      <c r="TNZ132" s="4"/>
      <c r="TOA132" s="4"/>
      <c r="TOB132" s="4"/>
      <c r="TOC132" s="4"/>
      <c r="TOD132" s="4"/>
      <c r="TOE132" s="4"/>
      <c r="TOF132" s="4"/>
      <c r="TOG132" s="4"/>
      <c r="TOH132" s="4"/>
      <c r="TOI132" s="4"/>
      <c r="TOJ132" s="4"/>
      <c r="TOK132" s="4"/>
      <c r="TOL132" s="4"/>
      <c r="TOM132" s="4"/>
      <c r="TON132" s="4"/>
      <c r="TOO132" s="4"/>
      <c r="TOP132" s="4"/>
      <c r="TOQ132" s="4"/>
      <c r="TOR132" s="4"/>
      <c r="TOS132" s="4"/>
      <c r="TOT132" s="4"/>
      <c r="TOU132" s="4"/>
      <c r="TOV132" s="4"/>
      <c r="TOW132" s="4"/>
      <c r="TOX132" s="4"/>
      <c r="TOY132" s="4"/>
      <c r="TOZ132" s="4"/>
      <c r="TPA132" s="4"/>
      <c r="TPB132" s="4"/>
      <c r="TPC132" s="4"/>
      <c r="TPD132" s="4"/>
      <c r="TPE132" s="4"/>
      <c r="TPF132" s="4"/>
      <c r="TPG132" s="4"/>
      <c r="TPH132" s="4"/>
      <c r="TPI132" s="4"/>
      <c r="TPJ132" s="4"/>
      <c r="TPK132" s="4"/>
      <c r="TPL132" s="4"/>
      <c r="TPM132" s="4"/>
      <c r="TPN132" s="4"/>
      <c r="TPO132" s="4"/>
      <c r="TPP132" s="4"/>
      <c r="TPQ132" s="4"/>
      <c r="TPR132" s="4"/>
      <c r="TPS132" s="4"/>
      <c r="TPT132" s="4"/>
      <c r="TPU132" s="4"/>
      <c r="TPV132" s="4"/>
      <c r="TPW132" s="4"/>
      <c r="TPX132" s="4"/>
      <c r="TPY132" s="4"/>
      <c r="TPZ132" s="4"/>
      <c r="TQA132" s="4"/>
      <c r="TQB132" s="4"/>
      <c r="TQC132" s="4"/>
      <c r="TQD132" s="4"/>
      <c r="TQE132" s="4"/>
      <c r="TQF132" s="4"/>
      <c r="TQG132" s="4"/>
      <c r="TQH132" s="4"/>
      <c r="TQI132" s="4"/>
      <c r="TQJ132" s="4"/>
      <c r="TQK132" s="4"/>
      <c r="TQL132" s="4"/>
      <c r="TQM132" s="4"/>
      <c r="TQN132" s="4"/>
      <c r="TQO132" s="4"/>
      <c r="TQP132" s="4"/>
      <c r="TQQ132" s="4"/>
      <c r="TQR132" s="4"/>
      <c r="TQS132" s="4"/>
      <c r="TQT132" s="4"/>
      <c r="TQU132" s="4"/>
      <c r="TQV132" s="4"/>
      <c r="TQW132" s="4"/>
      <c r="TQX132" s="4"/>
      <c r="TQY132" s="4"/>
      <c r="TQZ132" s="4"/>
      <c r="TRA132" s="4"/>
      <c r="TRB132" s="4"/>
      <c r="TRC132" s="4"/>
      <c r="TRD132" s="4"/>
      <c r="TRE132" s="4"/>
      <c r="TRF132" s="4"/>
      <c r="TRG132" s="4"/>
      <c r="TRH132" s="4"/>
      <c r="TRI132" s="4"/>
      <c r="TRJ132" s="4"/>
      <c r="TRK132" s="4"/>
      <c r="TRL132" s="4"/>
      <c r="TRM132" s="4"/>
      <c r="TRN132" s="4"/>
      <c r="TRO132" s="4"/>
      <c r="TRP132" s="4"/>
      <c r="TRQ132" s="4"/>
      <c r="TRR132" s="4"/>
      <c r="TRS132" s="4"/>
      <c r="TRT132" s="4"/>
      <c r="TRU132" s="4"/>
      <c r="TRV132" s="4"/>
      <c r="TRW132" s="4"/>
      <c r="TRX132" s="4"/>
      <c r="TRY132" s="4"/>
      <c r="TRZ132" s="4"/>
      <c r="TSA132" s="4"/>
      <c r="TSB132" s="4"/>
      <c r="TSC132" s="4"/>
      <c r="TSD132" s="4"/>
      <c r="TSE132" s="4"/>
      <c r="TSF132" s="4"/>
      <c r="TSG132" s="4"/>
      <c r="TSH132" s="4"/>
      <c r="TSI132" s="4"/>
      <c r="TSJ132" s="4"/>
      <c r="TSK132" s="4"/>
      <c r="TSL132" s="4"/>
      <c r="TSM132" s="4"/>
      <c r="TSN132" s="4"/>
      <c r="TSO132" s="4"/>
      <c r="TSP132" s="4"/>
      <c r="TSQ132" s="4"/>
      <c r="TSR132" s="4"/>
      <c r="TSS132" s="4"/>
      <c r="TST132" s="4"/>
      <c r="TTA132" s="4"/>
      <c r="TTB132" s="4"/>
      <c r="TTC132" s="4"/>
      <c r="TTD132" s="4"/>
      <c r="TTE132" s="4"/>
      <c r="TTF132" s="4"/>
      <c r="TTG132" s="4"/>
      <c r="TTH132" s="4"/>
      <c r="TTI132" s="4"/>
      <c r="TTJ132" s="4"/>
      <c r="TTK132" s="4"/>
      <c r="TTL132" s="4"/>
      <c r="TTM132" s="4"/>
      <c r="TTN132" s="4"/>
      <c r="TTO132" s="4"/>
      <c r="TTP132" s="4"/>
      <c r="TTQ132" s="4"/>
      <c r="TTR132" s="4"/>
      <c r="TTS132" s="4"/>
      <c r="TTT132" s="4"/>
      <c r="TTU132" s="4"/>
      <c r="TTV132" s="4"/>
      <c r="TTW132" s="4"/>
      <c r="TTX132" s="4"/>
      <c r="TTY132" s="4"/>
      <c r="TTZ132" s="4"/>
      <c r="TUA132" s="4"/>
      <c r="TUB132" s="4"/>
      <c r="TUC132" s="4"/>
      <c r="TUD132" s="4"/>
      <c r="TUE132" s="4"/>
      <c r="TUF132" s="4"/>
      <c r="TUG132" s="4"/>
      <c r="TUH132" s="4"/>
      <c r="TUI132" s="4"/>
      <c r="TUJ132" s="4"/>
      <c r="TUK132" s="4"/>
      <c r="TUL132" s="4"/>
      <c r="TUM132" s="4"/>
      <c r="TUN132" s="4"/>
      <c r="TUO132" s="4"/>
      <c r="TUP132" s="4"/>
      <c r="TUQ132" s="4"/>
      <c r="TUR132" s="4"/>
      <c r="TUS132" s="4"/>
      <c r="TUT132" s="4"/>
      <c r="TUU132" s="4"/>
      <c r="TUV132" s="4"/>
      <c r="TUW132" s="4"/>
      <c r="TUX132" s="4"/>
      <c r="TUY132" s="4"/>
      <c r="TUZ132" s="4"/>
      <c r="TVA132" s="4"/>
      <c r="TVB132" s="4"/>
      <c r="TVC132" s="4"/>
      <c r="TVD132" s="4"/>
      <c r="TVE132" s="4"/>
      <c r="TVF132" s="4"/>
      <c r="TVG132" s="4"/>
      <c r="TVH132" s="4"/>
      <c r="TVI132" s="4"/>
      <c r="TVJ132" s="4"/>
      <c r="TVK132" s="4"/>
      <c r="TVL132" s="4"/>
      <c r="TVM132" s="4"/>
      <c r="TVN132" s="4"/>
      <c r="TVO132" s="4"/>
      <c r="TVP132" s="4"/>
      <c r="TVQ132" s="4"/>
      <c r="TVR132" s="4"/>
      <c r="TVS132" s="4"/>
      <c r="TVT132" s="4"/>
      <c r="TVU132" s="4"/>
      <c r="TVV132" s="4"/>
      <c r="TVW132" s="4"/>
      <c r="TVX132" s="4"/>
      <c r="TVY132" s="4"/>
      <c r="TVZ132" s="4"/>
      <c r="TWA132" s="4"/>
      <c r="TWB132" s="4"/>
      <c r="TWC132" s="4"/>
      <c r="TWD132" s="4"/>
      <c r="TWE132" s="4"/>
      <c r="TWF132" s="4"/>
      <c r="TWG132" s="4"/>
      <c r="TWH132" s="4"/>
      <c r="TWI132" s="4"/>
      <c r="TWJ132" s="4"/>
      <c r="TWK132" s="4"/>
      <c r="TWL132" s="4"/>
      <c r="TWM132" s="4"/>
      <c r="TWN132" s="4"/>
      <c r="TWO132" s="4"/>
      <c r="TWP132" s="4"/>
      <c r="TWQ132" s="4"/>
      <c r="TWR132" s="4"/>
      <c r="TWS132" s="4"/>
      <c r="TWT132" s="4"/>
      <c r="TWU132" s="4"/>
      <c r="TWV132" s="4"/>
      <c r="TWW132" s="4"/>
      <c r="TWX132" s="4"/>
      <c r="TWY132" s="4"/>
      <c r="TWZ132" s="4"/>
      <c r="TXA132" s="4"/>
      <c r="TXB132" s="4"/>
      <c r="TXC132" s="4"/>
      <c r="TXD132" s="4"/>
      <c r="TXE132" s="4"/>
      <c r="TXF132" s="4"/>
      <c r="TXG132" s="4"/>
      <c r="TXH132" s="4"/>
      <c r="TXI132" s="4"/>
      <c r="TXJ132" s="4"/>
      <c r="TXK132" s="4"/>
      <c r="TXL132" s="4"/>
      <c r="TXM132" s="4"/>
      <c r="TXN132" s="4"/>
      <c r="TXO132" s="4"/>
      <c r="TXP132" s="4"/>
      <c r="TXQ132" s="4"/>
      <c r="TXR132" s="4"/>
      <c r="TXS132" s="4"/>
      <c r="TXT132" s="4"/>
      <c r="TXU132" s="4"/>
      <c r="TXV132" s="4"/>
      <c r="TXW132" s="4"/>
      <c r="TXX132" s="4"/>
      <c r="TXY132" s="4"/>
      <c r="TXZ132" s="4"/>
      <c r="TYA132" s="4"/>
      <c r="TYB132" s="4"/>
      <c r="TYC132" s="4"/>
      <c r="TYD132" s="4"/>
      <c r="TYE132" s="4"/>
      <c r="TYF132" s="4"/>
      <c r="TYG132" s="4"/>
      <c r="TYH132" s="4"/>
      <c r="TYI132" s="4"/>
      <c r="TYJ132" s="4"/>
      <c r="TYK132" s="4"/>
      <c r="TYL132" s="4"/>
      <c r="TYM132" s="4"/>
      <c r="TYN132" s="4"/>
      <c r="TYO132" s="4"/>
      <c r="TYP132" s="4"/>
      <c r="TYQ132" s="4"/>
      <c r="TYR132" s="4"/>
      <c r="TYS132" s="4"/>
      <c r="TYT132" s="4"/>
      <c r="TYU132" s="4"/>
      <c r="TYV132" s="4"/>
      <c r="TYW132" s="4"/>
      <c r="TYX132" s="4"/>
      <c r="TYY132" s="4"/>
      <c r="TYZ132" s="4"/>
      <c r="TZA132" s="4"/>
      <c r="TZB132" s="4"/>
      <c r="TZC132" s="4"/>
      <c r="TZD132" s="4"/>
      <c r="TZE132" s="4"/>
      <c r="TZF132" s="4"/>
      <c r="TZG132" s="4"/>
      <c r="TZH132" s="4"/>
      <c r="TZI132" s="4"/>
      <c r="TZJ132" s="4"/>
      <c r="TZK132" s="4"/>
      <c r="TZL132" s="4"/>
      <c r="TZM132" s="4"/>
      <c r="TZN132" s="4"/>
      <c r="TZO132" s="4"/>
      <c r="TZP132" s="4"/>
      <c r="TZQ132" s="4"/>
      <c r="TZR132" s="4"/>
      <c r="TZS132" s="4"/>
      <c r="TZT132" s="4"/>
      <c r="TZU132" s="4"/>
      <c r="TZV132" s="4"/>
      <c r="TZW132" s="4"/>
      <c r="TZX132" s="4"/>
      <c r="TZY132" s="4"/>
      <c r="TZZ132" s="4"/>
      <c r="UAA132" s="4"/>
      <c r="UAB132" s="4"/>
      <c r="UAC132" s="4"/>
      <c r="UAD132" s="4"/>
      <c r="UAE132" s="4"/>
      <c r="UAF132" s="4"/>
      <c r="UAG132" s="4"/>
      <c r="UAH132" s="4"/>
      <c r="UAI132" s="4"/>
      <c r="UAJ132" s="4"/>
      <c r="UAK132" s="4"/>
      <c r="UAL132" s="4"/>
      <c r="UAM132" s="4"/>
      <c r="UAN132" s="4"/>
      <c r="UAO132" s="4"/>
      <c r="UAP132" s="4"/>
      <c r="UAQ132" s="4"/>
      <c r="UAR132" s="4"/>
      <c r="UAS132" s="4"/>
      <c r="UAT132" s="4"/>
      <c r="UAU132" s="4"/>
      <c r="UAV132" s="4"/>
      <c r="UAW132" s="4"/>
      <c r="UAX132" s="4"/>
      <c r="UAY132" s="4"/>
      <c r="UAZ132" s="4"/>
      <c r="UBA132" s="4"/>
      <c r="UBB132" s="4"/>
      <c r="UBC132" s="4"/>
      <c r="UBD132" s="4"/>
      <c r="UBE132" s="4"/>
      <c r="UBF132" s="4"/>
      <c r="UBG132" s="4"/>
      <c r="UBH132" s="4"/>
      <c r="UBI132" s="4"/>
      <c r="UBJ132" s="4"/>
      <c r="UBK132" s="4"/>
      <c r="UBL132" s="4"/>
      <c r="UBM132" s="4"/>
      <c r="UBN132" s="4"/>
      <c r="UBO132" s="4"/>
      <c r="UBP132" s="4"/>
      <c r="UBQ132" s="4"/>
      <c r="UBR132" s="4"/>
      <c r="UBS132" s="4"/>
      <c r="UBT132" s="4"/>
      <c r="UBU132" s="4"/>
      <c r="UBV132" s="4"/>
      <c r="UBW132" s="4"/>
      <c r="UBX132" s="4"/>
      <c r="UBY132" s="4"/>
      <c r="UBZ132" s="4"/>
      <c r="UCA132" s="4"/>
      <c r="UCB132" s="4"/>
      <c r="UCC132" s="4"/>
      <c r="UCD132" s="4"/>
      <c r="UCE132" s="4"/>
      <c r="UCF132" s="4"/>
      <c r="UCG132" s="4"/>
      <c r="UCH132" s="4"/>
      <c r="UCI132" s="4"/>
      <c r="UCJ132" s="4"/>
      <c r="UCK132" s="4"/>
      <c r="UCL132" s="4"/>
      <c r="UCM132" s="4"/>
      <c r="UCN132" s="4"/>
      <c r="UCO132" s="4"/>
      <c r="UCP132" s="4"/>
      <c r="UCW132" s="4"/>
      <c r="UCX132" s="4"/>
      <c r="UCY132" s="4"/>
      <c r="UCZ132" s="4"/>
      <c r="UDA132" s="4"/>
      <c r="UDB132" s="4"/>
      <c r="UDC132" s="4"/>
      <c r="UDD132" s="4"/>
      <c r="UDE132" s="4"/>
      <c r="UDF132" s="4"/>
      <c r="UDG132" s="4"/>
      <c r="UDH132" s="4"/>
      <c r="UDI132" s="4"/>
      <c r="UDJ132" s="4"/>
      <c r="UDK132" s="4"/>
      <c r="UDL132" s="4"/>
      <c r="UDM132" s="4"/>
      <c r="UDN132" s="4"/>
      <c r="UDO132" s="4"/>
      <c r="UDP132" s="4"/>
      <c r="UDQ132" s="4"/>
      <c r="UDR132" s="4"/>
      <c r="UDS132" s="4"/>
      <c r="UDT132" s="4"/>
      <c r="UDU132" s="4"/>
      <c r="UDV132" s="4"/>
      <c r="UDW132" s="4"/>
      <c r="UDX132" s="4"/>
      <c r="UDY132" s="4"/>
      <c r="UDZ132" s="4"/>
      <c r="UEA132" s="4"/>
      <c r="UEB132" s="4"/>
      <c r="UEC132" s="4"/>
      <c r="UED132" s="4"/>
      <c r="UEE132" s="4"/>
      <c r="UEF132" s="4"/>
      <c r="UEG132" s="4"/>
      <c r="UEH132" s="4"/>
      <c r="UEI132" s="4"/>
      <c r="UEJ132" s="4"/>
      <c r="UEK132" s="4"/>
      <c r="UEL132" s="4"/>
      <c r="UEM132" s="4"/>
      <c r="UEN132" s="4"/>
      <c r="UEO132" s="4"/>
      <c r="UEP132" s="4"/>
      <c r="UEQ132" s="4"/>
      <c r="UER132" s="4"/>
      <c r="UES132" s="4"/>
      <c r="UET132" s="4"/>
      <c r="UEU132" s="4"/>
      <c r="UEV132" s="4"/>
      <c r="UEW132" s="4"/>
      <c r="UEX132" s="4"/>
      <c r="UEY132" s="4"/>
      <c r="UEZ132" s="4"/>
      <c r="UFA132" s="4"/>
      <c r="UFB132" s="4"/>
      <c r="UFC132" s="4"/>
      <c r="UFD132" s="4"/>
      <c r="UFE132" s="4"/>
      <c r="UFF132" s="4"/>
      <c r="UFG132" s="4"/>
      <c r="UFH132" s="4"/>
      <c r="UFI132" s="4"/>
      <c r="UFJ132" s="4"/>
      <c r="UFK132" s="4"/>
      <c r="UFL132" s="4"/>
      <c r="UFM132" s="4"/>
      <c r="UFN132" s="4"/>
      <c r="UFO132" s="4"/>
      <c r="UFP132" s="4"/>
      <c r="UFQ132" s="4"/>
      <c r="UFR132" s="4"/>
      <c r="UFS132" s="4"/>
      <c r="UFT132" s="4"/>
      <c r="UFU132" s="4"/>
      <c r="UFV132" s="4"/>
      <c r="UFW132" s="4"/>
      <c r="UFX132" s="4"/>
      <c r="UFY132" s="4"/>
      <c r="UFZ132" s="4"/>
      <c r="UGA132" s="4"/>
      <c r="UGB132" s="4"/>
      <c r="UGC132" s="4"/>
      <c r="UGD132" s="4"/>
      <c r="UGE132" s="4"/>
      <c r="UGF132" s="4"/>
      <c r="UGG132" s="4"/>
      <c r="UGH132" s="4"/>
      <c r="UGI132" s="4"/>
      <c r="UGJ132" s="4"/>
      <c r="UGK132" s="4"/>
      <c r="UGL132" s="4"/>
      <c r="UGM132" s="4"/>
      <c r="UGN132" s="4"/>
      <c r="UGO132" s="4"/>
      <c r="UGP132" s="4"/>
      <c r="UGQ132" s="4"/>
      <c r="UGR132" s="4"/>
      <c r="UGS132" s="4"/>
      <c r="UGT132" s="4"/>
      <c r="UGU132" s="4"/>
      <c r="UGV132" s="4"/>
      <c r="UGW132" s="4"/>
      <c r="UGX132" s="4"/>
      <c r="UGY132" s="4"/>
      <c r="UGZ132" s="4"/>
      <c r="UHA132" s="4"/>
      <c r="UHB132" s="4"/>
      <c r="UHC132" s="4"/>
      <c r="UHD132" s="4"/>
      <c r="UHE132" s="4"/>
      <c r="UHF132" s="4"/>
      <c r="UHG132" s="4"/>
      <c r="UHH132" s="4"/>
      <c r="UHI132" s="4"/>
      <c r="UHJ132" s="4"/>
      <c r="UHK132" s="4"/>
      <c r="UHL132" s="4"/>
      <c r="UHM132" s="4"/>
      <c r="UHN132" s="4"/>
      <c r="UHO132" s="4"/>
      <c r="UHP132" s="4"/>
      <c r="UHQ132" s="4"/>
      <c r="UHR132" s="4"/>
      <c r="UHS132" s="4"/>
      <c r="UHT132" s="4"/>
      <c r="UHU132" s="4"/>
      <c r="UHV132" s="4"/>
      <c r="UHW132" s="4"/>
      <c r="UHX132" s="4"/>
      <c r="UHY132" s="4"/>
      <c r="UHZ132" s="4"/>
      <c r="UIA132" s="4"/>
      <c r="UIB132" s="4"/>
      <c r="UIC132" s="4"/>
      <c r="UID132" s="4"/>
      <c r="UIE132" s="4"/>
      <c r="UIF132" s="4"/>
      <c r="UIG132" s="4"/>
      <c r="UIH132" s="4"/>
      <c r="UII132" s="4"/>
      <c r="UIJ132" s="4"/>
      <c r="UIK132" s="4"/>
      <c r="UIL132" s="4"/>
      <c r="UIM132" s="4"/>
      <c r="UIN132" s="4"/>
      <c r="UIO132" s="4"/>
      <c r="UIP132" s="4"/>
      <c r="UIQ132" s="4"/>
      <c r="UIR132" s="4"/>
      <c r="UIS132" s="4"/>
      <c r="UIT132" s="4"/>
      <c r="UIU132" s="4"/>
      <c r="UIV132" s="4"/>
      <c r="UIW132" s="4"/>
      <c r="UIX132" s="4"/>
      <c r="UIY132" s="4"/>
      <c r="UIZ132" s="4"/>
      <c r="UJA132" s="4"/>
      <c r="UJB132" s="4"/>
      <c r="UJC132" s="4"/>
      <c r="UJD132" s="4"/>
      <c r="UJE132" s="4"/>
      <c r="UJF132" s="4"/>
      <c r="UJG132" s="4"/>
      <c r="UJH132" s="4"/>
      <c r="UJI132" s="4"/>
      <c r="UJJ132" s="4"/>
      <c r="UJK132" s="4"/>
      <c r="UJL132" s="4"/>
      <c r="UJM132" s="4"/>
      <c r="UJN132" s="4"/>
      <c r="UJO132" s="4"/>
      <c r="UJP132" s="4"/>
      <c r="UJQ132" s="4"/>
      <c r="UJR132" s="4"/>
      <c r="UJS132" s="4"/>
      <c r="UJT132" s="4"/>
      <c r="UJU132" s="4"/>
      <c r="UJV132" s="4"/>
      <c r="UJW132" s="4"/>
      <c r="UJX132" s="4"/>
      <c r="UJY132" s="4"/>
      <c r="UJZ132" s="4"/>
      <c r="UKA132" s="4"/>
      <c r="UKB132" s="4"/>
      <c r="UKC132" s="4"/>
      <c r="UKD132" s="4"/>
      <c r="UKE132" s="4"/>
      <c r="UKF132" s="4"/>
      <c r="UKG132" s="4"/>
      <c r="UKH132" s="4"/>
      <c r="UKI132" s="4"/>
      <c r="UKJ132" s="4"/>
      <c r="UKK132" s="4"/>
      <c r="UKL132" s="4"/>
      <c r="UKM132" s="4"/>
      <c r="UKN132" s="4"/>
      <c r="UKO132" s="4"/>
      <c r="UKP132" s="4"/>
      <c r="UKQ132" s="4"/>
      <c r="UKR132" s="4"/>
      <c r="UKS132" s="4"/>
      <c r="UKT132" s="4"/>
      <c r="UKU132" s="4"/>
      <c r="UKV132" s="4"/>
      <c r="UKW132" s="4"/>
      <c r="UKX132" s="4"/>
      <c r="UKY132" s="4"/>
      <c r="UKZ132" s="4"/>
      <c r="ULA132" s="4"/>
      <c r="ULB132" s="4"/>
      <c r="ULC132" s="4"/>
      <c r="ULD132" s="4"/>
      <c r="ULE132" s="4"/>
      <c r="ULF132" s="4"/>
      <c r="ULG132" s="4"/>
      <c r="ULH132" s="4"/>
      <c r="ULI132" s="4"/>
      <c r="ULJ132" s="4"/>
      <c r="ULK132" s="4"/>
      <c r="ULL132" s="4"/>
      <c r="ULM132" s="4"/>
      <c r="ULN132" s="4"/>
      <c r="ULO132" s="4"/>
      <c r="ULP132" s="4"/>
      <c r="ULQ132" s="4"/>
      <c r="ULR132" s="4"/>
      <c r="ULS132" s="4"/>
      <c r="ULT132" s="4"/>
      <c r="ULU132" s="4"/>
      <c r="ULV132" s="4"/>
      <c r="ULW132" s="4"/>
      <c r="ULX132" s="4"/>
      <c r="ULY132" s="4"/>
      <c r="ULZ132" s="4"/>
      <c r="UMA132" s="4"/>
      <c r="UMB132" s="4"/>
      <c r="UMC132" s="4"/>
      <c r="UMD132" s="4"/>
      <c r="UME132" s="4"/>
      <c r="UMF132" s="4"/>
      <c r="UMG132" s="4"/>
      <c r="UMH132" s="4"/>
      <c r="UMI132" s="4"/>
      <c r="UMJ132" s="4"/>
      <c r="UMK132" s="4"/>
      <c r="UML132" s="4"/>
      <c r="UMS132" s="4"/>
      <c r="UMT132" s="4"/>
      <c r="UMU132" s="4"/>
      <c r="UMV132" s="4"/>
      <c r="UMW132" s="4"/>
      <c r="UMX132" s="4"/>
      <c r="UMY132" s="4"/>
      <c r="UMZ132" s="4"/>
      <c r="UNA132" s="4"/>
      <c r="UNB132" s="4"/>
      <c r="UNC132" s="4"/>
      <c r="UND132" s="4"/>
      <c r="UNE132" s="4"/>
      <c r="UNF132" s="4"/>
      <c r="UNG132" s="4"/>
      <c r="UNH132" s="4"/>
      <c r="UNI132" s="4"/>
      <c r="UNJ132" s="4"/>
      <c r="UNK132" s="4"/>
      <c r="UNL132" s="4"/>
      <c r="UNM132" s="4"/>
      <c r="UNN132" s="4"/>
      <c r="UNO132" s="4"/>
      <c r="UNP132" s="4"/>
      <c r="UNQ132" s="4"/>
      <c r="UNR132" s="4"/>
      <c r="UNS132" s="4"/>
      <c r="UNT132" s="4"/>
      <c r="UNU132" s="4"/>
      <c r="UNV132" s="4"/>
      <c r="UNW132" s="4"/>
      <c r="UNX132" s="4"/>
      <c r="UNY132" s="4"/>
      <c r="UNZ132" s="4"/>
      <c r="UOA132" s="4"/>
      <c r="UOB132" s="4"/>
      <c r="UOC132" s="4"/>
      <c r="UOD132" s="4"/>
      <c r="UOE132" s="4"/>
      <c r="UOF132" s="4"/>
      <c r="UOG132" s="4"/>
      <c r="UOH132" s="4"/>
      <c r="UOI132" s="4"/>
      <c r="UOJ132" s="4"/>
      <c r="UOK132" s="4"/>
      <c r="UOL132" s="4"/>
      <c r="UOM132" s="4"/>
      <c r="UON132" s="4"/>
      <c r="UOO132" s="4"/>
      <c r="UOP132" s="4"/>
      <c r="UOQ132" s="4"/>
      <c r="UOR132" s="4"/>
      <c r="UOS132" s="4"/>
      <c r="UOT132" s="4"/>
      <c r="UOU132" s="4"/>
      <c r="UOV132" s="4"/>
      <c r="UOW132" s="4"/>
      <c r="UOX132" s="4"/>
      <c r="UOY132" s="4"/>
      <c r="UOZ132" s="4"/>
      <c r="UPA132" s="4"/>
      <c r="UPB132" s="4"/>
      <c r="UPC132" s="4"/>
      <c r="UPD132" s="4"/>
      <c r="UPE132" s="4"/>
      <c r="UPF132" s="4"/>
      <c r="UPG132" s="4"/>
      <c r="UPH132" s="4"/>
      <c r="UPI132" s="4"/>
      <c r="UPJ132" s="4"/>
      <c r="UPK132" s="4"/>
      <c r="UPL132" s="4"/>
      <c r="UPM132" s="4"/>
      <c r="UPN132" s="4"/>
      <c r="UPO132" s="4"/>
      <c r="UPP132" s="4"/>
      <c r="UPQ132" s="4"/>
      <c r="UPR132" s="4"/>
      <c r="UPS132" s="4"/>
      <c r="UPT132" s="4"/>
      <c r="UPU132" s="4"/>
      <c r="UPV132" s="4"/>
      <c r="UPW132" s="4"/>
      <c r="UPX132" s="4"/>
      <c r="UPY132" s="4"/>
      <c r="UPZ132" s="4"/>
      <c r="UQA132" s="4"/>
      <c r="UQB132" s="4"/>
      <c r="UQC132" s="4"/>
      <c r="UQD132" s="4"/>
      <c r="UQE132" s="4"/>
      <c r="UQF132" s="4"/>
      <c r="UQG132" s="4"/>
      <c r="UQH132" s="4"/>
      <c r="UQI132" s="4"/>
      <c r="UQJ132" s="4"/>
      <c r="UQK132" s="4"/>
      <c r="UQL132" s="4"/>
      <c r="UQM132" s="4"/>
      <c r="UQN132" s="4"/>
      <c r="UQO132" s="4"/>
      <c r="UQP132" s="4"/>
      <c r="UQQ132" s="4"/>
      <c r="UQR132" s="4"/>
      <c r="UQS132" s="4"/>
      <c r="UQT132" s="4"/>
      <c r="UQU132" s="4"/>
      <c r="UQV132" s="4"/>
      <c r="UQW132" s="4"/>
      <c r="UQX132" s="4"/>
      <c r="UQY132" s="4"/>
      <c r="UQZ132" s="4"/>
      <c r="URA132" s="4"/>
      <c r="URB132" s="4"/>
      <c r="URC132" s="4"/>
      <c r="URD132" s="4"/>
      <c r="URE132" s="4"/>
      <c r="URF132" s="4"/>
      <c r="URG132" s="4"/>
      <c r="URH132" s="4"/>
      <c r="URI132" s="4"/>
      <c r="URJ132" s="4"/>
      <c r="URK132" s="4"/>
      <c r="URL132" s="4"/>
      <c r="URM132" s="4"/>
      <c r="URN132" s="4"/>
      <c r="URO132" s="4"/>
      <c r="URP132" s="4"/>
      <c r="URQ132" s="4"/>
      <c r="URR132" s="4"/>
      <c r="URS132" s="4"/>
      <c r="URT132" s="4"/>
      <c r="URU132" s="4"/>
      <c r="URV132" s="4"/>
      <c r="URW132" s="4"/>
      <c r="URX132" s="4"/>
      <c r="URY132" s="4"/>
      <c r="URZ132" s="4"/>
      <c r="USA132" s="4"/>
      <c r="USB132" s="4"/>
      <c r="USC132" s="4"/>
      <c r="USD132" s="4"/>
      <c r="USE132" s="4"/>
      <c r="USF132" s="4"/>
      <c r="USG132" s="4"/>
      <c r="USH132" s="4"/>
      <c r="USI132" s="4"/>
      <c r="USJ132" s="4"/>
      <c r="USK132" s="4"/>
      <c r="USL132" s="4"/>
      <c r="USM132" s="4"/>
      <c r="USN132" s="4"/>
      <c r="USO132" s="4"/>
      <c r="USP132" s="4"/>
      <c r="USQ132" s="4"/>
      <c r="USR132" s="4"/>
      <c r="USS132" s="4"/>
      <c r="UST132" s="4"/>
      <c r="USU132" s="4"/>
      <c r="USV132" s="4"/>
      <c r="USW132" s="4"/>
      <c r="USX132" s="4"/>
      <c r="USY132" s="4"/>
      <c r="USZ132" s="4"/>
      <c r="UTA132" s="4"/>
      <c r="UTB132" s="4"/>
      <c r="UTC132" s="4"/>
      <c r="UTD132" s="4"/>
      <c r="UTE132" s="4"/>
      <c r="UTF132" s="4"/>
      <c r="UTG132" s="4"/>
      <c r="UTH132" s="4"/>
      <c r="UTI132" s="4"/>
      <c r="UTJ132" s="4"/>
      <c r="UTK132" s="4"/>
      <c r="UTL132" s="4"/>
      <c r="UTM132" s="4"/>
      <c r="UTN132" s="4"/>
      <c r="UTO132" s="4"/>
      <c r="UTP132" s="4"/>
      <c r="UTQ132" s="4"/>
      <c r="UTR132" s="4"/>
      <c r="UTS132" s="4"/>
      <c r="UTT132" s="4"/>
      <c r="UTU132" s="4"/>
      <c r="UTV132" s="4"/>
      <c r="UTW132" s="4"/>
      <c r="UTX132" s="4"/>
      <c r="UTY132" s="4"/>
      <c r="UTZ132" s="4"/>
      <c r="UUA132" s="4"/>
      <c r="UUB132" s="4"/>
      <c r="UUC132" s="4"/>
      <c r="UUD132" s="4"/>
      <c r="UUE132" s="4"/>
      <c r="UUF132" s="4"/>
      <c r="UUG132" s="4"/>
      <c r="UUH132" s="4"/>
      <c r="UUI132" s="4"/>
      <c r="UUJ132" s="4"/>
      <c r="UUK132" s="4"/>
      <c r="UUL132" s="4"/>
      <c r="UUM132" s="4"/>
      <c r="UUN132" s="4"/>
      <c r="UUO132" s="4"/>
      <c r="UUP132" s="4"/>
      <c r="UUQ132" s="4"/>
      <c r="UUR132" s="4"/>
      <c r="UUS132" s="4"/>
      <c r="UUT132" s="4"/>
      <c r="UUU132" s="4"/>
      <c r="UUV132" s="4"/>
      <c r="UUW132" s="4"/>
      <c r="UUX132" s="4"/>
      <c r="UUY132" s="4"/>
      <c r="UUZ132" s="4"/>
      <c r="UVA132" s="4"/>
      <c r="UVB132" s="4"/>
      <c r="UVC132" s="4"/>
      <c r="UVD132" s="4"/>
      <c r="UVE132" s="4"/>
      <c r="UVF132" s="4"/>
      <c r="UVG132" s="4"/>
      <c r="UVH132" s="4"/>
      <c r="UVI132" s="4"/>
      <c r="UVJ132" s="4"/>
      <c r="UVK132" s="4"/>
      <c r="UVL132" s="4"/>
      <c r="UVM132" s="4"/>
      <c r="UVN132" s="4"/>
      <c r="UVO132" s="4"/>
      <c r="UVP132" s="4"/>
      <c r="UVQ132" s="4"/>
      <c r="UVR132" s="4"/>
      <c r="UVS132" s="4"/>
      <c r="UVT132" s="4"/>
      <c r="UVU132" s="4"/>
      <c r="UVV132" s="4"/>
      <c r="UVW132" s="4"/>
      <c r="UVX132" s="4"/>
      <c r="UVY132" s="4"/>
      <c r="UVZ132" s="4"/>
      <c r="UWA132" s="4"/>
      <c r="UWB132" s="4"/>
      <c r="UWC132" s="4"/>
      <c r="UWD132" s="4"/>
      <c r="UWE132" s="4"/>
      <c r="UWF132" s="4"/>
      <c r="UWG132" s="4"/>
      <c r="UWH132" s="4"/>
      <c r="UWO132" s="4"/>
      <c r="UWP132" s="4"/>
      <c r="UWQ132" s="4"/>
      <c r="UWR132" s="4"/>
      <c r="UWS132" s="4"/>
      <c r="UWT132" s="4"/>
      <c r="UWU132" s="4"/>
      <c r="UWV132" s="4"/>
      <c r="UWW132" s="4"/>
      <c r="UWX132" s="4"/>
      <c r="UWY132" s="4"/>
      <c r="UWZ132" s="4"/>
      <c r="UXA132" s="4"/>
      <c r="UXB132" s="4"/>
      <c r="UXC132" s="4"/>
      <c r="UXD132" s="4"/>
      <c r="UXE132" s="4"/>
      <c r="UXF132" s="4"/>
      <c r="UXG132" s="4"/>
      <c r="UXH132" s="4"/>
      <c r="UXI132" s="4"/>
      <c r="UXJ132" s="4"/>
      <c r="UXK132" s="4"/>
      <c r="UXL132" s="4"/>
      <c r="UXM132" s="4"/>
      <c r="UXN132" s="4"/>
      <c r="UXO132" s="4"/>
      <c r="UXP132" s="4"/>
      <c r="UXQ132" s="4"/>
      <c r="UXR132" s="4"/>
      <c r="UXS132" s="4"/>
      <c r="UXT132" s="4"/>
      <c r="UXU132" s="4"/>
      <c r="UXV132" s="4"/>
      <c r="UXW132" s="4"/>
      <c r="UXX132" s="4"/>
      <c r="UXY132" s="4"/>
      <c r="UXZ132" s="4"/>
      <c r="UYA132" s="4"/>
      <c r="UYB132" s="4"/>
      <c r="UYC132" s="4"/>
      <c r="UYD132" s="4"/>
      <c r="UYE132" s="4"/>
      <c r="UYF132" s="4"/>
      <c r="UYG132" s="4"/>
      <c r="UYH132" s="4"/>
      <c r="UYI132" s="4"/>
      <c r="UYJ132" s="4"/>
      <c r="UYK132" s="4"/>
      <c r="UYL132" s="4"/>
      <c r="UYM132" s="4"/>
      <c r="UYN132" s="4"/>
      <c r="UYO132" s="4"/>
      <c r="UYP132" s="4"/>
      <c r="UYQ132" s="4"/>
      <c r="UYR132" s="4"/>
      <c r="UYS132" s="4"/>
      <c r="UYT132" s="4"/>
      <c r="UYU132" s="4"/>
      <c r="UYV132" s="4"/>
      <c r="UYW132" s="4"/>
      <c r="UYX132" s="4"/>
      <c r="UYY132" s="4"/>
      <c r="UYZ132" s="4"/>
      <c r="UZA132" s="4"/>
      <c r="UZB132" s="4"/>
      <c r="UZC132" s="4"/>
      <c r="UZD132" s="4"/>
      <c r="UZE132" s="4"/>
      <c r="UZF132" s="4"/>
      <c r="UZG132" s="4"/>
      <c r="UZH132" s="4"/>
      <c r="UZI132" s="4"/>
      <c r="UZJ132" s="4"/>
      <c r="UZK132" s="4"/>
      <c r="UZL132" s="4"/>
      <c r="UZM132" s="4"/>
      <c r="UZN132" s="4"/>
      <c r="UZO132" s="4"/>
      <c r="UZP132" s="4"/>
      <c r="UZQ132" s="4"/>
      <c r="UZR132" s="4"/>
      <c r="UZS132" s="4"/>
      <c r="UZT132" s="4"/>
      <c r="UZU132" s="4"/>
      <c r="UZV132" s="4"/>
      <c r="UZW132" s="4"/>
      <c r="UZX132" s="4"/>
      <c r="UZY132" s="4"/>
      <c r="UZZ132" s="4"/>
      <c r="VAA132" s="4"/>
      <c r="VAB132" s="4"/>
      <c r="VAC132" s="4"/>
      <c r="VAD132" s="4"/>
      <c r="VAE132" s="4"/>
      <c r="VAF132" s="4"/>
      <c r="VAG132" s="4"/>
      <c r="VAH132" s="4"/>
      <c r="VAI132" s="4"/>
      <c r="VAJ132" s="4"/>
      <c r="VAK132" s="4"/>
      <c r="VAL132" s="4"/>
      <c r="VAM132" s="4"/>
      <c r="VAN132" s="4"/>
      <c r="VAO132" s="4"/>
      <c r="VAP132" s="4"/>
      <c r="VAQ132" s="4"/>
      <c r="VAR132" s="4"/>
      <c r="VAS132" s="4"/>
      <c r="VAT132" s="4"/>
      <c r="VAU132" s="4"/>
      <c r="VAV132" s="4"/>
      <c r="VAW132" s="4"/>
      <c r="VAX132" s="4"/>
      <c r="VAY132" s="4"/>
      <c r="VAZ132" s="4"/>
      <c r="VBA132" s="4"/>
      <c r="VBB132" s="4"/>
      <c r="VBC132" s="4"/>
      <c r="VBD132" s="4"/>
      <c r="VBE132" s="4"/>
      <c r="VBF132" s="4"/>
      <c r="VBG132" s="4"/>
      <c r="VBH132" s="4"/>
      <c r="VBI132" s="4"/>
      <c r="VBJ132" s="4"/>
      <c r="VBK132" s="4"/>
      <c r="VBL132" s="4"/>
      <c r="VBM132" s="4"/>
      <c r="VBN132" s="4"/>
      <c r="VBO132" s="4"/>
      <c r="VBP132" s="4"/>
      <c r="VBQ132" s="4"/>
      <c r="VBR132" s="4"/>
      <c r="VBS132" s="4"/>
      <c r="VBT132" s="4"/>
      <c r="VBU132" s="4"/>
      <c r="VBV132" s="4"/>
      <c r="VBW132" s="4"/>
      <c r="VBX132" s="4"/>
      <c r="VBY132" s="4"/>
      <c r="VBZ132" s="4"/>
      <c r="VCA132" s="4"/>
      <c r="VCB132" s="4"/>
      <c r="VCC132" s="4"/>
      <c r="VCD132" s="4"/>
      <c r="VCE132" s="4"/>
      <c r="VCF132" s="4"/>
      <c r="VCG132" s="4"/>
      <c r="VCH132" s="4"/>
      <c r="VCI132" s="4"/>
      <c r="VCJ132" s="4"/>
      <c r="VCK132" s="4"/>
      <c r="VCL132" s="4"/>
      <c r="VCM132" s="4"/>
      <c r="VCN132" s="4"/>
      <c r="VCO132" s="4"/>
      <c r="VCP132" s="4"/>
      <c r="VCQ132" s="4"/>
      <c r="VCR132" s="4"/>
      <c r="VCS132" s="4"/>
      <c r="VCT132" s="4"/>
      <c r="VCU132" s="4"/>
      <c r="VCV132" s="4"/>
      <c r="VCW132" s="4"/>
      <c r="VCX132" s="4"/>
      <c r="VCY132" s="4"/>
      <c r="VCZ132" s="4"/>
      <c r="VDA132" s="4"/>
      <c r="VDB132" s="4"/>
      <c r="VDC132" s="4"/>
      <c r="VDD132" s="4"/>
      <c r="VDE132" s="4"/>
      <c r="VDF132" s="4"/>
      <c r="VDG132" s="4"/>
      <c r="VDH132" s="4"/>
      <c r="VDI132" s="4"/>
      <c r="VDJ132" s="4"/>
      <c r="VDK132" s="4"/>
      <c r="VDL132" s="4"/>
      <c r="VDM132" s="4"/>
      <c r="VDN132" s="4"/>
      <c r="VDO132" s="4"/>
      <c r="VDP132" s="4"/>
      <c r="VDQ132" s="4"/>
      <c r="VDR132" s="4"/>
      <c r="VDS132" s="4"/>
      <c r="VDT132" s="4"/>
      <c r="VDU132" s="4"/>
      <c r="VDV132" s="4"/>
      <c r="VDW132" s="4"/>
      <c r="VDX132" s="4"/>
      <c r="VDY132" s="4"/>
      <c r="VDZ132" s="4"/>
      <c r="VEA132" s="4"/>
      <c r="VEB132" s="4"/>
      <c r="VEC132" s="4"/>
      <c r="VED132" s="4"/>
      <c r="VEE132" s="4"/>
      <c r="VEF132" s="4"/>
      <c r="VEG132" s="4"/>
      <c r="VEH132" s="4"/>
      <c r="VEI132" s="4"/>
      <c r="VEJ132" s="4"/>
      <c r="VEK132" s="4"/>
      <c r="VEL132" s="4"/>
      <c r="VEM132" s="4"/>
      <c r="VEN132" s="4"/>
      <c r="VEO132" s="4"/>
      <c r="VEP132" s="4"/>
      <c r="VEQ132" s="4"/>
      <c r="VER132" s="4"/>
      <c r="VES132" s="4"/>
      <c r="VET132" s="4"/>
      <c r="VEU132" s="4"/>
      <c r="VEV132" s="4"/>
      <c r="VEW132" s="4"/>
      <c r="VEX132" s="4"/>
      <c r="VEY132" s="4"/>
      <c r="VEZ132" s="4"/>
      <c r="VFA132" s="4"/>
      <c r="VFB132" s="4"/>
      <c r="VFC132" s="4"/>
      <c r="VFD132" s="4"/>
      <c r="VFE132" s="4"/>
      <c r="VFF132" s="4"/>
      <c r="VFG132" s="4"/>
      <c r="VFH132" s="4"/>
      <c r="VFI132" s="4"/>
      <c r="VFJ132" s="4"/>
      <c r="VFK132" s="4"/>
      <c r="VFL132" s="4"/>
      <c r="VFM132" s="4"/>
      <c r="VFN132" s="4"/>
      <c r="VFO132" s="4"/>
      <c r="VFP132" s="4"/>
      <c r="VFQ132" s="4"/>
      <c r="VFR132" s="4"/>
      <c r="VFS132" s="4"/>
      <c r="VFT132" s="4"/>
      <c r="VFU132" s="4"/>
      <c r="VFV132" s="4"/>
      <c r="VFW132" s="4"/>
      <c r="VFX132" s="4"/>
      <c r="VFY132" s="4"/>
      <c r="VFZ132" s="4"/>
      <c r="VGA132" s="4"/>
      <c r="VGB132" s="4"/>
      <c r="VGC132" s="4"/>
      <c r="VGD132" s="4"/>
      <c r="VGK132" s="4"/>
      <c r="VGL132" s="4"/>
      <c r="VGM132" s="4"/>
      <c r="VGN132" s="4"/>
      <c r="VGO132" s="4"/>
      <c r="VGP132" s="4"/>
      <c r="VGQ132" s="4"/>
      <c r="VGR132" s="4"/>
      <c r="VGS132" s="4"/>
      <c r="VGT132" s="4"/>
      <c r="VGU132" s="4"/>
      <c r="VGV132" s="4"/>
      <c r="VGW132" s="4"/>
      <c r="VGX132" s="4"/>
      <c r="VGY132" s="4"/>
      <c r="VGZ132" s="4"/>
      <c r="VHA132" s="4"/>
      <c r="VHB132" s="4"/>
      <c r="VHC132" s="4"/>
      <c r="VHD132" s="4"/>
      <c r="VHE132" s="4"/>
      <c r="VHF132" s="4"/>
      <c r="VHG132" s="4"/>
      <c r="VHH132" s="4"/>
      <c r="VHI132" s="4"/>
      <c r="VHJ132" s="4"/>
      <c r="VHK132" s="4"/>
      <c r="VHL132" s="4"/>
      <c r="VHM132" s="4"/>
      <c r="VHN132" s="4"/>
      <c r="VHO132" s="4"/>
      <c r="VHP132" s="4"/>
      <c r="VHQ132" s="4"/>
      <c r="VHR132" s="4"/>
      <c r="VHS132" s="4"/>
      <c r="VHT132" s="4"/>
      <c r="VHU132" s="4"/>
      <c r="VHV132" s="4"/>
      <c r="VHW132" s="4"/>
      <c r="VHX132" s="4"/>
      <c r="VHY132" s="4"/>
      <c r="VHZ132" s="4"/>
      <c r="VIA132" s="4"/>
      <c r="VIB132" s="4"/>
      <c r="VIC132" s="4"/>
      <c r="VID132" s="4"/>
      <c r="VIE132" s="4"/>
      <c r="VIF132" s="4"/>
      <c r="VIG132" s="4"/>
      <c r="VIH132" s="4"/>
      <c r="VII132" s="4"/>
      <c r="VIJ132" s="4"/>
      <c r="VIK132" s="4"/>
      <c r="VIL132" s="4"/>
      <c r="VIM132" s="4"/>
      <c r="VIN132" s="4"/>
      <c r="VIO132" s="4"/>
      <c r="VIP132" s="4"/>
      <c r="VIQ132" s="4"/>
      <c r="VIR132" s="4"/>
      <c r="VIS132" s="4"/>
      <c r="VIT132" s="4"/>
      <c r="VIU132" s="4"/>
      <c r="VIV132" s="4"/>
      <c r="VIW132" s="4"/>
      <c r="VIX132" s="4"/>
      <c r="VIY132" s="4"/>
      <c r="VIZ132" s="4"/>
      <c r="VJA132" s="4"/>
      <c r="VJB132" s="4"/>
      <c r="VJC132" s="4"/>
      <c r="VJD132" s="4"/>
      <c r="VJE132" s="4"/>
      <c r="VJF132" s="4"/>
      <c r="VJG132" s="4"/>
      <c r="VJH132" s="4"/>
      <c r="VJI132" s="4"/>
      <c r="VJJ132" s="4"/>
      <c r="VJK132" s="4"/>
      <c r="VJL132" s="4"/>
      <c r="VJM132" s="4"/>
      <c r="VJN132" s="4"/>
      <c r="VJO132" s="4"/>
      <c r="VJP132" s="4"/>
      <c r="VJQ132" s="4"/>
      <c r="VJR132" s="4"/>
      <c r="VJS132" s="4"/>
      <c r="VJT132" s="4"/>
      <c r="VJU132" s="4"/>
      <c r="VJV132" s="4"/>
      <c r="VJW132" s="4"/>
      <c r="VJX132" s="4"/>
      <c r="VJY132" s="4"/>
      <c r="VJZ132" s="4"/>
      <c r="VKA132" s="4"/>
      <c r="VKB132" s="4"/>
      <c r="VKC132" s="4"/>
      <c r="VKD132" s="4"/>
      <c r="VKE132" s="4"/>
      <c r="VKF132" s="4"/>
      <c r="VKG132" s="4"/>
      <c r="VKH132" s="4"/>
      <c r="VKI132" s="4"/>
      <c r="VKJ132" s="4"/>
      <c r="VKK132" s="4"/>
      <c r="VKL132" s="4"/>
      <c r="VKM132" s="4"/>
      <c r="VKN132" s="4"/>
      <c r="VKO132" s="4"/>
      <c r="VKP132" s="4"/>
      <c r="VKQ132" s="4"/>
      <c r="VKR132" s="4"/>
      <c r="VKS132" s="4"/>
      <c r="VKT132" s="4"/>
      <c r="VKU132" s="4"/>
      <c r="VKV132" s="4"/>
      <c r="VKW132" s="4"/>
      <c r="VKX132" s="4"/>
      <c r="VKY132" s="4"/>
      <c r="VKZ132" s="4"/>
      <c r="VLA132" s="4"/>
      <c r="VLB132" s="4"/>
      <c r="VLC132" s="4"/>
      <c r="VLD132" s="4"/>
      <c r="VLE132" s="4"/>
      <c r="VLF132" s="4"/>
      <c r="VLG132" s="4"/>
      <c r="VLH132" s="4"/>
      <c r="VLI132" s="4"/>
      <c r="VLJ132" s="4"/>
      <c r="VLK132" s="4"/>
      <c r="VLL132" s="4"/>
      <c r="VLM132" s="4"/>
      <c r="VLN132" s="4"/>
      <c r="VLO132" s="4"/>
      <c r="VLP132" s="4"/>
      <c r="VLQ132" s="4"/>
      <c r="VLR132" s="4"/>
      <c r="VLS132" s="4"/>
      <c r="VLT132" s="4"/>
      <c r="VLU132" s="4"/>
      <c r="VLV132" s="4"/>
      <c r="VLW132" s="4"/>
      <c r="VLX132" s="4"/>
      <c r="VLY132" s="4"/>
      <c r="VLZ132" s="4"/>
      <c r="VMA132" s="4"/>
      <c r="VMB132" s="4"/>
      <c r="VMC132" s="4"/>
      <c r="VMD132" s="4"/>
      <c r="VME132" s="4"/>
      <c r="VMF132" s="4"/>
      <c r="VMG132" s="4"/>
      <c r="VMH132" s="4"/>
      <c r="VMI132" s="4"/>
      <c r="VMJ132" s="4"/>
      <c r="VMK132" s="4"/>
      <c r="VML132" s="4"/>
      <c r="VMM132" s="4"/>
      <c r="VMN132" s="4"/>
      <c r="VMO132" s="4"/>
      <c r="VMP132" s="4"/>
      <c r="VMQ132" s="4"/>
      <c r="VMR132" s="4"/>
      <c r="VMS132" s="4"/>
      <c r="VMT132" s="4"/>
      <c r="VMU132" s="4"/>
      <c r="VMV132" s="4"/>
      <c r="VMW132" s="4"/>
      <c r="VMX132" s="4"/>
      <c r="VMY132" s="4"/>
      <c r="VMZ132" s="4"/>
      <c r="VNA132" s="4"/>
      <c r="VNB132" s="4"/>
      <c r="VNC132" s="4"/>
      <c r="VND132" s="4"/>
      <c r="VNE132" s="4"/>
      <c r="VNF132" s="4"/>
      <c r="VNG132" s="4"/>
      <c r="VNH132" s="4"/>
      <c r="VNI132" s="4"/>
      <c r="VNJ132" s="4"/>
      <c r="VNK132" s="4"/>
      <c r="VNL132" s="4"/>
      <c r="VNM132" s="4"/>
      <c r="VNN132" s="4"/>
      <c r="VNO132" s="4"/>
      <c r="VNP132" s="4"/>
      <c r="VNQ132" s="4"/>
      <c r="VNR132" s="4"/>
      <c r="VNS132" s="4"/>
      <c r="VNT132" s="4"/>
      <c r="VNU132" s="4"/>
      <c r="VNV132" s="4"/>
      <c r="VNW132" s="4"/>
      <c r="VNX132" s="4"/>
      <c r="VNY132" s="4"/>
      <c r="VNZ132" s="4"/>
      <c r="VOA132" s="4"/>
      <c r="VOB132" s="4"/>
      <c r="VOC132" s="4"/>
      <c r="VOD132" s="4"/>
      <c r="VOE132" s="4"/>
      <c r="VOF132" s="4"/>
      <c r="VOG132" s="4"/>
      <c r="VOH132" s="4"/>
      <c r="VOI132" s="4"/>
      <c r="VOJ132" s="4"/>
      <c r="VOK132" s="4"/>
      <c r="VOL132" s="4"/>
      <c r="VOM132" s="4"/>
      <c r="VON132" s="4"/>
      <c r="VOO132" s="4"/>
      <c r="VOP132" s="4"/>
      <c r="VOQ132" s="4"/>
      <c r="VOR132" s="4"/>
      <c r="VOS132" s="4"/>
      <c r="VOT132" s="4"/>
      <c r="VOU132" s="4"/>
      <c r="VOV132" s="4"/>
      <c r="VOW132" s="4"/>
      <c r="VOX132" s="4"/>
      <c r="VOY132" s="4"/>
      <c r="VOZ132" s="4"/>
      <c r="VPA132" s="4"/>
      <c r="VPB132" s="4"/>
      <c r="VPC132" s="4"/>
      <c r="VPD132" s="4"/>
      <c r="VPE132" s="4"/>
      <c r="VPF132" s="4"/>
      <c r="VPG132" s="4"/>
      <c r="VPH132" s="4"/>
      <c r="VPI132" s="4"/>
      <c r="VPJ132" s="4"/>
      <c r="VPK132" s="4"/>
      <c r="VPL132" s="4"/>
      <c r="VPM132" s="4"/>
      <c r="VPN132" s="4"/>
      <c r="VPO132" s="4"/>
      <c r="VPP132" s="4"/>
      <c r="VPQ132" s="4"/>
      <c r="VPR132" s="4"/>
      <c r="VPS132" s="4"/>
      <c r="VPT132" s="4"/>
      <c r="VPU132" s="4"/>
      <c r="VPV132" s="4"/>
      <c r="VPW132" s="4"/>
      <c r="VPX132" s="4"/>
      <c r="VPY132" s="4"/>
      <c r="VPZ132" s="4"/>
      <c r="VQG132" s="4"/>
      <c r="VQH132" s="4"/>
      <c r="VQI132" s="4"/>
      <c r="VQJ132" s="4"/>
      <c r="VQK132" s="4"/>
      <c r="VQL132" s="4"/>
      <c r="VQM132" s="4"/>
      <c r="VQN132" s="4"/>
      <c r="VQO132" s="4"/>
      <c r="VQP132" s="4"/>
      <c r="VQQ132" s="4"/>
      <c r="VQR132" s="4"/>
      <c r="VQS132" s="4"/>
      <c r="VQT132" s="4"/>
      <c r="VQU132" s="4"/>
      <c r="VQV132" s="4"/>
      <c r="VQW132" s="4"/>
      <c r="VQX132" s="4"/>
      <c r="VQY132" s="4"/>
      <c r="VQZ132" s="4"/>
      <c r="VRA132" s="4"/>
      <c r="VRB132" s="4"/>
      <c r="VRC132" s="4"/>
      <c r="VRD132" s="4"/>
      <c r="VRE132" s="4"/>
      <c r="VRF132" s="4"/>
      <c r="VRG132" s="4"/>
      <c r="VRH132" s="4"/>
      <c r="VRI132" s="4"/>
      <c r="VRJ132" s="4"/>
      <c r="VRK132" s="4"/>
      <c r="VRL132" s="4"/>
      <c r="VRM132" s="4"/>
      <c r="VRN132" s="4"/>
      <c r="VRO132" s="4"/>
      <c r="VRP132" s="4"/>
      <c r="VRQ132" s="4"/>
      <c r="VRR132" s="4"/>
      <c r="VRS132" s="4"/>
      <c r="VRT132" s="4"/>
      <c r="VRU132" s="4"/>
      <c r="VRV132" s="4"/>
      <c r="VRW132" s="4"/>
      <c r="VRX132" s="4"/>
      <c r="VRY132" s="4"/>
      <c r="VRZ132" s="4"/>
      <c r="VSA132" s="4"/>
      <c r="VSB132" s="4"/>
      <c r="VSC132" s="4"/>
      <c r="VSD132" s="4"/>
      <c r="VSE132" s="4"/>
      <c r="VSF132" s="4"/>
      <c r="VSG132" s="4"/>
      <c r="VSH132" s="4"/>
      <c r="VSI132" s="4"/>
      <c r="VSJ132" s="4"/>
      <c r="VSK132" s="4"/>
      <c r="VSL132" s="4"/>
      <c r="VSM132" s="4"/>
      <c r="VSN132" s="4"/>
      <c r="VSO132" s="4"/>
      <c r="VSP132" s="4"/>
      <c r="VSQ132" s="4"/>
      <c r="VSR132" s="4"/>
      <c r="VSS132" s="4"/>
      <c r="VST132" s="4"/>
      <c r="VSU132" s="4"/>
      <c r="VSV132" s="4"/>
      <c r="VSW132" s="4"/>
      <c r="VSX132" s="4"/>
      <c r="VSY132" s="4"/>
      <c r="VSZ132" s="4"/>
      <c r="VTA132" s="4"/>
      <c r="VTB132" s="4"/>
      <c r="VTC132" s="4"/>
      <c r="VTD132" s="4"/>
      <c r="VTE132" s="4"/>
      <c r="VTF132" s="4"/>
      <c r="VTG132" s="4"/>
      <c r="VTH132" s="4"/>
      <c r="VTI132" s="4"/>
      <c r="VTJ132" s="4"/>
      <c r="VTK132" s="4"/>
      <c r="VTL132" s="4"/>
      <c r="VTM132" s="4"/>
      <c r="VTN132" s="4"/>
      <c r="VTO132" s="4"/>
      <c r="VTP132" s="4"/>
      <c r="VTQ132" s="4"/>
      <c r="VTR132" s="4"/>
      <c r="VTS132" s="4"/>
      <c r="VTT132" s="4"/>
      <c r="VTU132" s="4"/>
      <c r="VTV132" s="4"/>
      <c r="VTW132" s="4"/>
      <c r="VTX132" s="4"/>
      <c r="VTY132" s="4"/>
      <c r="VTZ132" s="4"/>
      <c r="VUA132" s="4"/>
      <c r="VUB132" s="4"/>
      <c r="VUC132" s="4"/>
      <c r="VUD132" s="4"/>
      <c r="VUE132" s="4"/>
      <c r="VUF132" s="4"/>
      <c r="VUG132" s="4"/>
      <c r="VUH132" s="4"/>
      <c r="VUI132" s="4"/>
      <c r="VUJ132" s="4"/>
      <c r="VUK132" s="4"/>
      <c r="VUL132" s="4"/>
      <c r="VUM132" s="4"/>
      <c r="VUN132" s="4"/>
      <c r="VUO132" s="4"/>
      <c r="VUP132" s="4"/>
      <c r="VUQ132" s="4"/>
      <c r="VUR132" s="4"/>
      <c r="VUS132" s="4"/>
      <c r="VUT132" s="4"/>
      <c r="VUU132" s="4"/>
      <c r="VUV132" s="4"/>
      <c r="VUW132" s="4"/>
      <c r="VUX132" s="4"/>
      <c r="VUY132" s="4"/>
      <c r="VUZ132" s="4"/>
      <c r="VVA132" s="4"/>
      <c r="VVB132" s="4"/>
      <c r="VVC132" s="4"/>
      <c r="VVD132" s="4"/>
      <c r="VVE132" s="4"/>
      <c r="VVF132" s="4"/>
      <c r="VVG132" s="4"/>
      <c r="VVH132" s="4"/>
      <c r="VVI132" s="4"/>
      <c r="VVJ132" s="4"/>
      <c r="VVK132" s="4"/>
      <c r="VVL132" s="4"/>
      <c r="VVM132" s="4"/>
      <c r="VVN132" s="4"/>
      <c r="VVO132" s="4"/>
      <c r="VVP132" s="4"/>
      <c r="VVQ132" s="4"/>
      <c r="VVR132" s="4"/>
      <c r="VVS132" s="4"/>
      <c r="VVT132" s="4"/>
      <c r="VVU132" s="4"/>
      <c r="VVV132" s="4"/>
      <c r="VVW132" s="4"/>
      <c r="VVX132" s="4"/>
      <c r="VVY132" s="4"/>
      <c r="VVZ132" s="4"/>
      <c r="VWA132" s="4"/>
      <c r="VWB132" s="4"/>
      <c r="VWC132" s="4"/>
      <c r="VWD132" s="4"/>
      <c r="VWE132" s="4"/>
      <c r="VWF132" s="4"/>
      <c r="VWG132" s="4"/>
      <c r="VWH132" s="4"/>
      <c r="VWI132" s="4"/>
      <c r="VWJ132" s="4"/>
      <c r="VWK132" s="4"/>
      <c r="VWL132" s="4"/>
      <c r="VWM132" s="4"/>
      <c r="VWN132" s="4"/>
      <c r="VWO132" s="4"/>
      <c r="VWP132" s="4"/>
      <c r="VWQ132" s="4"/>
      <c r="VWR132" s="4"/>
      <c r="VWS132" s="4"/>
      <c r="VWT132" s="4"/>
      <c r="VWU132" s="4"/>
      <c r="VWV132" s="4"/>
      <c r="VWW132" s="4"/>
      <c r="VWX132" s="4"/>
      <c r="VWY132" s="4"/>
      <c r="VWZ132" s="4"/>
      <c r="VXA132" s="4"/>
      <c r="VXB132" s="4"/>
      <c r="VXC132" s="4"/>
      <c r="VXD132" s="4"/>
      <c r="VXE132" s="4"/>
      <c r="VXF132" s="4"/>
      <c r="VXG132" s="4"/>
      <c r="VXH132" s="4"/>
      <c r="VXI132" s="4"/>
      <c r="VXJ132" s="4"/>
      <c r="VXK132" s="4"/>
      <c r="VXL132" s="4"/>
      <c r="VXM132" s="4"/>
      <c r="VXN132" s="4"/>
      <c r="VXO132" s="4"/>
      <c r="VXP132" s="4"/>
      <c r="VXQ132" s="4"/>
      <c r="VXR132" s="4"/>
      <c r="VXS132" s="4"/>
      <c r="VXT132" s="4"/>
      <c r="VXU132" s="4"/>
      <c r="VXV132" s="4"/>
      <c r="VXW132" s="4"/>
      <c r="VXX132" s="4"/>
      <c r="VXY132" s="4"/>
      <c r="VXZ132" s="4"/>
      <c r="VYA132" s="4"/>
      <c r="VYB132" s="4"/>
      <c r="VYC132" s="4"/>
      <c r="VYD132" s="4"/>
      <c r="VYE132" s="4"/>
      <c r="VYF132" s="4"/>
      <c r="VYG132" s="4"/>
      <c r="VYH132" s="4"/>
      <c r="VYI132" s="4"/>
      <c r="VYJ132" s="4"/>
      <c r="VYK132" s="4"/>
      <c r="VYL132" s="4"/>
      <c r="VYM132" s="4"/>
      <c r="VYN132" s="4"/>
      <c r="VYO132" s="4"/>
      <c r="VYP132" s="4"/>
      <c r="VYQ132" s="4"/>
      <c r="VYR132" s="4"/>
      <c r="VYS132" s="4"/>
      <c r="VYT132" s="4"/>
      <c r="VYU132" s="4"/>
      <c r="VYV132" s="4"/>
      <c r="VYW132" s="4"/>
      <c r="VYX132" s="4"/>
      <c r="VYY132" s="4"/>
      <c r="VYZ132" s="4"/>
      <c r="VZA132" s="4"/>
      <c r="VZB132" s="4"/>
      <c r="VZC132" s="4"/>
      <c r="VZD132" s="4"/>
      <c r="VZE132" s="4"/>
      <c r="VZF132" s="4"/>
      <c r="VZG132" s="4"/>
      <c r="VZH132" s="4"/>
      <c r="VZI132" s="4"/>
      <c r="VZJ132" s="4"/>
      <c r="VZK132" s="4"/>
      <c r="VZL132" s="4"/>
      <c r="VZM132" s="4"/>
      <c r="VZN132" s="4"/>
      <c r="VZO132" s="4"/>
      <c r="VZP132" s="4"/>
      <c r="VZQ132" s="4"/>
      <c r="VZR132" s="4"/>
      <c r="VZS132" s="4"/>
      <c r="VZT132" s="4"/>
      <c r="VZU132" s="4"/>
      <c r="VZV132" s="4"/>
      <c r="WAC132" s="4"/>
      <c r="WAD132" s="4"/>
      <c r="WAE132" s="4"/>
      <c r="WAF132" s="4"/>
      <c r="WAG132" s="4"/>
      <c r="WAH132" s="4"/>
      <c r="WAI132" s="4"/>
      <c r="WAJ132" s="4"/>
      <c r="WAK132" s="4"/>
      <c r="WAL132" s="4"/>
      <c r="WAM132" s="4"/>
      <c r="WAN132" s="4"/>
      <c r="WAO132" s="4"/>
      <c r="WAP132" s="4"/>
      <c r="WAQ132" s="4"/>
      <c r="WAR132" s="4"/>
      <c r="WAS132" s="4"/>
      <c r="WAT132" s="4"/>
      <c r="WAU132" s="4"/>
      <c r="WAV132" s="4"/>
      <c r="WAW132" s="4"/>
      <c r="WAX132" s="4"/>
      <c r="WAY132" s="4"/>
      <c r="WAZ132" s="4"/>
      <c r="WBA132" s="4"/>
      <c r="WBB132" s="4"/>
      <c r="WBC132" s="4"/>
      <c r="WBD132" s="4"/>
      <c r="WBE132" s="4"/>
      <c r="WBF132" s="4"/>
      <c r="WBG132" s="4"/>
      <c r="WBH132" s="4"/>
      <c r="WBI132" s="4"/>
      <c r="WBJ132" s="4"/>
      <c r="WBK132" s="4"/>
      <c r="WBL132" s="4"/>
      <c r="WBM132" s="4"/>
      <c r="WBN132" s="4"/>
      <c r="WBO132" s="4"/>
      <c r="WBP132" s="4"/>
      <c r="WBQ132" s="4"/>
      <c r="WBR132" s="4"/>
      <c r="WBS132" s="4"/>
      <c r="WBT132" s="4"/>
      <c r="WBU132" s="4"/>
      <c r="WBV132" s="4"/>
      <c r="WBW132" s="4"/>
      <c r="WBX132" s="4"/>
      <c r="WBY132" s="4"/>
      <c r="WBZ132" s="4"/>
      <c r="WCA132" s="4"/>
      <c r="WCB132" s="4"/>
      <c r="WCC132" s="4"/>
      <c r="WCD132" s="4"/>
      <c r="WCE132" s="4"/>
      <c r="WCF132" s="4"/>
      <c r="WCG132" s="4"/>
      <c r="WCH132" s="4"/>
      <c r="WCI132" s="4"/>
      <c r="WCJ132" s="4"/>
      <c r="WCK132" s="4"/>
      <c r="WCL132" s="4"/>
      <c r="WCM132" s="4"/>
      <c r="WCN132" s="4"/>
      <c r="WCO132" s="4"/>
      <c r="WCP132" s="4"/>
      <c r="WCQ132" s="4"/>
      <c r="WCR132" s="4"/>
      <c r="WCS132" s="4"/>
      <c r="WCT132" s="4"/>
      <c r="WCU132" s="4"/>
      <c r="WCV132" s="4"/>
      <c r="WCW132" s="4"/>
      <c r="WCX132" s="4"/>
      <c r="WCY132" s="4"/>
      <c r="WCZ132" s="4"/>
      <c r="WDA132" s="4"/>
      <c r="WDB132" s="4"/>
      <c r="WDC132" s="4"/>
      <c r="WDD132" s="4"/>
      <c r="WDE132" s="4"/>
      <c r="WDF132" s="4"/>
      <c r="WDG132" s="4"/>
      <c r="WDH132" s="4"/>
      <c r="WDI132" s="4"/>
      <c r="WDJ132" s="4"/>
      <c r="WDK132" s="4"/>
      <c r="WDL132" s="4"/>
      <c r="WDM132" s="4"/>
      <c r="WDN132" s="4"/>
      <c r="WDO132" s="4"/>
      <c r="WDP132" s="4"/>
      <c r="WDQ132" s="4"/>
      <c r="WDR132" s="4"/>
      <c r="WDS132" s="4"/>
      <c r="WDT132" s="4"/>
      <c r="WDU132" s="4"/>
      <c r="WDV132" s="4"/>
      <c r="WDW132" s="4"/>
      <c r="WDX132" s="4"/>
      <c r="WDY132" s="4"/>
      <c r="WDZ132" s="4"/>
      <c r="WEA132" s="4"/>
      <c r="WEB132" s="4"/>
      <c r="WEC132" s="4"/>
      <c r="WED132" s="4"/>
      <c r="WEE132" s="4"/>
      <c r="WEF132" s="4"/>
      <c r="WEG132" s="4"/>
      <c r="WEH132" s="4"/>
      <c r="WEI132" s="4"/>
      <c r="WEJ132" s="4"/>
      <c r="WEK132" s="4"/>
      <c r="WEL132" s="4"/>
      <c r="WEM132" s="4"/>
      <c r="WEN132" s="4"/>
      <c r="WEO132" s="4"/>
      <c r="WEP132" s="4"/>
      <c r="WEQ132" s="4"/>
      <c r="WER132" s="4"/>
      <c r="WES132" s="4"/>
      <c r="WET132" s="4"/>
      <c r="WEU132" s="4"/>
      <c r="WEV132" s="4"/>
      <c r="WEW132" s="4"/>
      <c r="WEX132" s="4"/>
      <c r="WEY132" s="4"/>
      <c r="WEZ132" s="4"/>
      <c r="WFA132" s="4"/>
      <c r="WFB132" s="4"/>
      <c r="WFC132" s="4"/>
      <c r="WFD132" s="4"/>
      <c r="WFE132" s="4"/>
      <c r="WFF132" s="4"/>
      <c r="WFG132" s="4"/>
      <c r="WFH132" s="4"/>
      <c r="WFI132" s="4"/>
      <c r="WFJ132" s="4"/>
      <c r="WFK132" s="4"/>
      <c r="WFL132" s="4"/>
      <c r="WFM132" s="4"/>
      <c r="WFN132" s="4"/>
      <c r="WFO132" s="4"/>
      <c r="WFP132" s="4"/>
      <c r="WFQ132" s="4"/>
      <c r="WFR132" s="4"/>
      <c r="WFS132" s="4"/>
      <c r="WFT132" s="4"/>
      <c r="WFU132" s="4"/>
      <c r="WFV132" s="4"/>
      <c r="WFW132" s="4"/>
      <c r="WFX132" s="4"/>
      <c r="WFY132" s="4"/>
      <c r="WFZ132" s="4"/>
      <c r="WGA132" s="4"/>
      <c r="WGB132" s="4"/>
      <c r="WGC132" s="4"/>
      <c r="WGD132" s="4"/>
      <c r="WGE132" s="4"/>
      <c r="WGF132" s="4"/>
      <c r="WGG132" s="4"/>
      <c r="WGH132" s="4"/>
      <c r="WGI132" s="4"/>
      <c r="WGJ132" s="4"/>
      <c r="WGK132" s="4"/>
      <c r="WGL132" s="4"/>
      <c r="WGM132" s="4"/>
      <c r="WGN132" s="4"/>
      <c r="WGO132" s="4"/>
      <c r="WGP132" s="4"/>
      <c r="WGQ132" s="4"/>
      <c r="WGR132" s="4"/>
      <c r="WGS132" s="4"/>
      <c r="WGT132" s="4"/>
      <c r="WGU132" s="4"/>
      <c r="WGV132" s="4"/>
      <c r="WGW132" s="4"/>
      <c r="WGX132" s="4"/>
      <c r="WGY132" s="4"/>
      <c r="WGZ132" s="4"/>
      <c r="WHA132" s="4"/>
      <c r="WHB132" s="4"/>
      <c r="WHC132" s="4"/>
      <c r="WHD132" s="4"/>
      <c r="WHE132" s="4"/>
      <c r="WHF132" s="4"/>
      <c r="WHG132" s="4"/>
      <c r="WHH132" s="4"/>
      <c r="WHI132" s="4"/>
      <c r="WHJ132" s="4"/>
      <c r="WHK132" s="4"/>
      <c r="WHL132" s="4"/>
      <c r="WHM132" s="4"/>
      <c r="WHN132" s="4"/>
      <c r="WHO132" s="4"/>
      <c r="WHP132" s="4"/>
      <c r="WHQ132" s="4"/>
      <c r="WHR132" s="4"/>
      <c r="WHS132" s="4"/>
      <c r="WHT132" s="4"/>
      <c r="WHU132" s="4"/>
      <c r="WHV132" s="4"/>
      <c r="WHW132" s="4"/>
      <c r="WHX132" s="4"/>
      <c r="WHY132" s="4"/>
      <c r="WHZ132" s="4"/>
      <c r="WIA132" s="4"/>
      <c r="WIB132" s="4"/>
      <c r="WIC132" s="4"/>
      <c r="WID132" s="4"/>
      <c r="WIE132" s="4"/>
      <c r="WIF132" s="4"/>
      <c r="WIG132" s="4"/>
      <c r="WIH132" s="4"/>
      <c r="WII132" s="4"/>
      <c r="WIJ132" s="4"/>
      <c r="WIK132" s="4"/>
      <c r="WIL132" s="4"/>
      <c r="WIM132" s="4"/>
      <c r="WIN132" s="4"/>
      <c r="WIO132" s="4"/>
      <c r="WIP132" s="4"/>
      <c r="WIQ132" s="4"/>
      <c r="WIR132" s="4"/>
      <c r="WIS132" s="4"/>
      <c r="WIT132" s="4"/>
      <c r="WIU132" s="4"/>
      <c r="WIV132" s="4"/>
      <c r="WIW132" s="4"/>
      <c r="WIX132" s="4"/>
      <c r="WIY132" s="4"/>
      <c r="WIZ132" s="4"/>
      <c r="WJA132" s="4"/>
      <c r="WJB132" s="4"/>
      <c r="WJC132" s="4"/>
      <c r="WJD132" s="4"/>
      <c r="WJE132" s="4"/>
      <c r="WJF132" s="4"/>
      <c r="WJG132" s="4"/>
      <c r="WJH132" s="4"/>
      <c r="WJI132" s="4"/>
      <c r="WJJ132" s="4"/>
      <c r="WJK132" s="4"/>
      <c r="WJL132" s="4"/>
      <c r="WJM132" s="4"/>
      <c r="WJN132" s="4"/>
      <c r="WJO132" s="4"/>
      <c r="WJP132" s="4"/>
      <c r="WJQ132" s="4"/>
      <c r="WJR132" s="4"/>
      <c r="WJY132" s="4"/>
      <c r="WJZ132" s="4"/>
      <c r="WKA132" s="4"/>
      <c r="WKB132" s="4"/>
      <c r="WKC132" s="4"/>
      <c r="WKD132" s="4"/>
      <c r="WKE132" s="4"/>
      <c r="WKF132" s="4"/>
      <c r="WKG132" s="4"/>
      <c r="WKH132" s="4"/>
      <c r="WKI132" s="4"/>
      <c r="WKJ132" s="4"/>
      <c r="WKK132" s="4"/>
      <c r="WKL132" s="4"/>
      <c r="WKM132" s="4"/>
      <c r="WKN132" s="4"/>
      <c r="WKO132" s="4"/>
      <c r="WKP132" s="4"/>
      <c r="WKQ132" s="4"/>
      <c r="WKR132" s="4"/>
      <c r="WKS132" s="4"/>
      <c r="WKT132" s="4"/>
      <c r="WKU132" s="4"/>
      <c r="WKV132" s="4"/>
      <c r="WKW132" s="4"/>
      <c r="WKX132" s="4"/>
      <c r="WKY132" s="4"/>
      <c r="WKZ132" s="4"/>
      <c r="WLA132" s="4"/>
      <c r="WLB132" s="4"/>
      <c r="WLC132" s="4"/>
      <c r="WLD132" s="4"/>
      <c r="WLE132" s="4"/>
      <c r="WLF132" s="4"/>
      <c r="WLG132" s="4"/>
      <c r="WLH132" s="4"/>
      <c r="WLI132" s="4"/>
      <c r="WLJ132" s="4"/>
      <c r="WLK132" s="4"/>
      <c r="WLL132" s="4"/>
      <c r="WLM132" s="4"/>
      <c r="WLN132" s="4"/>
      <c r="WLO132" s="4"/>
      <c r="WLP132" s="4"/>
      <c r="WLQ132" s="4"/>
      <c r="WLR132" s="4"/>
      <c r="WLS132" s="4"/>
      <c r="WLT132" s="4"/>
      <c r="WLU132" s="4"/>
      <c r="WLV132" s="4"/>
      <c r="WLW132" s="4"/>
      <c r="WLX132" s="4"/>
      <c r="WLY132" s="4"/>
      <c r="WLZ132" s="4"/>
      <c r="WMA132" s="4"/>
      <c r="WMB132" s="4"/>
      <c r="WMC132" s="4"/>
      <c r="WMD132" s="4"/>
      <c r="WME132" s="4"/>
      <c r="WMF132" s="4"/>
      <c r="WMG132" s="4"/>
      <c r="WMH132" s="4"/>
      <c r="WMI132" s="4"/>
      <c r="WMJ132" s="4"/>
      <c r="WMK132" s="4"/>
      <c r="WML132" s="4"/>
      <c r="WMM132" s="4"/>
      <c r="WMN132" s="4"/>
      <c r="WMO132" s="4"/>
      <c r="WMP132" s="4"/>
      <c r="WMQ132" s="4"/>
      <c r="WMR132" s="4"/>
      <c r="WMS132" s="4"/>
      <c r="WMT132" s="4"/>
      <c r="WMU132" s="4"/>
      <c r="WMV132" s="4"/>
      <c r="WMW132" s="4"/>
      <c r="WMX132" s="4"/>
      <c r="WMY132" s="4"/>
      <c r="WMZ132" s="4"/>
      <c r="WNA132" s="4"/>
      <c r="WNB132" s="4"/>
      <c r="WNC132" s="4"/>
      <c r="WND132" s="4"/>
      <c r="WNE132" s="4"/>
      <c r="WNF132" s="4"/>
      <c r="WNG132" s="4"/>
      <c r="WNH132" s="4"/>
      <c r="WNI132" s="4"/>
      <c r="WNJ132" s="4"/>
      <c r="WNK132" s="4"/>
      <c r="WNL132" s="4"/>
      <c r="WNM132" s="4"/>
      <c r="WNN132" s="4"/>
      <c r="WNO132" s="4"/>
      <c r="WNP132" s="4"/>
      <c r="WNQ132" s="4"/>
      <c r="WNR132" s="4"/>
      <c r="WNS132" s="4"/>
      <c r="WNT132" s="4"/>
      <c r="WNU132" s="4"/>
      <c r="WNV132" s="4"/>
      <c r="WNW132" s="4"/>
      <c r="WNX132" s="4"/>
      <c r="WNY132" s="4"/>
      <c r="WNZ132" s="4"/>
      <c r="WOA132" s="4"/>
      <c r="WOB132" s="4"/>
      <c r="WOC132" s="4"/>
      <c r="WOD132" s="4"/>
      <c r="WOE132" s="4"/>
      <c r="WOF132" s="4"/>
      <c r="WOG132" s="4"/>
      <c r="WOH132" s="4"/>
      <c r="WOI132" s="4"/>
      <c r="WOJ132" s="4"/>
      <c r="WOK132" s="4"/>
      <c r="WOL132" s="4"/>
      <c r="WOM132" s="4"/>
      <c r="WON132" s="4"/>
      <c r="WOO132" s="4"/>
      <c r="WOP132" s="4"/>
      <c r="WOQ132" s="4"/>
      <c r="WOR132" s="4"/>
      <c r="WOS132" s="4"/>
      <c r="WOT132" s="4"/>
      <c r="WOU132" s="4"/>
      <c r="WOV132" s="4"/>
      <c r="WOW132" s="4"/>
      <c r="WOX132" s="4"/>
      <c r="WOY132" s="4"/>
      <c r="WOZ132" s="4"/>
      <c r="WPA132" s="4"/>
      <c r="WPB132" s="4"/>
      <c r="WPC132" s="4"/>
      <c r="WPD132" s="4"/>
      <c r="WPE132" s="4"/>
      <c r="WPF132" s="4"/>
      <c r="WPG132" s="4"/>
      <c r="WPH132" s="4"/>
      <c r="WPI132" s="4"/>
      <c r="WPJ132" s="4"/>
      <c r="WPK132" s="4"/>
      <c r="WPL132" s="4"/>
      <c r="WPM132" s="4"/>
      <c r="WPN132" s="4"/>
      <c r="WPO132" s="4"/>
      <c r="WPP132" s="4"/>
      <c r="WPQ132" s="4"/>
      <c r="WPR132" s="4"/>
      <c r="WPS132" s="4"/>
      <c r="WPT132" s="4"/>
      <c r="WPU132" s="4"/>
      <c r="WPV132" s="4"/>
      <c r="WPW132" s="4"/>
      <c r="WPX132" s="4"/>
      <c r="WPY132" s="4"/>
      <c r="WPZ132" s="4"/>
      <c r="WQA132" s="4"/>
      <c r="WQB132" s="4"/>
      <c r="WQC132" s="4"/>
      <c r="WQD132" s="4"/>
      <c r="WQE132" s="4"/>
      <c r="WQF132" s="4"/>
      <c r="WQG132" s="4"/>
      <c r="WQH132" s="4"/>
      <c r="WQI132" s="4"/>
      <c r="WQJ132" s="4"/>
      <c r="WQK132" s="4"/>
      <c r="WQL132" s="4"/>
      <c r="WQM132" s="4"/>
      <c r="WQN132" s="4"/>
      <c r="WQO132" s="4"/>
      <c r="WQP132" s="4"/>
      <c r="WQQ132" s="4"/>
      <c r="WQR132" s="4"/>
      <c r="WQS132" s="4"/>
      <c r="WQT132" s="4"/>
      <c r="WQU132" s="4"/>
      <c r="WQV132" s="4"/>
      <c r="WQW132" s="4"/>
      <c r="WQX132" s="4"/>
      <c r="WQY132" s="4"/>
      <c r="WQZ132" s="4"/>
      <c r="WRA132" s="4"/>
      <c r="WRB132" s="4"/>
      <c r="WRC132" s="4"/>
      <c r="WRD132" s="4"/>
      <c r="WRE132" s="4"/>
      <c r="WRF132" s="4"/>
      <c r="WRG132" s="4"/>
      <c r="WRH132" s="4"/>
      <c r="WRI132" s="4"/>
      <c r="WRJ132" s="4"/>
      <c r="WRK132" s="4"/>
      <c r="WRL132" s="4"/>
      <c r="WRM132" s="4"/>
      <c r="WRN132" s="4"/>
      <c r="WRO132" s="4"/>
      <c r="WRP132" s="4"/>
      <c r="WRQ132" s="4"/>
      <c r="WRR132" s="4"/>
      <c r="WRS132" s="4"/>
      <c r="WRT132" s="4"/>
      <c r="WRU132" s="4"/>
      <c r="WRV132" s="4"/>
      <c r="WRW132" s="4"/>
      <c r="WRX132" s="4"/>
      <c r="WRY132" s="4"/>
      <c r="WRZ132" s="4"/>
      <c r="WSA132" s="4"/>
      <c r="WSB132" s="4"/>
      <c r="WSC132" s="4"/>
      <c r="WSD132" s="4"/>
      <c r="WSE132" s="4"/>
      <c r="WSF132" s="4"/>
      <c r="WSG132" s="4"/>
      <c r="WSH132" s="4"/>
      <c r="WSI132" s="4"/>
      <c r="WSJ132" s="4"/>
      <c r="WSK132" s="4"/>
      <c r="WSL132" s="4"/>
      <c r="WSM132" s="4"/>
      <c r="WSN132" s="4"/>
      <c r="WSO132" s="4"/>
      <c r="WSP132" s="4"/>
      <c r="WSQ132" s="4"/>
      <c r="WSR132" s="4"/>
      <c r="WSS132" s="4"/>
      <c r="WST132" s="4"/>
      <c r="WSU132" s="4"/>
      <c r="WSV132" s="4"/>
      <c r="WSW132" s="4"/>
      <c r="WSX132" s="4"/>
      <c r="WSY132" s="4"/>
      <c r="WSZ132" s="4"/>
      <c r="WTA132" s="4"/>
      <c r="WTB132" s="4"/>
      <c r="WTC132" s="4"/>
      <c r="WTD132" s="4"/>
      <c r="WTE132" s="4"/>
      <c r="WTF132" s="4"/>
      <c r="WTG132" s="4"/>
      <c r="WTH132" s="4"/>
      <c r="WTI132" s="4"/>
      <c r="WTJ132" s="4"/>
      <c r="WTK132" s="4"/>
      <c r="WTL132" s="4"/>
      <c r="WTM132" s="4"/>
      <c r="WTN132" s="4"/>
      <c r="WTU132" s="4"/>
      <c r="WTV132" s="4"/>
      <c r="WTW132" s="4"/>
      <c r="WTX132" s="4"/>
      <c r="WTY132" s="4"/>
      <c r="WTZ132" s="4"/>
      <c r="WUA132" s="4"/>
      <c r="WUB132" s="4"/>
      <c r="WUC132" s="4"/>
      <c r="WUD132" s="4"/>
      <c r="WUE132" s="4"/>
      <c r="WUF132" s="4"/>
      <c r="WUG132" s="4"/>
      <c r="WUH132" s="4"/>
      <c r="WUI132" s="4"/>
      <c r="WUJ132" s="4"/>
      <c r="WUK132" s="4"/>
      <c r="WUL132" s="4"/>
      <c r="WUM132" s="4"/>
      <c r="WUN132" s="4"/>
      <c r="WUO132" s="4"/>
      <c r="WUP132" s="4"/>
      <c r="WUQ132" s="4"/>
      <c r="WUR132" s="4"/>
      <c r="WUS132" s="4"/>
      <c r="WUT132" s="4"/>
      <c r="WUU132" s="4"/>
      <c r="WUV132" s="4"/>
      <c r="WUW132" s="4"/>
      <c r="WUX132" s="4"/>
      <c r="WUY132" s="4"/>
      <c r="WUZ132" s="4"/>
      <c r="WVA132" s="4"/>
      <c r="WVB132" s="4"/>
      <c r="WVC132" s="4"/>
      <c r="WVD132" s="4"/>
      <c r="WVE132" s="4"/>
      <c r="WVF132" s="4"/>
      <c r="WVG132" s="4"/>
      <c r="WVH132" s="4"/>
      <c r="WVI132" s="4"/>
      <c r="WVJ132" s="4"/>
      <c r="WVK132" s="4"/>
      <c r="WVL132" s="4"/>
      <c r="WVM132" s="4"/>
      <c r="WVN132" s="4"/>
      <c r="WVO132" s="4"/>
      <c r="WVP132" s="4"/>
      <c r="WVQ132" s="4"/>
      <c r="WVR132" s="4"/>
      <c r="WVS132" s="4"/>
      <c r="WVT132" s="4"/>
      <c r="WVU132" s="4"/>
      <c r="WVV132" s="4"/>
      <c r="WVW132" s="4"/>
      <c r="WVX132" s="4"/>
      <c r="WVY132" s="4"/>
      <c r="WVZ132" s="4"/>
      <c r="WWA132" s="4"/>
      <c r="WWB132" s="4"/>
      <c r="WWC132" s="4"/>
      <c r="WWD132" s="4"/>
      <c r="WWE132" s="4"/>
      <c r="WWF132" s="4"/>
      <c r="WWG132" s="4"/>
      <c r="WWH132" s="4"/>
      <c r="WWI132" s="4"/>
      <c r="WWJ132" s="4"/>
      <c r="WWK132" s="4"/>
      <c r="WWL132" s="4"/>
      <c r="WWM132" s="4"/>
      <c r="WWN132" s="4"/>
      <c r="WWO132" s="4"/>
      <c r="WWP132" s="4"/>
      <c r="WWQ132" s="4"/>
      <c r="WWR132" s="4"/>
      <c r="WWS132" s="4"/>
      <c r="WWT132" s="4"/>
      <c r="WWU132" s="4"/>
      <c r="WWV132" s="4"/>
      <c r="WWW132" s="4"/>
      <c r="WWX132" s="4"/>
      <c r="WWY132" s="4"/>
      <c r="WWZ132" s="4"/>
      <c r="WXA132" s="4"/>
      <c r="WXB132" s="4"/>
      <c r="WXC132" s="4"/>
      <c r="WXD132" s="4"/>
      <c r="WXE132" s="4"/>
      <c r="WXF132" s="4"/>
      <c r="WXG132" s="4"/>
      <c r="WXH132" s="4"/>
      <c r="WXI132" s="4"/>
      <c r="WXJ132" s="4"/>
      <c r="WXK132" s="4"/>
      <c r="WXL132" s="4"/>
      <c r="WXM132" s="4"/>
      <c r="WXN132" s="4"/>
      <c r="WXO132" s="4"/>
      <c r="WXP132" s="4"/>
      <c r="WXQ132" s="4"/>
      <c r="WXR132" s="4"/>
      <c r="WXS132" s="4"/>
      <c r="WXT132" s="4"/>
      <c r="WXU132" s="4"/>
      <c r="WXV132" s="4"/>
      <c r="WXW132" s="4"/>
      <c r="WXX132" s="4"/>
      <c r="WXY132" s="4"/>
      <c r="WXZ132" s="4"/>
      <c r="WYA132" s="4"/>
      <c r="WYB132" s="4"/>
      <c r="WYC132" s="4"/>
      <c r="WYD132" s="4"/>
      <c r="WYE132" s="4"/>
      <c r="WYF132" s="4"/>
      <c r="WYG132" s="4"/>
      <c r="WYH132" s="4"/>
      <c r="WYI132" s="4"/>
      <c r="WYJ132" s="4"/>
      <c r="WYK132" s="4"/>
      <c r="WYL132" s="4"/>
      <c r="WYM132" s="4"/>
      <c r="WYN132" s="4"/>
      <c r="WYO132" s="4"/>
      <c r="WYP132" s="4"/>
      <c r="WYQ132" s="4"/>
      <c r="WYR132" s="4"/>
      <c r="WYS132" s="4"/>
      <c r="WYT132" s="4"/>
      <c r="WYU132" s="4"/>
      <c r="WYV132" s="4"/>
      <c r="WYW132" s="4"/>
      <c r="WYX132" s="4"/>
      <c r="WYY132" s="4"/>
      <c r="WYZ132" s="4"/>
      <c r="WZA132" s="4"/>
      <c r="WZB132" s="4"/>
      <c r="WZC132" s="4"/>
      <c r="WZD132" s="4"/>
      <c r="WZE132" s="4"/>
      <c r="WZF132" s="4"/>
      <c r="WZG132" s="4"/>
      <c r="WZH132" s="4"/>
      <c r="WZI132" s="4"/>
      <c r="WZJ132" s="4"/>
      <c r="WZK132" s="4"/>
      <c r="WZL132" s="4"/>
      <c r="WZM132" s="4"/>
      <c r="WZN132" s="4"/>
      <c r="WZO132" s="4"/>
      <c r="WZP132" s="4"/>
      <c r="WZQ132" s="4"/>
      <c r="WZR132" s="4"/>
      <c r="WZS132" s="4"/>
      <c r="WZT132" s="4"/>
      <c r="WZU132" s="4"/>
      <c r="WZV132" s="4"/>
      <c r="WZW132" s="4"/>
      <c r="WZX132" s="4"/>
      <c r="WZY132" s="4"/>
      <c r="WZZ132" s="4"/>
      <c r="XAA132" s="4"/>
      <c r="XAB132" s="4"/>
      <c r="XAC132" s="4"/>
      <c r="XAD132" s="4"/>
      <c r="XAE132" s="4"/>
      <c r="XAF132" s="4"/>
      <c r="XAG132" s="4"/>
      <c r="XAH132" s="4"/>
      <c r="XAI132" s="4"/>
      <c r="XAJ132" s="4"/>
      <c r="XAK132" s="4"/>
      <c r="XAL132" s="4"/>
      <c r="XAM132" s="4"/>
      <c r="XAN132" s="4"/>
      <c r="XAO132" s="4"/>
      <c r="XAP132" s="4"/>
      <c r="XAQ132" s="4"/>
      <c r="XAR132" s="4"/>
      <c r="XAS132" s="4"/>
      <c r="XAT132" s="4"/>
      <c r="XAU132" s="4"/>
      <c r="XAV132" s="4"/>
      <c r="XAW132" s="4"/>
      <c r="XAX132" s="4"/>
      <c r="XAY132" s="4"/>
      <c r="XAZ132" s="4"/>
      <c r="XBA132" s="4"/>
      <c r="XBB132" s="4"/>
      <c r="XBC132" s="4"/>
      <c r="XBD132" s="4"/>
      <c r="XBE132" s="4"/>
      <c r="XBF132" s="4"/>
      <c r="XBG132" s="4"/>
      <c r="XBH132" s="4"/>
      <c r="XBI132" s="4"/>
      <c r="XBJ132" s="4"/>
      <c r="XBK132" s="4"/>
      <c r="XBL132" s="4"/>
      <c r="XBM132" s="4"/>
      <c r="XBN132" s="4"/>
      <c r="XBO132" s="4"/>
      <c r="XBP132" s="4"/>
      <c r="XBQ132" s="4"/>
      <c r="XBR132" s="4"/>
      <c r="XBS132" s="4"/>
      <c r="XBT132" s="4"/>
      <c r="XBU132" s="4"/>
      <c r="XBV132" s="4"/>
      <c r="XBW132" s="4"/>
      <c r="XBX132" s="4"/>
      <c r="XBY132" s="4"/>
      <c r="XBZ132" s="4"/>
      <c r="XCA132" s="4"/>
      <c r="XCB132" s="4"/>
      <c r="XCC132" s="4"/>
      <c r="XCD132" s="4"/>
      <c r="XCE132" s="4"/>
      <c r="XCF132" s="4"/>
      <c r="XCG132" s="4"/>
      <c r="XCH132" s="4"/>
      <c r="XCI132" s="4"/>
      <c r="XCJ132" s="4"/>
      <c r="XCK132" s="4"/>
      <c r="XCL132" s="4"/>
      <c r="XCM132" s="4"/>
      <c r="XCN132" s="4"/>
      <c r="XCO132" s="4"/>
      <c r="XCP132" s="4"/>
      <c r="XCQ132" s="4"/>
      <c r="XCR132" s="4"/>
      <c r="XCS132" s="4"/>
      <c r="XCT132" s="4"/>
      <c r="XCU132" s="4"/>
      <c r="XCV132" s="4"/>
      <c r="XCW132" s="4"/>
      <c r="XCX132" s="4"/>
      <c r="XCY132" s="4"/>
      <c r="XCZ132" s="4"/>
      <c r="XDA132" s="4"/>
      <c r="XDB132" s="4"/>
      <c r="XDC132" s="4"/>
      <c r="XDD132" s="4"/>
      <c r="XDE132" s="4"/>
    </row>
    <row r="133" spans="1:16333" s="89" customFormat="1" ht="15.75" x14ac:dyDescent="0.25">
      <c r="A133" s="32" t="s">
        <v>28</v>
      </c>
      <c r="B133" s="135" t="s">
        <v>620</v>
      </c>
      <c r="C133" s="46">
        <v>800</v>
      </c>
      <c r="D133" s="291">
        <v>997900</v>
      </c>
      <c r="E133" s="291">
        <v>997900</v>
      </c>
      <c r="F133" s="291">
        <v>997900</v>
      </c>
      <c r="G133" s="73"/>
      <c r="H133" s="93"/>
      <c r="I133" s="93"/>
      <c r="J133" s="93"/>
      <c r="K133" s="9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</row>
    <row r="134" spans="1:16333" ht="31.5" x14ac:dyDescent="0.25">
      <c r="A134" s="82" t="s">
        <v>156</v>
      </c>
      <c r="B134" s="406">
        <v>7100000000</v>
      </c>
      <c r="C134" s="406"/>
      <c r="D134" s="85">
        <f>D135</f>
        <v>36937135.100000001</v>
      </c>
      <c r="E134" s="85">
        <f>E135</f>
        <v>31880289.210000001</v>
      </c>
      <c r="F134" s="85">
        <f>F135</f>
        <v>33155500.780000001</v>
      </c>
    </row>
    <row r="135" spans="1:16333" s="27" customFormat="1" ht="47.25" x14ac:dyDescent="0.25">
      <c r="A135" s="34" t="s">
        <v>209</v>
      </c>
      <c r="B135" s="407">
        <v>7130000000</v>
      </c>
      <c r="C135" s="407"/>
      <c r="D135" s="87">
        <f>SUM(D136:D137)</f>
        <v>36937135.100000001</v>
      </c>
      <c r="E135" s="87">
        <f>SUM(E136:E137)</f>
        <v>31880289.210000001</v>
      </c>
      <c r="F135" s="87">
        <f>SUM(F136:F137)</f>
        <v>33155500.780000001</v>
      </c>
      <c r="G135" s="80"/>
      <c r="H135" s="100"/>
      <c r="I135" s="100"/>
      <c r="J135" s="100"/>
      <c r="K135" s="100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HC135" s="81"/>
      <c r="HD135" s="81"/>
      <c r="HE135" s="81"/>
      <c r="HF135" s="81"/>
      <c r="HG135" s="81"/>
      <c r="HH135" s="81"/>
      <c r="QY135" s="81"/>
      <c r="QZ135" s="81"/>
      <c r="RA135" s="81"/>
      <c r="RB135" s="81"/>
      <c r="RC135" s="81"/>
      <c r="RD135" s="81"/>
      <c r="AAU135" s="81"/>
      <c r="AAV135" s="81"/>
      <c r="AAW135" s="81"/>
      <c r="AAX135" s="81"/>
      <c r="AAY135" s="81"/>
      <c r="AAZ135" s="81"/>
      <c r="AKQ135" s="81"/>
      <c r="AKR135" s="81"/>
      <c r="AKS135" s="81"/>
      <c r="AKT135" s="81"/>
      <c r="AKU135" s="81"/>
      <c r="AKV135" s="81"/>
      <c r="AUM135" s="81"/>
      <c r="AUN135" s="81"/>
      <c r="AUO135" s="81"/>
      <c r="AUP135" s="81"/>
      <c r="AUQ135" s="81"/>
      <c r="AUR135" s="81"/>
      <c r="BEI135" s="81"/>
      <c r="BEJ135" s="81"/>
      <c r="BEK135" s="81"/>
      <c r="BEL135" s="81"/>
      <c r="BEM135" s="81"/>
      <c r="BEN135" s="81"/>
      <c r="BOE135" s="81"/>
      <c r="BOF135" s="81"/>
      <c r="BOG135" s="81"/>
      <c r="BOH135" s="81"/>
      <c r="BOI135" s="81"/>
      <c r="BOJ135" s="81"/>
      <c r="BYA135" s="81"/>
      <c r="BYB135" s="81"/>
      <c r="BYC135" s="81"/>
      <c r="BYD135" s="81"/>
      <c r="BYE135" s="81"/>
      <c r="BYF135" s="81"/>
      <c r="CHW135" s="81"/>
      <c r="CHX135" s="81"/>
      <c r="CHY135" s="81"/>
      <c r="CHZ135" s="81"/>
      <c r="CIA135" s="81"/>
      <c r="CIB135" s="81"/>
      <c r="CRS135" s="81"/>
      <c r="CRT135" s="81"/>
      <c r="CRU135" s="81"/>
      <c r="CRV135" s="81"/>
      <c r="CRW135" s="81"/>
      <c r="CRX135" s="81"/>
      <c r="DBO135" s="81"/>
      <c r="DBP135" s="81"/>
      <c r="DBQ135" s="81"/>
      <c r="DBR135" s="81"/>
      <c r="DBS135" s="81"/>
      <c r="DBT135" s="81"/>
      <c r="DLK135" s="81"/>
      <c r="DLL135" s="81"/>
      <c r="DLM135" s="81"/>
      <c r="DLN135" s="81"/>
      <c r="DLO135" s="81"/>
      <c r="DLP135" s="81"/>
      <c r="DVG135" s="81"/>
      <c r="DVH135" s="81"/>
      <c r="DVI135" s="81"/>
      <c r="DVJ135" s="81"/>
      <c r="DVK135" s="81"/>
      <c r="DVL135" s="81"/>
      <c r="EFC135" s="81"/>
      <c r="EFD135" s="81"/>
      <c r="EFE135" s="81"/>
      <c r="EFF135" s="81"/>
      <c r="EFG135" s="81"/>
      <c r="EFH135" s="81"/>
      <c r="EOY135" s="81"/>
      <c r="EOZ135" s="81"/>
      <c r="EPA135" s="81"/>
      <c r="EPB135" s="81"/>
      <c r="EPC135" s="81"/>
      <c r="EPD135" s="81"/>
      <c r="EYU135" s="81"/>
      <c r="EYV135" s="81"/>
      <c r="EYW135" s="81"/>
      <c r="EYX135" s="81"/>
      <c r="EYY135" s="81"/>
      <c r="EYZ135" s="81"/>
      <c r="FIQ135" s="81"/>
      <c r="FIR135" s="81"/>
      <c r="FIS135" s="81"/>
      <c r="FIT135" s="81"/>
      <c r="FIU135" s="81"/>
      <c r="FIV135" s="81"/>
      <c r="FSM135" s="81"/>
      <c r="FSN135" s="81"/>
      <c r="FSO135" s="81"/>
      <c r="FSP135" s="81"/>
      <c r="FSQ135" s="81"/>
      <c r="FSR135" s="81"/>
      <c r="GCI135" s="81"/>
      <c r="GCJ135" s="81"/>
      <c r="GCK135" s="81"/>
      <c r="GCL135" s="81"/>
      <c r="GCM135" s="81"/>
      <c r="GCN135" s="81"/>
      <c r="GME135" s="81"/>
      <c r="GMF135" s="81"/>
      <c r="GMG135" s="81"/>
      <c r="GMH135" s="81"/>
      <c r="GMI135" s="81"/>
      <c r="GMJ135" s="81"/>
      <c r="GWA135" s="81"/>
      <c r="GWB135" s="81"/>
      <c r="GWC135" s="81"/>
      <c r="GWD135" s="81"/>
      <c r="GWE135" s="81"/>
      <c r="GWF135" s="81"/>
      <c r="HFW135" s="81"/>
      <c r="HFX135" s="81"/>
      <c r="HFY135" s="81"/>
      <c r="HFZ135" s="81"/>
      <c r="HGA135" s="81"/>
      <c r="HGB135" s="81"/>
      <c r="HPS135" s="81"/>
      <c r="HPT135" s="81"/>
      <c r="HPU135" s="81"/>
      <c r="HPV135" s="81"/>
      <c r="HPW135" s="81"/>
      <c r="HPX135" s="81"/>
      <c r="HZO135" s="81"/>
      <c r="HZP135" s="81"/>
      <c r="HZQ135" s="81"/>
      <c r="HZR135" s="81"/>
      <c r="HZS135" s="81"/>
      <c r="HZT135" s="81"/>
      <c r="IJK135" s="81"/>
      <c r="IJL135" s="81"/>
      <c r="IJM135" s="81"/>
      <c r="IJN135" s="81"/>
      <c r="IJO135" s="81"/>
      <c r="IJP135" s="81"/>
      <c r="ITG135" s="81"/>
      <c r="ITH135" s="81"/>
      <c r="ITI135" s="81"/>
      <c r="ITJ135" s="81"/>
      <c r="ITK135" s="81"/>
      <c r="ITL135" s="81"/>
      <c r="JDC135" s="81"/>
      <c r="JDD135" s="81"/>
      <c r="JDE135" s="81"/>
      <c r="JDF135" s="81"/>
      <c r="JDG135" s="81"/>
      <c r="JDH135" s="81"/>
      <c r="JMY135" s="81"/>
      <c r="JMZ135" s="81"/>
      <c r="JNA135" s="81"/>
      <c r="JNB135" s="81"/>
      <c r="JNC135" s="81"/>
      <c r="JND135" s="81"/>
      <c r="JWU135" s="81"/>
      <c r="JWV135" s="81"/>
      <c r="JWW135" s="81"/>
      <c r="JWX135" s="81"/>
      <c r="JWY135" s="81"/>
      <c r="JWZ135" s="81"/>
      <c r="KGQ135" s="81"/>
      <c r="KGR135" s="81"/>
      <c r="KGS135" s="81"/>
      <c r="KGT135" s="81"/>
      <c r="KGU135" s="81"/>
      <c r="KGV135" s="81"/>
      <c r="KQM135" s="81"/>
      <c r="KQN135" s="81"/>
      <c r="KQO135" s="81"/>
      <c r="KQP135" s="81"/>
      <c r="KQQ135" s="81"/>
      <c r="KQR135" s="81"/>
      <c r="LAI135" s="81"/>
      <c r="LAJ135" s="81"/>
      <c r="LAK135" s="81"/>
      <c r="LAL135" s="81"/>
      <c r="LAM135" s="81"/>
      <c r="LAN135" s="81"/>
      <c r="LKE135" s="81"/>
      <c r="LKF135" s="81"/>
      <c r="LKG135" s="81"/>
      <c r="LKH135" s="81"/>
      <c r="LKI135" s="81"/>
      <c r="LKJ135" s="81"/>
      <c r="LUA135" s="81"/>
      <c r="LUB135" s="81"/>
      <c r="LUC135" s="81"/>
      <c r="LUD135" s="81"/>
      <c r="LUE135" s="81"/>
      <c r="LUF135" s="81"/>
      <c r="MDW135" s="81"/>
      <c r="MDX135" s="81"/>
      <c r="MDY135" s="81"/>
      <c r="MDZ135" s="81"/>
      <c r="MEA135" s="81"/>
      <c r="MEB135" s="81"/>
      <c r="MNS135" s="81"/>
      <c r="MNT135" s="81"/>
      <c r="MNU135" s="81"/>
      <c r="MNV135" s="81"/>
      <c r="MNW135" s="81"/>
      <c r="MNX135" s="81"/>
      <c r="MXO135" s="81"/>
      <c r="MXP135" s="81"/>
      <c r="MXQ135" s="81"/>
      <c r="MXR135" s="81"/>
      <c r="MXS135" s="81"/>
      <c r="MXT135" s="81"/>
      <c r="NHK135" s="81"/>
      <c r="NHL135" s="81"/>
      <c r="NHM135" s="81"/>
      <c r="NHN135" s="81"/>
      <c r="NHO135" s="81"/>
      <c r="NHP135" s="81"/>
      <c r="NRG135" s="81"/>
      <c r="NRH135" s="81"/>
      <c r="NRI135" s="81"/>
      <c r="NRJ135" s="81"/>
      <c r="NRK135" s="81"/>
      <c r="NRL135" s="81"/>
      <c r="OBC135" s="81"/>
      <c r="OBD135" s="81"/>
      <c r="OBE135" s="81"/>
      <c r="OBF135" s="81"/>
      <c r="OBG135" s="81"/>
      <c r="OBH135" s="81"/>
      <c r="OKY135" s="81"/>
      <c r="OKZ135" s="81"/>
      <c r="OLA135" s="81"/>
      <c r="OLB135" s="81"/>
      <c r="OLC135" s="81"/>
      <c r="OLD135" s="81"/>
      <c r="OUU135" s="81"/>
      <c r="OUV135" s="81"/>
      <c r="OUW135" s="81"/>
      <c r="OUX135" s="81"/>
      <c r="OUY135" s="81"/>
      <c r="OUZ135" s="81"/>
      <c r="PEQ135" s="81"/>
      <c r="PER135" s="81"/>
      <c r="PES135" s="81"/>
      <c r="PET135" s="81"/>
      <c r="PEU135" s="81"/>
      <c r="PEV135" s="81"/>
      <c r="POM135" s="81"/>
      <c r="PON135" s="81"/>
      <c r="POO135" s="81"/>
      <c r="POP135" s="81"/>
      <c r="POQ135" s="81"/>
      <c r="POR135" s="81"/>
      <c r="PYI135" s="81"/>
      <c r="PYJ135" s="81"/>
      <c r="PYK135" s="81"/>
      <c r="PYL135" s="81"/>
      <c r="PYM135" s="81"/>
      <c r="PYN135" s="81"/>
      <c r="QIE135" s="81"/>
      <c r="QIF135" s="81"/>
      <c r="QIG135" s="81"/>
      <c r="QIH135" s="81"/>
      <c r="QII135" s="81"/>
      <c r="QIJ135" s="81"/>
      <c r="QSA135" s="81"/>
      <c r="QSB135" s="81"/>
      <c r="QSC135" s="81"/>
      <c r="QSD135" s="81"/>
      <c r="QSE135" s="81"/>
      <c r="QSF135" s="81"/>
      <c r="RBW135" s="81"/>
      <c r="RBX135" s="81"/>
      <c r="RBY135" s="81"/>
      <c r="RBZ135" s="81"/>
      <c r="RCA135" s="81"/>
      <c r="RCB135" s="81"/>
      <c r="RLS135" s="81"/>
      <c r="RLT135" s="81"/>
      <c r="RLU135" s="81"/>
      <c r="RLV135" s="81"/>
      <c r="RLW135" s="81"/>
      <c r="RLX135" s="81"/>
      <c r="RVO135" s="81"/>
      <c r="RVP135" s="81"/>
      <c r="RVQ135" s="81"/>
      <c r="RVR135" s="81"/>
      <c r="RVS135" s="81"/>
      <c r="RVT135" s="81"/>
      <c r="SFK135" s="81"/>
      <c r="SFL135" s="81"/>
      <c r="SFM135" s="81"/>
      <c r="SFN135" s="81"/>
      <c r="SFO135" s="81"/>
      <c r="SFP135" s="81"/>
      <c r="SPG135" s="81"/>
      <c r="SPH135" s="81"/>
      <c r="SPI135" s="81"/>
      <c r="SPJ135" s="81"/>
      <c r="SPK135" s="81"/>
      <c r="SPL135" s="81"/>
      <c r="SZC135" s="81"/>
      <c r="SZD135" s="81"/>
      <c r="SZE135" s="81"/>
      <c r="SZF135" s="81"/>
      <c r="SZG135" s="81"/>
      <c r="SZH135" s="81"/>
      <c r="TIY135" s="81"/>
      <c r="TIZ135" s="81"/>
      <c r="TJA135" s="81"/>
      <c r="TJB135" s="81"/>
      <c r="TJC135" s="81"/>
      <c r="TJD135" s="81"/>
      <c r="TSU135" s="81"/>
      <c r="TSV135" s="81"/>
      <c r="TSW135" s="81"/>
      <c r="TSX135" s="81"/>
      <c r="TSY135" s="81"/>
      <c r="TSZ135" s="81"/>
      <c r="UCQ135" s="81"/>
      <c r="UCR135" s="81"/>
      <c r="UCS135" s="81"/>
      <c r="UCT135" s="81"/>
      <c r="UCU135" s="81"/>
      <c r="UCV135" s="81"/>
      <c r="UMM135" s="81"/>
      <c r="UMN135" s="81"/>
      <c r="UMO135" s="81"/>
      <c r="UMP135" s="81"/>
      <c r="UMQ135" s="81"/>
      <c r="UMR135" s="81"/>
      <c r="UWI135" s="81"/>
      <c r="UWJ135" s="81"/>
      <c r="UWK135" s="81"/>
      <c r="UWL135" s="81"/>
      <c r="UWM135" s="81"/>
      <c r="UWN135" s="81"/>
      <c r="VGE135" s="81"/>
      <c r="VGF135" s="81"/>
      <c r="VGG135" s="81"/>
      <c r="VGH135" s="81"/>
      <c r="VGI135" s="81"/>
      <c r="VGJ135" s="81"/>
      <c r="VQA135" s="81"/>
      <c r="VQB135" s="81"/>
      <c r="VQC135" s="81"/>
      <c r="VQD135" s="81"/>
      <c r="VQE135" s="81"/>
      <c r="VQF135" s="81"/>
      <c r="VZW135" s="81"/>
      <c r="VZX135" s="81"/>
      <c r="VZY135" s="81"/>
      <c r="VZZ135" s="81"/>
      <c r="WAA135" s="81"/>
      <c r="WAB135" s="81"/>
      <c r="WJS135" s="81"/>
      <c r="WJT135" s="81"/>
      <c r="WJU135" s="81"/>
      <c r="WJV135" s="81"/>
      <c r="WJW135" s="81"/>
      <c r="WJX135" s="81"/>
      <c r="WTO135" s="81"/>
      <c r="WTP135" s="81"/>
      <c r="WTQ135" s="81"/>
      <c r="WTR135" s="81"/>
      <c r="WTS135" s="81"/>
      <c r="WTT135" s="81"/>
    </row>
    <row r="136" spans="1:16333" ht="30.75" x14ac:dyDescent="0.25">
      <c r="A136" s="32" t="s">
        <v>26</v>
      </c>
      <c r="B136" s="208">
        <v>7130000000</v>
      </c>
      <c r="C136" s="208">
        <v>200</v>
      </c>
      <c r="D136" s="290">
        <f>'Приложение 4'!F131</f>
        <v>24444869.75</v>
      </c>
      <c r="E136" s="290">
        <f>'Приложение 4'!G131</f>
        <v>31880289.210000001</v>
      </c>
      <c r="F136" s="290">
        <f>'Приложение 4'!H131</f>
        <v>33155500.780000001</v>
      </c>
      <c r="I136" s="121"/>
      <c r="J136" s="121"/>
    </row>
    <row r="137" spans="1:16333" x14ac:dyDescent="0.25">
      <c r="A137" s="37" t="s">
        <v>84</v>
      </c>
      <c r="B137" s="208">
        <v>7130000000</v>
      </c>
      <c r="C137" s="208">
        <v>500</v>
      </c>
      <c r="D137" s="290">
        <f>'Приложение 4'!F133</f>
        <v>12492265.35</v>
      </c>
      <c r="E137" s="290">
        <f>'Приложение 4'!G133</f>
        <v>0</v>
      </c>
      <c r="F137" s="290">
        <f>'Приложение 4'!H133</f>
        <v>0</v>
      </c>
      <c r="I137" s="121"/>
      <c r="J137" s="121"/>
    </row>
    <row r="138" spans="1:16333" ht="31.5" x14ac:dyDescent="0.25">
      <c r="A138" s="401" t="s">
        <v>45</v>
      </c>
      <c r="B138" s="402" t="s">
        <v>46</v>
      </c>
      <c r="C138" s="402"/>
      <c r="D138" s="85">
        <f>D139+D146</f>
        <v>246472496.25</v>
      </c>
      <c r="E138" s="85">
        <f>E139+E146</f>
        <v>197616834.64000002</v>
      </c>
      <c r="F138" s="85">
        <f>F139+F146</f>
        <v>197616834.50000003</v>
      </c>
    </row>
    <row r="139" spans="1:16333" ht="15.75" x14ac:dyDescent="0.25">
      <c r="A139" s="18" t="s">
        <v>43</v>
      </c>
      <c r="B139" s="134" t="s">
        <v>47</v>
      </c>
      <c r="C139" s="134"/>
      <c r="D139" s="87">
        <f>D140+D144</f>
        <v>205426363.28999999</v>
      </c>
      <c r="E139" s="87">
        <f>E140+E144</f>
        <v>156570701.68000001</v>
      </c>
      <c r="F139" s="87">
        <f>F140+F144</f>
        <v>156570701.54000002</v>
      </c>
      <c r="HC139" s="4"/>
      <c r="HD139" s="4"/>
      <c r="HE139" s="4"/>
      <c r="HF139" s="4"/>
      <c r="HG139" s="4"/>
      <c r="HH139" s="4"/>
      <c r="QY139" s="4"/>
      <c r="QZ139" s="4"/>
      <c r="RA139" s="4"/>
      <c r="RB139" s="4"/>
      <c r="RC139" s="4"/>
      <c r="RD139" s="4"/>
      <c r="AAU139" s="4"/>
      <c r="AAV139" s="4"/>
      <c r="AAW139" s="4"/>
      <c r="AAX139" s="4"/>
      <c r="AAY139" s="4"/>
      <c r="AAZ139" s="4"/>
      <c r="AKQ139" s="4"/>
      <c r="AKR139" s="4"/>
      <c r="AKS139" s="4"/>
      <c r="AKT139" s="4"/>
      <c r="AKU139" s="4"/>
      <c r="AKV139" s="4"/>
      <c r="AUM139" s="4"/>
      <c r="AUN139" s="4"/>
      <c r="AUO139" s="4"/>
      <c r="AUP139" s="4"/>
      <c r="AUQ139" s="4"/>
      <c r="AUR139" s="4"/>
      <c r="BEI139" s="4"/>
      <c r="BEJ139" s="4"/>
      <c r="BEK139" s="4"/>
      <c r="BEL139" s="4"/>
      <c r="BEM139" s="4"/>
      <c r="BEN139" s="4"/>
      <c r="BOE139" s="4"/>
      <c r="BOF139" s="4"/>
      <c r="BOG139" s="4"/>
      <c r="BOH139" s="4"/>
      <c r="BOI139" s="4"/>
      <c r="BOJ139" s="4"/>
      <c r="BYA139" s="4"/>
      <c r="BYB139" s="4"/>
      <c r="BYC139" s="4"/>
      <c r="BYD139" s="4"/>
      <c r="BYE139" s="4"/>
      <c r="BYF139" s="4"/>
      <c r="CHW139" s="4"/>
      <c r="CHX139" s="4"/>
      <c r="CHY139" s="4"/>
      <c r="CHZ139" s="4"/>
      <c r="CIA139" s="4"/>
      <c r="CIB139" s="4"/>
      <c r="CRS139" s="4"/>
      <c r="CRT139" s="4"/>
      <c r="CRU139" s="4"/>
      <c r="CRV139" s="4"/>
      <c r="CRW139" s="4"/>
      <c r="CRX139" s="4"/>
      <c r="DBO139" s="4"/>
      <c r="DBP139" s="4"/>
      <c r="DBQ139" s="4"/>
      <c r="DBR139" s="4"/>
      <c r="DBS139" s="4"/>
      <c r="DBT139" s="4"/>
      <c r="DLK139" s="4"/>
      <c r="DLL139" s="4"/>
      <c r="DLM139" s="4"/>
      <c r="DLN139" s="4"/>
      <c r="DLO139" s="4"/>
      <c r="DLP139" s="4"/>
      <c r="DVG139" s="4"/>
      <c r="DVH139" s="4"/>
      <c r="DVI139" s="4"/>
      <c r="DVJ139" s="4"/>
      <c r="DVK139" s="4"/>
      <c r="DVL139" s="4"/>
      <c r="EFC139" s="4"/>
      <c r="EFD139" s="4"/>
      <c r="EFE139" s="4"/>
      <c r="EFF139" s="4"/>
      <c r="EFG139" s="4"/>
      <c r="EFH139" s="4"/>
      <c r="EOY139" s="4"/>
      <c r="EOZ139" s="4"/>
      <c r="EPA139" s="4"/>
      <c r="EPB139" s="4"/>
      <c r="EPC139" s="4"/>
      <c r="EPD139" s="4"/>
      <c r="EYU139" s="4"/>
      <c r="EYV139" s="4"/>
      <c r="EYW139" s="4"/>
      <c r="EYX139" s="4"/>
      <c r="EYY139" s="4"/>
      <c r="EYZ139" s="4"/>
      <c r="FIQ139" s="4"/>
      <c r="FIR139" s="4"/>
      <c r="FIS139" s="4"/>
      <c r="FIT139" s="4"/>
      <c r="FIU139" s="4"/>
      <c r="FIV139" s="4"/>
      <c r="FSM139" s="4"/>
      <c r="FSN139" s="4"/>
      <c r="FSO139" s="4"/>
      <c r="FSP139" s="4"/>
      <c r="FSQ139" s="4"/>
      <c r="FSR139" s="4"/>
      <c r="GCI139" s="4"/>
      <c r="GCJ139" s="4"/>
      <c r="GCK139" s="4"/>
      <c r="GCL139" s="4"/>
      <c r="GCM139" s="4"/>
      <c r="GCN139" s="4"/>
      <c r="GME139" s="4"/>
      <c r="GMF139" s="4"/>
      <c r="GMG139" s="4"/>
      <c r="GMH139" s="4"/>
      <c r="GMI139" s="4"/>
      <c r="GMJ139" s="4"/>
      <c r="GWA139" s="4"/>
      <c r="GWB139" s="4"/>
      <c r="GWC139" s="4"/>
      <c r="GWD139" s="4"/>
      <c r="GWE139" s="4"/>
      <c r="GWF139" s="4"/>
      <c r="HFW139" s="4"/>
      <c r="HFX139" s="4"/>
      <c r="HFY139" s="4"/>
      <c r="HFZ139" s="4"/>
      <c r="HGA139" s="4"/>
      <c r="HGB139" s="4"/>
      <c r="HPS139" s="4"/>
      <c r="HPT139" s="4"/>
      <c r="HPU139" s="4"/>
      <c r="HPV139" s="4"/>
      <c r="HPW139" s="4"/>
      <c r="HPX139" s="4"/>
      <c r="HZO139" s="4"/>
      <c r="HZP139" s="4"/>
      <c r="HZQ139" s="4"/>
      <c r="HZR139" s="4"/>
      <c r="HZS139" s="4"/>
      <c r="HZT139" s="4"/>
      <c r="IJK139" s="4"/>
      <c r="IJL139" s="4"/>
      <c r="IJM139" s="4"/>
      <c r="IJN139" s="4"/>
      <c r="IJO139" s="4"/>
      <c r="IJP139" s="4"/>
      <c r="ITG139" s="4"/>
      <c r="ITH139" s="4"/>
      <c r="ITI139" s="4"/>
      <c r="ITJ139" s="4"/>
      <c r="ITK139" s="4"/>
      <c r="ITL139" s="4"/>
      <c r="JDC139" s="4"/>
      <c r="JDD139" s="4"/>
      <c r="JDE139" s="4"/>
      <c r="JDF139" s="4"/>
      <c r="JDG139" s="4"/>
      <c r="JDH139" s="4"/>
      <c r="JMY139" s="4"/>
      <c r="JMZ139" s="4"/>
      <c r="JNA139" s="4"/>
      <c r="JNB139" s="4"/>
      <c r="JNC139" s="4"/>
      <c r="JND139" s="4"/>
      <c r="JWU139" s="4"/>
      <c r="JWV139" s="4"/>
      <c r="JWW139" s="4"/>
      <c r="JWX139" s="4"/>
      <c r="JWY139" s="4"/>
      <c r="JWZ139" s="4"/>
      <c r="KGQ139" s="4"/>
      <c r="KGR139" s="4"/>
      <c r="KGS139" s="4"/>
      <c r="KGT139" s="4"/>
      <c r="KGU139" s="4"/>
      <c r="KGV139" s="4"/>
      <c r="KQM139" s="4"/>
      <c r="KQN139" s="4"/>
      <c r="KQO139" s="4"/>
      <c r="KQP139" s="4"/>
      <c r="KQQ139" s="4"/>
      <c r="KQR139" s="4"/>
      <c r="LAI139" s="4"/>
      <c r="LAJ139" s="4"/>
      <c r="LAK139" s="4"/>
      <c r="LAL139" s="4"/>
      <c r="LAM139" s="4"/>
      <c r="LAN139" s="4"/>
      <c r="LKE139" s="4"/>
      <c r="LKF139" s="4"/>
      <c r="LKG139" s="4"/>
      <c r="LKH139" s="4"/>
      <c r="LKI139" s="4"/>
      <c r="LKJ139" s="4"/>
      <c r="LUA139" s="4"/>
      <c r="LUB139" s="4"/>
      <c r="LUC139" s="4"/>
      <c r="LUD139" s="4"/>
      <c r="LUE139" s="4"/>
      <c r="LUF139" s="4"/>
      <c r="MDW139" s="4"/>
      <c r="MDX139" s="4"/>
      <c r="MDY139" s="4"/>
      <c r="MDZ139" s="4"/>
      <c r="MEA139" s="4"/>
      <c r="MEB139" s="4"/>
      <c r="MNS139" s="4"/>
      <c r="MNT139" s="4"/>
      <c r="MNU139" s="4"/>
      <c r="MNV139" s="4"/>
      <c r="MNW139" s="4"/>
      <c r="MNX139" s="4"/>
      <c r="MXO139" s="4"/>
      <c r="MXP139" s="4"/>
      <c r="MXQ139" s="4"/>
      <c r="MXR139" s="4"/>
      <c r="MXS139" s="4"/>
      <c r="MXT139" s="4"/>
      <c r="NHK139" s="4"/>
      <c r="NHL139" s="4"/>
      <c r="NHM139" s="4"/>
      <c r="NHN139" s="4"/>
      <c r="NHO139" s="4"/>
      <c r="NHP139" s="4"/>
      <c r="NRG139" s="4"/>
      <c r="NRH139" s="4"/>
      <c r="NRI139" s="4"/>
      <c r="NRJ139" s="4"/>
      <c r="NRK139" s="4"/>
      <c r="NRL139" s="4"/>
      <c r="OBC139" s="4"/>
      <c r="OBD139" s="4"/>
      <c r="OBE139" s="4"/>
      <c r="OBF139" s="4"/>
      <c r="OBG139" s="4"/>
      <c r="OBH139" s="4"/>
      <c r="OKY139" s="4"/>
      <c r="OKZ139" s="4"/>
      <c r="OLA139" s="4"/>
      <c r="OLB139" s="4"/>
      <c r="OLC139" s="4"/>
      <c r="OLD139" s="4"/>
      <c r="OUU139" s="4"/>
      <c r="OUV139" s="4"/>
      <c r="OUW139" s="4"/>
      <c r="OUX139" s="4"/>
      <c r="OUY139" s="4"/>
      <c r="OUZ139" s="4"/>
      <c r="PEQ139" s="4"/>
      <c r="PER139" s="4"/>
      <c r="PES139" s="4"/>
      <c r="PET139" s="4"/>
      <c r="PEU139" s="4"/>
      <c r="PEV139" s="4"/>
      <c r="POM139" s="4"/>
      <c r="PON139" s="4"/>
      <c r="POO139" s="4"/>
      <c r="POP139" s="4"/>
      <c r="POQ139" s="4"/>
      <c r="POR139" s="4"/>
      <c r="PYI139" s="4"/>
      <c r="PYJ139" s="4"/>
      <c r="PYK139" s="4"/>
      <c r="PYL139" s="4"/>
      <c r="PYM139" s="4"/>
      <c r="PYN139" s="4"/>
      <c r="QIE139" s="4"/>
      <c r="QIF139" s="4"/>
      <c r="QIG139" s="4"/>
      <c r="QIH139" s="4"/>
      <c r="QII139" s="4"/>
      <c r="QIJ139" s="4"/>
      <c r="QSA139" s="4"/>
      <c r="QSB139" s="4"/>
      <c r="QSC139" s="4"/>
      <c r="QSD139" s="4"/>
      <c r="QSE139" s="4"/>
      <c r="QSF139" s="4"/>
      <c r="RBW139" s="4"/>
      <c r="RBX139" s="4"/>
      <c r="RBY139" s="4"/>
      <c r="RBZ139" s="4"/>
      <c r="RCA139" s="4"/>
      <c r="RCB139" s="4"/>
      <c r="RLS139" s="4"/>
      <c r="RLT139" s="4"/>
      <c r="RLU139" s="4"/>
      <c r="RLV139" s="4"/>
      <c r="RLW139" s="4"/>
      <c r="RLX139" s="4"/>
      <c r="RVO139" s="4"/>
      <c r="RVP139" s="4"/>
      <c r="RVQ139" s="4"/>
      <c r="RVR139" s="4"/>
      <c r="RVS139" s="4"/>
      <c r="RVT139" s="4"/>
      <c r="SFK139" s="4"/>
      <c r="SFL139" s="4"/>
      <c r="SFM139" s="4"/>
      <c r="SFN139" s="4"/>
      <c r="SFO139" s="4"/>
      <c r="SFP139" s="4"/>
      <c r="SPG139" s="4"/>
      <c r="SPH139" s="4"/>
      <c r="SPI139" s="4"/>
      <c r="SPJ139" s="4"/>
      <c r="SPK139" s="4"/>
      <c r="SPL139" s="4"/>
      <c r="SZC139" s="4"/>
      <c r="SZD139" s="4"/>
      <c r="SZE139" s="4"/>
      <c r="SZF139" s="4"/>
      <c r="SZG139" s="4"/>
      <c r="SZH139" s="4"/>
      <c r="TIY139" s="4"/>
      <c r="TIZ139" s="4"/>
      <c r="TJA139" s="4"/>
      <c r="TJB139" s="4"/>
      <c r="TJC139" s="4"/>
      <c r="TJD139" s="4"/>
      <c r="TSU139" s="4"/>
      <c r="TSV139" s="4"/>
      <c r="TSW139" s="4"/>
      <c r="TSX139" s="4"/>
      <c r="TSY139" s="4"/>
      <c r="TSZ139" s="4"/>
      <c r="UCQ139" s="4"/>
      <c r="UCR139" s="4"/>
      <c r="UCS139" s="4"/>
      <c r="UCT139" s="4"/>
      <c r="UCU139" s="4"/>
      <c r="UCV139" s="4"/>
      <c r="UMM139" s="4"/>
      <c r="UMN139" s="4"/>
      <c r="UMO139" s="4"/>
      <c r="UMP139" s="4"/>
      <c r="UMQ139" s="4"/>
      <c r="UMR139" s="4"/>
      <c r="UWI139" s="4"/>
      <c r="UWJ139" s="4"/>
      <c r="UWK139" s="4"/>
      <c r="UWL139" s="4"/>
      <c r="UWM139" s="4"/>
      <c r="UWN139" s="4"/>
      <c r="VGE139" s="4"/>
      <c r="VGF139" s="4"/>
      <c r="VGG139" s="4"/>
      <c r="VGH139" s="4"/>
      <c r="VGI139" s="4"/>
      <c r="VGJ139" s="4"/>
      <c r="VQA139" s="4"/>
      <c r="VQB139" s="4"/>
      <c r="VQC139" s="4"/>
      <c r="VQD139" s="4"/>
      <c r="VQE139" s="4"/>
      <c r="VQF139" s="4"/>
      <c r="VZW139" s="4"/>
      <c r="VZX139" s="4"/>
      <c r="VZY139" s="4"/>
      <c r="VZZ139" s="4"/>
      <c r="WAA139" s="4"/>
      <c r="WAB139" s="4"/>
      <c r="WJS139" s="4"/>
      <c r="WJT139" s="4"/>
      <c r="WJU139" s="4"/>
      <c r="WJV139" s="4"/>
      <c r="WJW139" s="4"/>
      <c r="WJX139" s="4"/>
      <c r="WTO139" s="4"/>
      <c r="WTP139" s="4"/>
      <c r="WTQ139" s="4"/>
      <c r="WTR139" s="4"/>
      <c r="WTS139" s="4"/>
      <c r="WTT139" s="4"/>
    </row>
    <row r="140" spans="1:16333" ht="30" x14ac:dyDescent="0.25">
      <c r="A140" s="404" t="s">
        <v>210</v>
      </c>
      <c r="B140" s="136" t="s">
        <v>47</v>
      </c>
      <c r="C140" s="136"/>
      <c r="D140" s="290">
        <f>SUM(D141:D143)</f>
        <v>199530863.28999999</v>
      </c>
      <c r="E140" s="290">
        <f>SUM(E141:E143)</f>
        <v>151303201.68000001</v>
      </c>
      <c r="F140" s="290">
        <f>SUM(F141:F143)</f>
        <v>151303201.54000002</v>
      </c>
      <c r="HC140" s="4"/>
      <c r="HD140" s="4"/>
      <c r="HE140" s="4"/>
      <c r="HF140" s="4"/>
      <c r="HG140" s="4"/>
      <c r="HH140" s="4"/>
      <c r="QY140" s="4"/>
      <c r="QZ140" s="4"/>
      <c r="RA140" s="4"/>
      <c r="RB140" s="4"/>
      <c r="RC140" s="4"/>
      <c r="RD140" s="4"/>
      <c r="AAU140" s="4"/>
      <c r="AAV140" s="4"/>
      <c r="AAW140" s="4"/>
      <c r="AAX140" s="4"/>
      <c r="AAY140" s="4"/>
      <c r="AAZ140" s="4"/>
      <c r="AKQ140" s="4"/>
      <c r="AKR140" s="4"/>
      <c r="AKS140" s="4"/>
      <c r="AKT140" s="4"/>
      <c r="AKU140" s="4"/>
      <c r="AKV140" s="4"/>
      <c r="AUM140" s="4"/>
      <c r="AUN140" s="4"/>
      <c r="AUO140" s="4"/>
      <c r="AUP140" s="4"/>
      <c r="AUQ140" s="4"/>
      <c r="AUR140" s="4"/>
      <c r="BEI140" s="4"/>
      <c r="BEJ140" s="4"/>
      <c r="BEK140" s="4"/>
      <c r="BEL140" s="4"/>
      <c r="BEM140" s="4"/>
      <c r="BEN140" s="4"/>
      <c r="BOE140" s="4"/>
      <c r="BOF140" s="4"/>
      <c r="BOG140" s="4"/>
      <c r="BOH140" s="4"/>
      <c r="BOI140" s="4"/>
      <c r="BOJ140" s="4"/>
      <c r="BYA140" s="4"/>
      <c r="BYB140" s="4"/>
      <c r="BYC140" s="4"/>
      <c r="BYD140" s="4"/>
      <c r="BYE140" s="4"/>
      <c r="BYF140" s="4"/>
      <c r="CHW140" s="4"/>
      <c r="CHX140" s="4"/>
      <c r="CHY140" s="4"/>
      <c r="CHZ140" s="4"/>
      <c r="CIA140" s="4"/>
      <c r="CIB140" s="4"/>
      <c r="CRS140" s="4"/>
      <c r="CRT140" s="4"/>
      <c r="CRU140" s="4"/>
      <c r="CRV140" s="4"/>
      <c r="CRW140" s="4"/>
      <c r="CRX140" s="4"/>
      <c r="DBO140" s="4"/>
      <c r="DBP140" s="4"/>
      <c r="DBQ140" s="4"/>
      <c r="DBR140" s="4"/>
      <c r="DBS140" s="4"/>
      <c r="DBT140" s="4"/>
      <c r="DLK140" s="4"/>
      <c r="DLL140" s="4"/>
      <c r="DLM140" s="4"/>
      <c r="DLN140" s="4"/>
      <c r="DLO140" s="4"/>
      <c r="DLP140" s="4"/>
      <c r="DVG140" s="4"/>
      <c r="DVH140" s="4"/>
      <c r="DVI140" s="4"/>
      <c r="DVJ140" s="4"/>
      <c r="DVK140" s="4"/>
      <c r="DVL140" s="4"/>
      <c r="EFC140" s="4"/>
      <c r="EFD140" s="4"/>
      <c r="EFE140" s="4"/>
      <c r="EFF140" s="4"/>
      <c r="EFG140" s="4"/>
      <c r="EFH140" s="4"/>
      <c r="EOY140" s="4"/>
      <c r="EOZ140" s="4"/>
      <c r="EPA140" s="4"/>
      <c r="EPB140" s="4"/>
      <c r="EPC140" s="4"/>
      <c r="EPD140" s="4"/>
      <c r="EYU140" s="4"/>
      <c r="EYV140" s="4"/>
      <c r="EYW140" s="4"/>
      <c r="EYX140" s="4"/>
      <c r="EYY140" s="4"/>
      <c r="EYZ140" s="4"/>
      <c r="FIQ140" s="4"/>
      <c r="FIR140" s="4"/>
      <c r="FIS140" s="4"/>
      <c r="FIT140" s="4"/>
      <c r="FIU140" s="4"/>
      <c r="FIV140" s="4"/>
      <c r="FSM140" s="4"/>
      <c r="FSN140" s="4"/>
      <c r="FSO140" s="4"/>
      <c r="FSP140" s="4"/>
      <c r="FSQ140" s="4"/>
      <c r="FSR140" s="4"/>
      <c r="GCI140" s="4"/>
      <c r="GCJ140" s="4"/>
      <c r="GCK140" s="4"/>
      <c r="GCL140" s="4"/>
      <c r="GCM140" s="4"/>
      <c r="GCN140" s="4"/>
      <c r="GME140" s="4"/>
      <c r="GMF140" s="4"/>
      <c r="GMG140" s="4"/>
      <c r="GMH140" s="4"/>
      <c r="GMI140" s="4"/>
      <c r="GMJ140" s="4"/>
      <c r="GWA140" s="4"/>
      <c r="GWB140" s="4"/>
      <c r="GWC140" s="4"/>
      <c r="GWD140" s="4"/>
      <c r="GWE140" s="4"/>
      <c r="GWF140" s="4"/>
      <c r="HFW140" s="4"/>
      <c r="HFX140" s="4"/>
      <c r="HFY140" s="4"/>
      <c r="HFZ140" s="4"/>
      <c r="HGA140" s="4"/>
      <c r="HGB140" s="4"/>
      <c r="HPS140" s="4"/>
      <c r="HPT140" s="4"/>
      <c r="HPU140" s="4"/>
      <c r="HPV140" s="4"/>
      <c r="HPW140" s="4"/>
      <c r="HPX140" s="4"/>
      <c r="HZO140" s="4"/>
      <c r="HZP140" s="4"/>
      <c r="HZQ140" s="4"/>
      <c r="HZR140" s="4"/>
      <c r="HZS140" s="4"/>
      <c r="HZT140" s="4"/>
      <c r="IJK140" s="4"/>
      <c r="IJL140" s="4"/>
      <c r="IJM140" s="4"/>
      <c r="IJN140" s="4"/>
      <c r="IJO140" s="4"/>
      <c r="IJP140" s="4"/>
      <c r="ITG140" s="4"/>
      <c r="ITH140" s="4"/>
      <c r="ITI140" s="4"/>
      <c r="ITJ140" s="4"/>
      <c r="ITK140" s="4"/>
      <c r="ITL140" s="4"/>
      <c r="JDC140" s="4"/>
      <c r="JDD140" s="4"/>
      <c r="JDE140" s="4"/>
      <c r="JDF140" s="4"/>
      <c r="JDG140" s="4"/>
      <c r="JDH140" s="4"/>
      <c r="JMY140" s="4"/>
      <c r="JMZ140" s="4"/>
      <c r="JNA140" s="4"/>
      <c r="JNB140" s="4"/>
      <c r="JNC140" s="4"/>
      <c r="JND140" s="4"/>
      <c r="JWU140" s="4"/>
      <c r="JWV140" s="4"/>
      <c r="JWW140" s="4"/>
      <c r="JWX140" s="4"/>
      <c r="JWY140" s="4"/>
      <c r="JWZ140" s="4"/>
      <c r="KGQ140" s="4"/>
      <c r="KGR140" s="4"/>
      <c r="KGS140" s="4"/>
      <c r="KGT140" s="4"/>
      <c r="KGU140" s="4"/>
      <c r="KGV140" s="4"/>
      <c r="KQM140" s="4"/>
      <c r="KQN140" s="4"/>
      <c r="KQO140" s="4"/>
      <c r="KQP140" s="4"/>
      <c r="KQQ140" s="4"/>
      <c r="KQR140" s="4"/>
      <c r="LAI140" s="4"/>
      <c r="LAJ140" s="4"/>
      <c r="LAK140" s="4"/>
      <c r="LAL140" s="4"/>
      <c r="LAM140" s="4"/>
      <c r="LAN140" s="4"/>
      <c r="LKE140" s="4"/>
      <c r="LKF140" s="4"/>
      <c r="LKG140" s="4"/>
      <c r="LKH140" s="4"/>
      <c r="LKI140" s="4"/>
      <c r="LKJ140" s="4"/>
      <c r="LUA140" s="4"/>
      <c r="LUB140" s="4"/>
      <c r="LUC140" s="4"/>
      <c r="LUD140" s="4"/>
      <c r="LUE140" s="4"/>
      <c r="LUF140" s="4"/>
      <c r="MDW140" s="4"/>
      <c r="MDX140" s="4"/>
      <c r="MDY140" s="4"/>
      <c r="MDZ140" s="4"/>
      <c r="MEA140" s="4"/>
      <c r="MEB140" s="4"/>
      <c r="MNS140" s="4"/>
      <c r="MNT140" s="4"/>
      <c r="MNU140" s="4"/>
      <c r="MNV140" s="4"/>
      <c r="MNW140" s="4"/>
      <c r="MNX140" s="4"/>
      <c r="MXO140" s="4"/>
      <c r="MXP140" s="4"/>
      <c r="MXQ140" s="4"/>
      <c r="MXR140" s="4"/>
      <c r="MXS140" s="4"/>
      <c r="MXT140" s="4"/>
      <c r="NHK140" s="4"/>
      <c r="NHL140" s="4"/>
      <c r="NHM140" s="4"/>
      <c r="NHN140" s="4"/>
      <c r="NHO140" s="4"/>
      <c r="NHP140" s="4"/>
      <c r="NRG140" s="4"/>
      <c r="NRH140" s="4"/>
      <c r="NRI140" s="4"/>
      <c r="NRJ140" s="4"/>
      <c r="NRK140" s="4"/>
      <c r="NRL140" s="4"/>
      <c r="OBC140" s="4"/>
      <c r="OBD140" s="4"/>
      <c r="OBE140" s="4"/>
      <c r="OBF140" s="4"/>
      <c r="OBG140" s="4"/>
      <c r="OBH140" s="4"/>
      <c r="OKY140" s="4"/>
      <c r="OKZ140" s="4"/>
      <c r="OLA140" s="4"/>
      <c r="OLB140" s="4"/>
      <c r="OLC140" s="4"/>
      <c r="OLD140" s="4"/>
      <c r="OUU140" s="4"/>
      <c r="OUV140" s="4"/>
      <c r="OUW140" s="4"/>
      <c r="OUX140" s="4"/>
      <c r="OUY140" s="4"/>
      <c r="OUZ140" s="4"/>
      <c r="PEQ140" s="4"/>
      <c r="PER140" s="4"/>
      <c r="PES140" s="4"/>
      <c r="PET140" s="4"/>
      <c r="PEU140" s="4"/>
      <c r="PEV140" s="4"/>
      <c r="POM140" s="4"/>
      <c r="PON140" s="4"/>
      <c r="POO140" s="4"/>
      <c r="POP140" s="4"/>
      <c r="POQ140" s="4"/>
      <c r="POR140" s="4"/>
      <c r="PYI140" s="4"/>
      <c r="PYJ140" s="4"/>
      <c r="PYK140" s="4"/>
      <c r="PYL140" s="4"/>
      <c r="PYM140" s="4"/>
      <c r="PYN140" s="4"/>
      <c r="QIE140" s="4"/>
      <c r="QIF140" s="4"/>
      <c r="QIG140" s="4"/>
      <c r="QIH140" s="4"/>
      <c r="QII140" s="4"/>
      <c r="QIJ140" s="4"/>
      <c r="QSA140" s="4"/>
      <c r="QSB140" s="4"/>
      <c r="QSC140" s="4"/>
      <c r="QSD140" s="4"/>
      <c r="QSE140" s="4"/>
      <c r="QSF140" s="4"/>
      <c r="RBW140" s="4"/>
      <c r="RBX140" s="4"/>
      <c r="RBY140" s="4"/>
      <c r="RBZ140" s="4"/>
      <c r="RCA140" s="4"/>
      <c r="RCB140" s="4"/>
      <c r="RLS140" s="4"/>
      <c r="RLT140" s="4"/>
      <c r="RLU140" s="4"/>
      <c r="RLV140" s="4"/>
      <c r="RLW140" s="4"/>
      <c r="RLX140" s="4"/>
      <c r="RVO140" s="4"/>
      <c r="RVP140" s="4"/>
      <c r="RVQ140" s="4"/>
      <c r="RVR140" s="4"/>
      <c r="RVS140" s="4"/>
      <c r="RVT140" s="4"/>
      <c r="SFK140" s="4"/>
      <c r="SFL140" s="4"/>
      <c r="SFM140" s="4"/>
      <c r="SFN140" s="4"/>
      <c r="SFO140" s="4"/>
      <c r="SFP140" s="4"/>
      <c r="SPG140" s="4"/>
      <c r="SPH140" s="4"/>
      <c r="SPI140" s="4"/>
      <c r="SPJ140" s="4"/>
      <c r="SPK140" s="4"/>
      <c r="SPL140" s="4"/>
      <c r="SZC140" s="4"/>
      <c r="SZD140" s="4"/>
      <c r="SZE140" s="4"/>
      <c r="SZF140" s="4"/>
      <c r="SZG140" s="4"/>
      <c r="SZH140" s="4"/>
      <c r="TIY140" s="4"/>
      <c r="TIZ140" s="4"/>
      <c r="TJA140" s="4"/>
      <c r="TJB140" s="4"/>
      <c r="TJC140" s="4"/>
      <c r="TJD140" s="4"/>
      <c r="TSU140" s="4"/>
      <c r="TSV140" s="4"/>
      <c r="TSW140" s="4"/>
      <c r="TSX140" s="4"/>
      <c r="TSY140" s="4"/>
      <c r="TSZ140" s="4"/>
      <c r="UCQ140" s="4"/>
      <c r="UCR140" s="4"/>
      <c r="UCS140" s="4"/>
      <c r="UCT140" s="4"/>
      <c r="UCU140" s="4"/>
      <c r="UCV140" s="4"/>
      <c r="UMM140" s="4"/>
      <c r="UMN140" s="4"/>
      <c r="UMO140" s="4"/>
      <c r="UMP140" s="4"/>
      <c r="UMQ140" s="4"/>
      <c r="UMR140" s="4"/>
      <c r="UWI140" s="4"/>
      <c r="UWJ140" s="4"/>
      <c r="UWK140" s="4"/>
      <c r="UWL140" s="4"/>
      <c r="UWM140" s="4"/>
      <c r="UWN140" s="4"/>
      <c r="VGE140" s="4"/>
      <c r="VGF140" s="4"/>
      <c r="VGG140" s="4"/>
      <c r="VGH140" s="4"/>
      <c r="VGI140" s="4"/>
      <c r="VGJ140" s="4"/>
      <c r="VQA140" s="4"/>
      <c r="VQB140" s="4"/>
      <c r="VQC140" s="4"/>
      <c r="VQD140" s="4"/>
      <c r="VQE140" s="4"/>
      <c r="VQF140" s="4"/>
      <c r="VZW140" s="4"/>
      <c r="VZX140" s="4"/>
      <c r="VZY140" s="4"/>
      <c r="VZZ140" s="4"/>
      <c r="WAA140" s="4"/>
      <c r="WAB140" s="4"/>
      <c r="WJS140" s="4"/>
      <c r="WJT140" s="4"/>
      <c r="WJU140" s="4"/>
      <c r="WJV140" s="4"/>
      <c r="WJW140" s="4"/>
      <c r="WJX140" s="4"/>
      <c r="WTO140" s="4"/>
      <c r="WTP140" s="4"/>
      <c r="WTQ140" s="4"/>
      <c r="WTR140" s="4"/>
      <c r="WTS140" s="4"/>
      <c r="WTT140" s="4"/>
    </row>
    <row r="141" spans="1:16333" ht="30.75" x14ac:dyDescent="0.25">
      <c r="A141" s="22" t="s">
        <v>26</v>
      </c>
      <c r="B141" s="136" t="s">
        <v>47</v>
      </c>
      <c r="C141" s="136" t="s">
        <v>27</v>
      </c>
      <c r="D141" s="290">
        <f>'Приложение 4'!F53</f>
        <v>12787041.379999999</v>
      </c>
      <c r="E141" s="290">
        <f>'Приложение 4'!G53</f>
        <v>10987953.68</v>
      </c>
      <c r="F141" s="290">
        <f>'Приложение 4'!H53</f>
        <v>10987953.68</v>
      </c>
      <c r="HC141" s="4"/>
      <c r="HD141" s="4"/>
      <c r="HE141" s="4"/>
      <c r="HF141" s="4"/>
      <c r="HG141" s="4"/>
      <c r="HH141" s="4"/>
      <c r="QY141" s="4"/>
      <c r="QZ141" s="4"/>
      <c r="RA141" s="4"/>
      <c r="RB141" s="4"/>
      <c r="RC141" s="4"/>
      <c r="RD141" s="4"/>
      <c r="AAU141" s="4"/>
      <c r="AAV141" s="4"/>
      <c r="AAW141" s="4"/>
      <c r="AAX141" s="4"/>
      <c r="AAY141" s="4"/>
      <c r="AAZ141" s="4"/>
      <c r="AKQ141" s="4"/>
      <c r="AKR141" s="4"/>
      <c r="AKS141" s="4"/>
      <c r="AKT141" s="4"/>
      <c r="AKU141" s="4"/>
      <c r="AKV141" s="4"/>
      <c r="AUM141" s="4"/>
      <c r="AUN141" s="4"/>
      <c r="AUO141" s="4"/>
      <c r="AUP141" s="4"/>
      <c r="AUQ141" s="4"/>
      <c r="AUR141" s="4"/>
      <c r="BEI141" s="4"/>
      <c r="BEJ141" s="4"/>
      <c r="BEK141" s="4"/>
      <c r="BEL141" s="4"/>
      <c r="BEM141" s="4"/>
      <c r="BEN141" s="4"/>
      <c r="BOE141" s="4"/>
      <c r="BOF141" s="4"/>
      <c r="BOG141" s="4"/>
      <c r="BOH141" s="4"/>
      <c r="BOI141" s="4"/>
      <c r="BOJ141" s="4"/>
      <c r="BYA141" s="4"/>
      <c r="BYB141" s="4"/>
      <c r="BYC141" s="4"/>
      <c r="BYD141" s="4"/>
      <c r="BYE141" s="4"/>
      <c r="BYF141" s="4"/>
      <c r="CHW141" s="4"/>
      <c r="CHX141" s="4"/>
      <c r="CHY141" s="4"/>
      <c r="CHZ141" s="4"/>
      <c r="CIA141" s="4"/>
      <c r="CIB141" s="4"/>
      <c r="CRS141" s="4"/>
      <c r="CRT141" s="4"/>
      <c r="CRU141" s="4"/>
      <c r="CRV141" s="4"/>
      <c r="CRW141" s="4"/>
      <c r="CRX141" s="4"/>
      <c r="DBO141" s="4"/>
      <c r="DBP141" s="4"/>
      <c r="DBQ141" s="4"/>
      <c r="DBR141" s="4"/>
      <c r="DBS141" s="4"/>
      <c r="DBT141" s="4"/>
      <c r="DLK141" s="4"/>
      <c r="DLL141" s="4"/>
      <c r="DLM141" s="4"/>
      <c r="DLN141" s="4"/>
      <c r="DLO141" s="4"/>
      <c r="DLP141" s="4"/>
      <c r="DVG141" s="4"/>
      <c r="DVH141" s="4"/>
      <c r="DVI141" s="4"/>
      <c r="DVJ141" s="4"/>
      <c r="DVK141" s="4"/>
      <c r="DVL141" s="4"/>
      <c r="EFC141" s="4"/>
      <c r="EFD141" s="4"/>
      <c r="EFE141" s="4"/>
      <c r="EFF141" s="4"/>
      <c r="EFG141" s="4"/>
      <c r="EFH141" s="4"/>
      <c r="EOY141" s="4"/>
      <c r="EOZ141" s="4"/>
      <c r="EPA141" s="4"/>
      <c r="EPB141" s="4"/>
      <c r="EPC141" s="4"/>
      <c r="EPD141" s="4"/>
      <c r="EYU141" s="4"/>
      <c r="EYV141" s="4"/>
      <c r="EYW141" s="4"/>
      <c r="EYX141" s="4"/>
      <c r="EYY141" s="4"/>
      <c r="EYZ141" s="4"/>
      <c r="FIQ141" s="4"/>
      <c r="FIR141" s="4"/>
      <c r="FIS141" s="4"/>
      <c r="FIT141" s="4"/>
      <c r="FIU141" s="4"/>
      <c r="FIV141" s="4"/>
      <c r="FSM141" s="4"/>
      <c r="FSN141" s="4"/>
      <c r="FSO141" s="4"/>
      <c r="FSP141" s="4"/>
      <c r="FSQ141" s="4"/>
      <c r="FSR141" s="4"/>
      <c r="GCI141" s="4"/>
      <c r="GCJ141" s="4"/>
      <c r="GCK141" s="4"/>
      <c r="GCL141" s="4"/>
      <c r="GCM141" s="4"/>
      <c r="GCN141" s="4"/>
      <c r="GME141" s="4"/>
      <c r="GMF141" s="4"/>
      <c r="GMG141" s="4"/>
      <c r="GMH141" s="4"/>
      <c r="GMI141" s="4"/>
      <c r="GMJ141" s="4"/>
      <c r="GWA141" s="4"/>
      <c r="GWB141" s="4"/>
      <c r="GWC141" s="4"/>
      <c r="GWD141" s="4"/>
      <c r="GWE141" s="4"/>
      <c r="GWF141" s="4"/>
      <c r="HFW141" s="4"/>
      <c r="HFX141" s="4"/>
      <c r="HFY141" s="4"/>
      <c r="HFZ141" s="4"/>
      <c r="HGA141" s="4"/>
      <c r="HGB141" s="4"/>
      <c r="HPS141" s="4"/>
      <c r="HPT141" s="4"/>
      <c r="HPU141" s="4"/>
      <c r="HPV141" s="4"/>
      <c r="HPW141" s="4"/>
      <c r="HPX141" s="4"/>
      <c r="HZO141" s="4"/>
      <c r="HZP141" s="4"/>
      <c r="HZQ141" s="4"/>
      <c r="HZR141" s="4"/>
      <c r="HZS141" s="4"/>
      <c r="HZT141" s="4"/>
      <c r="IJK141" s="4"/>
      <c r="IJL141" s="4"/>
      <c r="IJM141" s="4"/>
      <c r="IJN141" s="4"/>
      <c r="IJO141" s="4"/>
      <c r="IJP141" s="4"/>
      <c r="ITG141" s="4"/>
      <c r="ITH141" s="4"/>
      <c r="ITI141" s="4"/>
      <c r="ITJ141" s="4"/>
      <c r="ITK141" s="4"/>
      <c r="ITL141" s="4"/>
      <c r="JDC141" s="4"/>
      <c r="JDD141" s="4"/>
      <c r="JDE141" s="4"/>
      <c r="JDF141" s="4"/>
      <c r="JDG141" s="4"/>
      <c r="JDH141" s="4"/>
      <c r="JMY141" s="4"/>
      <c r="JMZ141" s="4"/>
      <c r="JNA141" s="4"/>
      <c r="JNB141" s="4"/>
      <c r="JNC141" s="4"/>
      <c r="JND141" s="4"/>
      <c r="JWU141" s="4"/>
      <c r="JWV141" s="4"/>
      <c r="JWW141" s="4"/>
      <c r="JWX141" s="4"/>
      <c r="JWY141" s="4"/>
      <c r="JWZ141" s="4"/>
      <c r="KGQ141" s="4"/>
      <c r="KGR141" s="4"/>
      <c r="KGS141" s="4"/>
      <c r="KGT141" s="4"/>
      <c r="KGU141" s="4"/>
      <c r="KGV141" s="4"/>
      <c r="KQM141" s="4"/>
      <c r="KQN141" s="4"/>
      <c r="KQO141" s="4"/>
      <c r="KQP141" s="4"/>
      <c r="KQQ141" s="4"/>
      <c r="KQR141" s="4"/>
      <c r="LAI141" s="4"/>
      <c r="LAJ141" s="4"/>
      <c r="LAK141" s="4"/>
      <c r="LAL141" s="4"/>
      <c r="LAM141" s="4"/>
      <c r="LAN141" s="4"/>
      <c r="LKE141" s="4"/>
      <c r="LKF141" s="4"/>
      <c r="LKG141" s="4"/>
      <c r="LKH141" s="4"/>
      <c r="LKI141" s="4"/>
      <c r="LKJ141" s="4"/>
      <c r="LUA141" s="4"/>
      <c r="LUB141" s="4"/>
      <c r="LUC141" s="4"/>
      <c r="LUD141" s="4"/>
      <c r="LUE141" s="4"/>
      <c r="LUF141" s="4"/>
      <c r="MDW141" s="4"/>
      <c r="MDX141" s="4"/>
      <c r="MDY141" s="4"/>
      <c r="MDZ141" s="4"/>
      <c r="MEA141" s="4"/>
      <c r="MEB141" s="4"/>
      <c r="MNS141" s="4"/>
      <c r="MNT141" s="4"/>
      <c r="MNU141" s="4"/>
      <c r="MNV141" s="4"/>
      <c r="MNW141" s="4"/>
      <c r="MNX141" s="4"/>
      <c r="MXO141" s="4"/>
      <c r="MXP141" s="4"/>
      <c r="MXQ141" s="4"/>
      <c r="MXR141" s="4"/>
      <c r="MXS141" s="4"/>
      <c r="MXT141" s="4"/>
      <c r="NHK141" s="4"/>
      <c r="NHL141" s="4"/>
      <c r="NHM141" s="4"/>
      <c r="NHN141" s="4"/>
      <c r="NHO141" s="4"/>
      <c r="NHP141" s="4"/>
      <c r="NRG141" s="4"/>
      <c r="NRH141" s="4"/>
      <c r="NRI141" s="4"/>
      <c r="NRJ141" s="4"/>
      <c r="NRK141" s="4"/>
      <c r="NRL141" s="4"/>
      <c r="OBC141" s="4"/>
      <c r="OBD141" s="4"/>
      <c r="OBE141" s="4"/>
      <c r="OBF141" s="4"/>
      <c r="OBG141" s="4"/>
      <c r="OBH141" s="4"/>
      <c r="OKY141" s="4"/>
      <c r="OKZ141" s="4"/>
      <c r="OLA141" s="4"/>
      <c r="OLB141" s="4"/>
      <c r="OLC141" s="4"/>
      <c r="OLD141" s="4"/>
      <c r="OUU141" s="4"/>
      <c r="OUV141" s="4"/>
      <c r="OUW141" s="4"/>
      <c r="OUX141" s="4"/>
      <c r="OUY141" s="4"/>
      <c r="OUZ141" s="4"/>
      <c r="PEQ141" s="4"/>
      <c r="PER141" s="4"/>
      <c r="PES141" s="4"/>
      <c r="PET141" s="4"/>
      <c r="PEU141" s="4"/>
      <c r="PEV141" s="4"/>
      <c r="POM141" s="4"/>
      <c r="PON141" s="4"/>
      <c r="POO141" s="4"/>
      <c r="POP141" s="4"/>
      <c r="POQ141" s="4"/>
      <c r="POR141" s="4"/>
      <c r="PYI141" s="4"/>
      <c r="PYJ141" s="4"/>
      <c r="PYK141" s="4"/>
      <c r="PYL141" s="4"/>
      <c r="PYM141" s="4"/>
      <c r="PYN141" s="4"/>
      <c r="QIE141" s="4"/>
      <c r="QIF141" s="4"/>
      <c r="QIG141" s="4"/>
      <c r="QIH141" s="4"/>
      <c r="QII141" s="4"/>
      <c r="QIJ141" s="4"/>
      <c r="QSA141" s="4"/>
      <c r="QSB141" s="4"/>
      <c r="QSC141" s="4"/>
      <c r="QSD141" s="4"/>
      <c r="QSE141" s="4"/>
      <c r="QSF141" s="4"/>
      <c r="RBW141" s="4"/>
      <c r="RBX141" s="4"/>
      <c r="RBY141" s="4"/>
      <c r="RBZ141" s="4"/>
      <c r="RCA141" s="4"/>
      <c r="RCB141" s="4"/>
      <c r="RLS141" s="4"/>
      <c r="RLT141" s="4"/>
      <c r="RLU141" s="4"/>
      <c r="RLV141" s="4"/>
      <c r="RLW141" s="4"/>
      <c r="RLX141" s="4"/>
      <c r="RVO141" s="4"/>
      <c r="RVP141" s="4"/>
      <c r="RVQ141" s="4"/>
      <c r="RVR141" s="4"/>
      <c r="RVS141" s="4"/>
      <c r="RVT141" s="4"/>
      <c r="SFK141" s="4"/>
      <c r="SFL141" s="4"/>
      <c r="SFM141" s="4"/>
      <c r="SFN141" s="4"/>
      <c r="SFO141" s="4"/>
      <c r="SFP141" s="4"/>
      <c r="SPG141" s="4"/>
      <c r="SPH141" s="4"/>
      <c r="SPI141" s="4"/>
      <c r="SPJ141" s="4"/>
      <c r="SPK141" s="4"/>
      <c r="SPL141" s="4"/>
      <c r="SZC141" s="4"/>
      <c r="SZD141" s="4"/>
      <c r="SZE141" s="4"/>
      <c r="SZF141" s="4"/>
      <c r="SZG141" s="4"/>
      <c r="SZH141" s="4"/>
      <c r="TIY141" s="4"/>
      <c r="TIZ141" s="4"/>
      <c r="TJA141" s="4"/>
      <c r="TJB141" s="4"/>
      <c r="TJC141" s="4"/>
      <c r="TJD141" s="4"/>
      <c r="TSU141" s="4"/>
      <c r="TSV141" s="4"/>
      <c r="TSW141" s="4"/>
      <c r="TSX141" s="4"/>
      <c r="TSY141" s="4"/>
      <c r="TSZ141" s="4"/>
      <c r="UCQ141" s="4"/>
      <c r="UCR141" s="4"/>
      <c r="UCS141" s="4"/>
      <c r="UCT141" s="4"/>
      <c r="UCU141" s="4"/>
      <c r="UCV141" s="4"/>
      <c r="UMM141" s="4"/>
      <c r="UMN141" s="4"/>
      <c r="UMO141" s="4"/>
      <c r="UMP141" s="4"/>
      <c r="UMQ141" s="4"/>
      <c r="UMR141" s="4"/>
      <c r="UWI141" s="4"/>
      <c r="UWJ141" s="4"/>
      <c r="UWK141" s="4"/>
      <c r="UWL141" s="4"/>
      <c r="UWM141" s="4"/>
      <c r="UWN141" s="4"/>
      <c r="VGE141" s="4"/>
      <c r="VGF141" s="4"/>
      <c r="VGG141" s="4"/>
      <c r="VGH141" s="4"/>
      <c r="VGI141" s="4"/>
      <c r="VGJ141" s="4"/>
      <c r="VQA141" s="4"/>
      <c r="VQB141" s="4"/>
      <c r="VQC141" s="4"/>
      <c r="VQD141" s="4"/>
      <c r="VQE141" s="4"/>
      <c r="VQF141" s="4"/>
      <c r="VZW141" s="4"/>
      <c r="VZX141" s="4"/>
      <c r="VZY141" s="4"/>
      <c r="VZZ141" s="4"/>
      <c r="WAA141" s="4"/>
      <c r="WAB141" s="4"/>
      <c r="WJS141" s="4"/>
      <c r="WJT141" s="4"/>
      <c r="WJU141" s="4"/>
      <c r="WJV141" s="4"/>
      <c r="WJW141" s="4"/>
      <c r="WJX141" s="4"/>
      <c r="WTO141" s="4"/>
      <c r="WTP141" s="4"/>
      <c r="WTQ141" s="4"/>
      <c r="WTR141" s="4"/>
      <c r="WTS141" s="4"/>
      <c r="WTT141" s="4"/>
    </row>
    <row r="142" spans="1:16333" ht="30.75" x14ac:dyDescent="0.25">
      <c r="A142" s="22" t="s">
        <v>48</v>
      </c>
      <c r="B142" s="136" t="s">
        <v>47</v>
      </c>
      <c r="C142" s="136" t="s">
        <v>49</v>
      </c>
      <c r="D142" s="290">
        <f>'Приложение 4'!F54+'Приложение 4'!F161+'Приложение 4'!F184</f>
        <v>186733821.91</v>
      </c>
      <c r="E142" s="290">
        <f>'Приложение 4'!G54+'Приложение 4'!G161+'Приложение 4'!G184</f>
        <v>140305248</v>
      </c>
      <c r="F142" s="290">
        <f>'Приложение 4'!H54+'Приложение 4'!H161+'Приложение 4'!H184</f>
        <v>140305247.86000001</v>
      </c>
      <c r="HC142" s="4"/>
      <c r="HD142" s="4"/>
      <c r="HE142" s="4"/>
      <c r="HF142" s="4"/>
      <c r="HG142" s="4"/>
      <c r="HH142" s="4"/>
      <c r="QY142" s="4"/>
      <c r="QZ142" s="4"/>
      <c r="RA142" s="4"/>
      <c r="RB142" s="4"/>
      <c r="RC142" s="4"/>
      <c r="RD142" s="4"/>
      <c r="AAU142" s="4"/>
      <c r="AAV142" s="4"/>
      <c r="AAW142" s="4"/>
      <c r="AAX142" s="4"/>
      <c r="AAY142" s="4"/>
      <c r="AAZ142" s="4"/>
      <c r="AKQ142" s="4"/>
      <c r="AKR142" s="4"/>
      <c r="AKS142" s="4"/>
      <c r="AKT142" s="4"/>
      <c r="AKU142" s="4"/>
      <c r="AKV142" s="4"/>
      <c r="AUM142" s="4"/>
      <c r="AUN142" s="4"/>
      <c r="AUO142" s="4"/>
      <c r="AUP142" s="4"/>
      <c r="AUQ142" s="4"/>
      <c r="AUR142" s="4"/>
      <c r="BEI142" s="4"/>
      <c r="BEJ142" s="4"/>
      <c r="BEK142" s="4"/>
      <c r="BEL142" s="4"/>
      <c r="BEM142" s="4"/>
      <c r="BEN142" s="4"/>
      <c r="BOE142" s="4"/>
      <c r="BOF142" s="4"/>
      <c r="BOG142" s="4"/>
      <c r="BOH142" s="4"/>
      <c r="BOI142" s="4"/>
      <c r="BOJ142" s="4"/>
      <c r="BYA142" s="4"/>
      <c r="BYB142" s="4"/>
      <c r="BYC142" s="4"/>
      <c r="BYD142" s="4"/>
      <c r="BYE142" s="4"/>
      <c r="BYF142" s="4"/>
      <c r="CHW142" s="4"/>
      <c r="CHX142" s="4"/>
      <c r="CHY142" s="4"/>
      <c r="CHZ142" s="4"/>
      <c r="CIA142" s="4"/>
      <c r="CIB142" s="4"/>
      <c r="CRS142" s="4"/>
      <c r="CRT142" s="4"/>
      <c r="CRU142" s="4"/>
      <c r="CRV142" s="4"/>
      <c r="CRW142" s="4"/>
      <c r="CRX142" s="4"/>
      <c r="DBO142" s="4"/>
      <c r="DBP142" s="4"/>
      <c r="DBQ142" s="4"/>
      <c r="DBR142" s="4"/>
      <c r="DBS142" s="4"/>
      <c r="DBT142" s="4"/>
      <c r="DLK142" s="4"/>
      <c r="DLL142" s="4"/>
      <c r="DLM142" s="4"/>
      <c r="DLN142" s="4"/>
      <c r="DLO142" s="4"/>
      <c r="DLP142" s="4"/>
      <c r="DVG142" s="4"/>
      <c r="DVH142" s="4"/>
      <c r="DVI142" s="4"/>
      <c r="DVJ142" s="4"/>
      <c r="DVK142" s="4"/>
      <c r="DVL142" s="4"/>
      <c r="EFC142" s="4"/>
      <c r="EFD142" s="4"/>
      <c r="EFE142" s="4"/>
      <c r="EFF142" s="4"/>
      <c r="EFG142" s="4"/>
      <c r="EFH142" s="4"/>
      <c r="EOY142" s="4"/>
      <c r="EOZ142" s="4"/>
      <c r="EPA142" s="4"/>
      <c r="EPB142" s="4"/>
      <c r="EPC142" s="4"/>
      <c r="EPD142" s="4"/>
      <c r="EYU142" s="4"/>
      <c r="EYV142" s="4"/>
      <c r="EYW142" s="4"/>
      <c r="EYX142" s="4"/>
      <c r="EYY142" s="4"/>
      <c r="EYZ142" s="4"/>
      <c r="FIQ142" s="4"/>
      <c r="FIR142" s="4"/>
      <c r="FIS142" s="4"/>
      <c r="FIT142" s="4"/>
      <c r="FIU142" s="4"/>
      <c r="FIV142" s="4"/>
      <c r="FSM142" s="4"/>
      <c r="FSN142" s="4"/>
      <c r="FSO142" s="4"/>
      <c r="FSP142" s="4"/>
      <c r="FSQ142" s="4"/>
      <c r="FSR142" s="4"/>
      <c r="GCI142" s="4"/>
      <c r="GCJ142" s="4"/>
      <c r="GCK142" s="4"/>
      <c r="GCL142" s="4"/>
      <c r="GCM142" s="4"/>
      <c r="GCN142" s="4"/>
      <c r="GME142" s="4"/>
      <c r="GMF142" s="4"/>
      <c r="GMG142" s="4"/>
      <c r="GMH142" s="4"/>
      <c r="GMI142" s="4"/>
      <c r="GMJ142" s="4"/>
      <c r="GWA142" s="4"/>
      <c r="GWB142" s="4"/>
      <c r="GWC142" s="4"/>
      <c r="GWD142" s="4"/>
      <c r="GWE142" s="4"/>
      <c r="GWF142" s="4"/>
      <c r="HFW142" s="4"/>
      <c r="HFX142" s="4"/>
      <c r="HFY142" s="4"/>
      <c r="HFZ142" s="4"/>
      <c r="HGA142" s="4"/>
      <c r="HGB142" s="4"/>
      <c r="HPS142" s="4"/>
      <c r="HPT142" s="4"/>
      <c r="HPU142" s="4"/>
      <c r="HPV142" s="4"/>
      <c r="HPW142" s="4"/>
      <c r="HPX142" s="4"/>
      <c r="HZO142" s="4"/>
      <c r="HZP142" s="4"/>
      <c r="HZQ142" s="4"/>
      <c r="HZR142" s="4"/>
      <c r="HZS142" s="4"/>
      <c r="HZT142" s="4"/>
      <c r="IJK142" s="4"/>
      <c r="IJL142" s="4"/>
      <c r="IJM142" s="4"/>
      <c r="IJN142" s="4"/>
      <c r="IJO142" s="4"/>
      <c r="IJP142" s="4"/>
      <c r="ITG142" s="4"/>
      <c r="ITH142" s="4"/>
      <c r="ITI142" s="4"/>
      <c r="ITJ142" s="4"/>
      <c r="ITK142" s="4"/>
      <c r="ITL142" s="4"/>
      <c r="JDC142" s="4"/>
      <c r="JDD142" s="4"/>
      <c r="JDE142" s="4"/>
      <c r="JDF142" s="4"/>
      <c r="JDG142" s="4"/>
      <c r="JDH142" s="4"/>
      <c r="JMY142" s="4"/>
      <c r="JMZ142" s="4"/>
      <c r="JNA142" s="4"/>
      <c r="JNB142" s="4"/>
      <c r="JNC142" s="4"/>
      <c r="JND142" s="4"/>
      <c r="JWU142" s="4"/>
      <c r="JWV142" s="4"/>
      <c r="JWW142" s="4"/>
      <c r="JWX142" s="4"/>
      <c r="JWY142" s="4"/>
      <c r="JWZ142" s="4"/>
      <c r="KGQ142" s="4"/>
      <c r="KGR142" s="4"/>
      <c r="KGS142" s="4"/>
      <c r="KGT142" s="4"/>
      <c r="KGU142" s="4"/>
      <c r="KGV142" s="4"/>
      <c r="KQM142" s="4"/>
      <c r="KQN142" s="4"/>
      <c r="KQO142" s="4"/>
      <c r="KQP142" s="4"/>
      <c r="KQQ142" s="4"/>
      <c r="KQR142" s="4"/>
      <c r="LAI142" s="4"/>
      <c r="LAJ142" s="4"/>
      <c r="LAK142" s="4"/>
      <c r="LAL142" s="4"/>
      <c r="LAM142" s="4"/>
      <c r="LAN142" s="4"/>
      <c r="LKE142" s="4"/>
      <c r="LKF142" s="4"/>
      <c r="LKG142" s="4"/>
      <c r="LKH142" s="4"/>
      <c r="LKI142" s="4"/>
      <c r="LKJ142" s="4"/>
      <c r="LUA142" s="4"/>
      <c r="LUB142" s="4"/>
      <c r="LUC142" s="4"/>
      <c r="LUD142" s="4"/>
      <c r="LUE142" s="4"/>
      <c r="LUF142" s="4"/>
      <c r="MDW142" s="4"/>
      <c r="MDX142" s="4"/>
      <c r="MDY142" s="4"/>
      <c r="MDZ142" s="4"/>
      <c r="MEA142" s="4"/>
      <c r="MEB142" s="4"/>
      <c r="MNS142" s="4"/>
      <c r="MNT142" s="4"/>
      <c r="MNU142" s="4"/>
      <c r="MNV142" s="4"/>
      <c r="MNW142" s="4"/>
      <c r="MNX142" s="4"/>
      <c r="MXO142" s="4"/>
      <c r="MXP142" s="4"/>
      <c r="MXQ142" s="4"/>
      <c r="MXR142" s="4"/>
      <c r="MXS142" s="4"/>
      <c r="MXT142" s="4"/>
      <c r="NHK142" s="4"/>
      <c r="NHL142" s="4"/>
      <c r="NHM142" s="4"/>
      <c r="NHN142" s="4"/>
      <c r="NHO142" s="4"/>
      <c r="NHP142" s="4"/>
      <c r="NRG142" s="4"/>
      <c r="NRH142" s="4"/>
      <c r="NRI142" s="4"/>
      <c r="NRJ142" s="4"/>
      <c r="NRK142" s="4"/>
      <c r="NRL142" s="4"/>
      <c r="OBC142" s="4"/>
      <c r="OBD142" s="4"/>
      <c r="OBE142" s="4"/>
      <c r="OBF142" s="4"/>
      <c r="OBG142" s="4"/>
      <c r="OBH142" s="4"/>
      <c r="OKY142" s="4"/>
      <c r="OKZ142" s="4"/>
      <c r="OLA142" s="4"/>
      <c r="OLB142" s="4"/>
      <c r="OLC142" s="4"/>
      <c r="OLD142" s="4"/>
      <c r="OUU142" s="4"/>
      <c r="OUV142" s="4"/>
      <c r="OUW142" s="4"/>
      <c r="OUX142" s="4"/>
      <c r="OUY142" s="4"/>
      <c r="OUZ142" s="4"/>
      <c r="PEQ142" s="4"/>
      <c r="PER142" s="4"/>
      <c r="PES142" s="4"/>
      <c r="PET142" s="4"/>
      <c r="PEU142" s="4"/>
      <c r="PEV142" s="4"/>
      <c r="POM142" s="4"/>
      <c r="PON142" s="4"/>
      <c r="POO142" s="4"/>
      <c r="POP142" s="4"/>
      <c r="POQ142" s="4"/>
      <c r="POR142" s="4"/>
      <c r="PYI142" s="4"/>
      <c r="PYJ142" s="4"/>
      <c r="PYK142" s="4"/>
      <c r="PYL142" s="4"/>
      <c r="PYM142" s="4"/>
      <c r="PYN142" s="4"/>
      <c r="QIE142" s="4"/>
      <c r="QIF142" s="4"/>
      <c r="QIG142" s="4"/>
      <c r="QIH142" s="4"/>
      <c r="QII142" s="4"/>
      <c r="QIJ142" s="4"/>
      <c r="QSA142" s="4"/>
      <c r="QSB142" s="4"/>
      <c r="QSC142" s="4"/>
      <c r="QSD142" s="4"/>
      <c r="QSE142" s="4"/>
      <c r="QSF142" s="4"/>
      <c r="RBW142" s="4"/>
      <c r="RBX142" s="4"/>
      <c r="RBY142" s="4"/>
      <c r="RBZ142" s="4"/>
      <c r="RCA142" s="4"/>
      <c r="RCB142" s="4"/>
      <c r="RLS142" s="4"/>
      <c r="RLT142" s="4"/>
      <c r="RLU142" s="4"/>
      <c r="RLV142" s="4"/>
      <c r="RLW142" s="4"/>
      <c r="RLX142" s="4"/>
      <c r="RVO142" s="4"/>
      <c r="RVP142" s="4"/>
      <c r="RVQ142" s="4"/>
      <c r="RVR142" s="4"/>
      <c r="RVS142" s="4"/>
      <c r="RVT142" s="4"/>
      <c r="SFK142" s="4"/>
      <c r="SFL142" s="4"/>
      <c r="SFM142" s="4"/>
      <c r="SFN142" s="4"/>
      <c r="SFO142" s="4"/>
      <c r="SFP142" s="4"/>
      <c r="SPG142" s="4"/>
      <c r="SPH142" s="4"/>
      <c r="SPI142" s="4"/>
      <c r="SPJ142" s="4"/>
      <c r="SPK142" s="4"/>
      <c r="SPL142" s="4"/>
      <c r="SZC142" s="4"/>
      <c r="SZD142" s="4"/>
      <c r="SZE142" s="4"/>
      <c r="SZF142" s="4"/>
      <c r="SZG142" s="4"/>
      <c r="SZH142" s="4"/>
      <c r="TIY142" s="4"/>
      <c r="TIZ142" s="4"/>
      <c r="TJA142" s="4"/>
      <c r="TJB142" s="4"/>
      <c r="TJC142" s="4"/>
      <c r="TJD142" s="4"/>
      <c r="TSU142" s="4"/>
      <c r="TSV142" s="4"/>
      <c r="TSW142" s="4"/>
      <c r="TSX142" s="4"/>
      <c r="TSY142" s="4"/>
      <c r="TSZ142" s="4"/>
      <c r="UCQ142" s="4"/>
      <c r="UCR142" s="4"/>
      <c r="UCS142" s="4"/>
      <c r="UCT142" s="4"/>
      <c r="UCU142" s="4"/>
      <c r="UCV142" s="4"/>
      <c r="UMM142" s="4"/>
      <c r="UMN142" s="4"/>
      <c r="UMO142" s="4"/>
      <c r="UMP142" s="4"/>
      <c r="UMQ142" s="4"/>
      <c r="UMR142" s="4"/>
      <c r="UWI142" s="4"/>
      <c r="UWJ142" s="4"/>
      <c r="UWK142" s="4"/>
      <c r="UWL142" s="4"/>
      <c r="UWM142" s="4"/>
      <c r="UWN142" s="4"/>
      <c r="VGE142" s="4"/>
      <c r="VGF142" s="4"/>
      <c r="VGG142" s="4"/>
      <c r="VGH142" s="4"/>
      <c r="VGI142" s="4"/>
      <c r="VGJ142" s="4"/>
      <c r="VQA142" s="4"/>
      <c r="VQB142" s="4"/>
      <c r="VQC142" s="4"/>
      <c r="VQD142" s="4"/>
      <c r="VQE142" s="4"/>
      <c r="VQF142" s="4"/>
      <c r="VZW142" s="4"/>
      <c r="VZX142" s="4"/>
      <c r="VZY142" s="4"/>
      <c r="VZZ142" s="4"/>
      <c r="WAA142" s="4"/>
      <c r="WAB142" s="4"/>
      <c r="WJS142" s="4"/>
      <c r="WJT142" s="4"/>
      <c r="WJU142" s="4"/>
      <c r="WJV142" s="4"/>
      <c r="WJW142" s="4"/>
      <c r="WJX142" s="4"/>
      <c r="WTO142" s="4"/>
      <c r="WTP142" s="4"/>
      <c r="WTQ142" s="4"/>
      <c r="WTR142" s="4"/>
      <c r="WTS142" s="4"/>
      <c r="WTT142" s="4"/>
    </row>
    <row r="143" spans="1:16333" ht="15.75" x14ac:dyDescent="0.25">
      <c r="A143" s="22" t="s">
        <v>28</v>
      </c>
      <c r="B143" s="136" t="s">
        <v>47</v>
      </c>
      <c r="C143" s="136" t="s">
        <v>29</v>
      </c>
      <c r="D143" s="290">
        <f>'Приложение 4'!F55</f>
        <v>10000</v>
      </c>
      <c r="E143" s="290">
        <f>'Приложение 4'!G55</f>
        <v>10000</v>
      </c>
      <c r="F143" s="290">
        <f>'Приложение 4'!H55</f>
        <v>10000</v>
      </c>
      <c r="HC143" s="4"/>
      <c r="HD143" s="4"/>
      <c r="HE143" s="4"/>
      <c r="HF143" s="4"/>
      <c r="HG143" s="4"/>
      <c r="HH143" s="4"/>
      <c r="QY143" s="4"/>
      <c r="QZ143" s="4"/>
      <c r="RA143" s="4"/>
      <c r="RB143" s="4"/>
      <c r="RC143" s="4"/>
      <c r="RD143" s="4"/>
      <c r="AAU143" s="4"/>
      <c r="AAV143" s="4"/>
      <c r="AAW143" s="4"/>
      <c r="AAX143" s="4"/>
      <c r="AAY143" s="4"/>
      <c r="AAZ143" s="4"/>
      <c r="AKQ143" s="4"/>
      <c r="AKR143" s="4"/>
      <c r="AKS143" s="4"/>
      <c r="AKT143" s="4"/>
      <c r="AKU143" s="4"/>
      <c r="AKV143" s="4"/>
      <c r="AUM143" s="4"/>
      <c r="AUN143" s="4"/>
      <c r="AUO143" s="4"/>
      <c r="AUP143" s="4"/>
      <c r="AUQ143" s="4"/>
      <c r="AUR143" s="4"/>
      <c r="BEI143" s="4"/>
      <c r="BEJ143" s="4"/>
      <c r="BEK143" s="4"/>
      <c r="BEL143" s="4"/>
      <c r="BEM143" s="4"/>
      <c r="BEN143" s="4"/>
      <c r="BOE143" s="4"/>
      <c r="BOF143" s="4"/>
      <c r="BOG143" s="4"/>
      <c r="BOH143" s="4"/>
      <c r="BOI143" s="4"/>
      <c r="BOJ143" s="4"/>
      <c r="BYA143" s="4"/>
      <c r="BYB143" s="4"/>
      <c r="BYC143" s="4"/>
      <c r="BYD143" s="4"/>
      <c r="BYE143" s="4"/>
      <c r="BYF143" s="4"/>
      <c r="CHW143" s="4"/>
      <c r="CHX143" s="4"/>
      <c r="CHY143" s="4"/>
      <c r="CHZ143" s="4"/>
      <c r="CIA143" s="4"/>
      <c r="CIB143" s="4"/>
      <c r="CRS143" s="4"/>
      <c r="CRT143" s="4"/>
      <c r="CRU143" s="4"/>
      <c r="CRV143" s="4"/>
      <c r="CRW143" s="4"/>
      <c r="CRX143" s="4"/>
      <c r="DBO143" s="4"/>
      <c r="DBP143" s="4"/>
      <c r="DBQ143" s="4"/>
      <c r="DBR143" s="4"/>
      <c r="DBS143" s="4"/>
      <c r="DBT143" s="4"/>
      <c r="DLK143" s="4"/>
      <c r="DLL143" s="4"/>
      <c r="DLM143" s="4"/>
      <c r="DLN143" s="4"/>
      <c r="DLO143" s="4"/>
      <c r="DLP143" s="4"/>
      <c r="DVG143" s="4"/>
      <c r="DVH143" s="4"/>
      <c r="DVI143" s="4"/>
      <c r="DVJ143" s="4"/>
      <c r="DVK143" s="4"/>
      <c r="DVL143" s="4"/>
      <c r="EFC143" s="4"/>
      <c r="EFD143" s="4"/>
      <c r="EFE143" s="4"/>
      <c r="EFF143" s="4"/>
      <c r="EFG143" s="4"/>
      <c r="EFH143" s="4"/>
      <c r="EOY143" s="4"/>
      <c r="EOZ143" s="4"/>
      <c r="EPA143" s="4"/>
      <c r="EPB143" s="4"/>
      <c r="EPC143" s="4"/>
      <c r="EPD143" s="4"/>
      <c r="EYU143" s="4"/>
      <c r="EYV143" s="4"/>
      <c r="EYW143" s="4"/>
      <c r="EYX143" s="4"/>
      <c r="EYY143" s="4"/>
      <c r="EYZ143" s="4"/>
      <c r="FIQ143" s="4"/>
      <c r="FIR143" s="4"/>
      <c r="FIS143" s="4"/>
      <c r="FIT143" s="4"/>
      <c r="FIU143" s="4"/>
      <c r="FIV143" s="4"/>
      <c r="FSM143" s="4"/>
      <c r="FSN143" s="4"/>
      <c r="FSO143" s="4"/>
      <c r="FSP143" s="4"/>
      <c r="FSQ143" s="4"/>
      <c r="FSR143" s="4"/>
      <c r="GCI143" s="4"/>
      <c r="GCJ143" s="4"/>
      <c r="GCK143" s="4"/>
      <c r="GCL143" s="4"/>
      <c r="GCM143" s="4"/>
      <c r="GCN143" s="4"/>
      <c r="GME143" s="4"/>
      <c r="GMF143" s="4"/>
      <c r="GMG143" s="4"/>
      <c r="GMH143" s="4"/>
      <c r="GMI143" s="4"/>
      <c r="GMJ143" s="4"/>
      <c r="GWA143" s="4"/>
      <c r="GWB143" s="4"/>
      <c r="GWC143" s="4"/>
      <c r="GWD143" s="4"/>
      <c r="GWE143" s="4"/>
      <c r="GWF143" s="4"/>
      <c r="HFW143" s="4"/>
      <c r="HFX143" s="4"/>
      <c r="HFY143" s="4"/>
      <c r="HFZ143" s="4"/>
      <c r="HGA143" s="4"/>
      <c r="HGB143" s="4"/>
      <c r="HPS143" s="4"/>
      <c r="HPT143" s="4"/>
      <c r="HPU143" s="4"/>
      <c r="HPV143" s="4"/>
      <c r="HPW143" s="4"/>
      <c r="HPX143" s="4"/>
      <c r="HZO143" s="4"/>
      <c r="HZP143" s="4"/>
      <c r="HZQ143" s="4"/>
      <c r="HZR143" s="4"/>
      <c r="HZS143" s="4"/>
      <c r="HZT143" s="4"/>
      <c r="IJK143" s="4"/>
      <c r="IJL143" s="4"/>
      <c r="IJM143" s="4"/>
      <c r="IJN143" s="4"/>
      <c r="IJO143" s="4"/>
      <c r="IJP143" s="4"/>
      <c r="ITG143" s="4"/>
      <c r="ITH143" s="4"/>
      <c r="ITI143" s="4"/>
      <c r="ITJ143" s="4"/>
      <c r="ITK143" s="4"/>
      <c r="ITL143" s="4"/>
      <c r="JDC143" s="4"/>
      <c r="JDD143" s="4"/>
      <c r="JDE143" s="4"/>
      <c r="JDF143" s="4"/>
      <c r="JDG143" s="4"/>
      <c r="JDH143" s="4"/>
      <c r="JMY143" s="4"/>
      <c r="JMZ143" s="4"/>
      <c r="JNA143" s="4"/>
      <c r="JNB143" s="4"/>
      <c r="JNC143" s="4"/>
      <c r="JND143" s="4"/>
      <c r="JWU143" s="4"/>
      <c r="JWV143" s="4"/>
      <c r="JWW143" s="4"/>
      <c r="JWX143" s="4"/>
      <c r="JWY143" s="4"/>
      <c r="JWZ143" s="4"/>
      <c r="KGQ143" s="4"/>
      <c r="KGR143" s="4"/>
      <c r="KGS143" s="4"/>
      <c r="KGT143" s="4"/>
      <c r="KGU143" s="4"/>
      <c r="KGV143" s="4"/>
      <c r="KQM143" s="4"/>
      <c r="KQN143" s="4"/>
      <c r="KQO143" s="4"/>
      <c r="KQP143" s="4"/>
      <c r="KQQ143" s="4"/>
      <c r="KQR143" s="4"/>
      <c r="LAI143" s="4"/>
      <c r="LAJ143" s="4"/>
      <c r="LAK143" s="4"/>
      <c r="LAL143" s="4"/>
      <c r="LAM143" s="4"/>
      <c r="LAN143" s="4"/>
      <c r="LKE143" s="4"/>
      <c r="LKF143" s="4"/>
      <c r="LKG143" s="4"/>
      <c r="LKH143" s="4"/>
      <c r="LKI143" s="4"/>
      <c r="LKJ143" s="4"/>
      <c r="LUA143" s="4"/>
      <c r="LUB143" s="4"/>
      <c r="LUC143" s="4"/>
      <c r="LUD143" s="4"/>
      <c r="LUE143" s="4"/>
      <c r="LUF143" s="4"/>
      <c r="MDW143" s="4"/>
      <c r="MDX143" s="4"/>
      <c r="MDY143" s="4"/>
      <c r="MDZ143" s="4"/>
      <c r="MEA143" s="4"/>
      <c r="MEB143" s="4"/>
      <c r="MNS143" s="4"/>
      <c r="MNT143" s="4"/>
      <c r="MNU143" s="4"/>
      <c r="MNV143" s="4"/>
      <c r="MNW143" s="4"/>
      <c r="MNX143" s="4"/>
      <c r="MXO143" s="4"/>
      <c r="MXP143" s="4"/>
      <c r="MXQ143" s="4"/>
      <c r="MXR143" s="4"/>
      <c r="MXS143" s="4"/>
      <c r="MXT143" s="4"/>
      <c r="NHK143" s="4"/>
      <c r="NHL143" s="4"/>
      <c r="NHM143" s="4"/>
      <c r="NHN143" s="4"/>
      <c r="NHO143" s="4"/>
      <c r="NHP143" s="4"/>
      <c r="NRG143" s="4"/>
      <c r="NRH143" s="4"/>
      <c r="NRI143" s="4"/>
      <c r="NRJ143" s="4"/>
      <c r="NRK143" s="4"/>
      <c r="NRL143" s="4"/>
      <c r="OBC143" s="4"/>
      <c r="OBD143" s="4"/>
      <c r="OBE143" s="4"/>
      <c r="OBF143" s="4"/>
      <c r="OBG143" s="4"/>
      <c r="OBH143" s="4"/>
      <c r="OKY143" s="4"/>
      <c r="OKZ143" s="4"/>
      <c r="OLA143" s="4"/>
      <c r="OLB143" s="4"/>
      <c r="OLC143" s="4"/>
      <c r="OLD143" s="4"/>
      <c r="OUU143" s="4"/>
      <c r="OUV143" s="4"/>
      <c r="OUW143" s="4"/>
      <c r="OUX143" s="4"/>
      <c r="OUY143" s="4"/>
      <c r="OUZ143" s="4"/>
      <c r="PEQ143" s="4"/>
      <c r="PER143" s="4"/>
      <c r="PES143" s="4"/>
      <c r="PET143" s="4"/>
      <c r="PEU143" s="4"/>
      <c r="PEV143" s="4"/>
      <c r="POM143" s="4"/>
      <c r="PON143" s="4"/>
      <c r="POO143" s="4"/>
      <c r="POP143" s="4"/>
      <c r="POQ143" s="4"/>
      <c r="POR143" s="4"/>
      <c r="PYI143" s="4"/>
      <c r="PYJ143" s="4"/>
      <c r="PYK143" s="4"/>
      <c r="PYL143" s="4"/>
      <c r="PYM143" s="4"/>
      <c r="PYN143" s="4"/>
      <c r="QIE143" s="4"/>
      <c r="QIF143" s="4"/>
      <c r="QIG143" s="4"/>
      <c r="QIH143" s="4"/>
      <c r="QII143" s="4"/>
      <c r="QIJ143" s="4"/>
      <c r="QSA143" s="4"/>
      <c r="QSB143" s="4"/>
      <c r="QSC143" s="4"/>
      <c r="QSD143" s="4"/>
      <c r="QSE143" s="4"/>
      <c r="QSF143" s="4"/>
      <c r="RBW143" s="4"/>
      <c r="RBX143" s="4"/>
      <c r="RBY143" s="4"/>
      <c r="RBZ143" s="4"/>
      <c r="RCA143" s="4"/>
      <c r="RCB143" s="4"/>
      <c r="RLS143" s="4"/>
      <c r="RLT143" s="4"/>
      <c r="RLU143" s="4"/>
      <c r="RLV143" s="4"/>
      <c r="RLW143" s="4"/>
      <c r="RLX143" s="4"/>
      <c r="RVO143" s="4"/>
      <c r="RVP143" s="4"/>
      <c r="RVQ143" s="4"/>
      <c r="RVR143" s="4"/>
      <c r="RVS143" s="4"/>
      <c r="RVT143" s="4"/>
      <c r="SFK143" s="4"/>
      <c r="SFL143" s="4"/>
      <c r="SFM143" s="4"/>
      <c r="SFN143" s="4"/>
      <c r="SFO143" s="4"/>
      <c r="SFP143" s="4"/>
      <c r="SPG143" s="4"/>
      <c r="SPH143" s="4"/>
      <c r="SPI143" s="4"/>
      <c r="SPJ143" s="4"/>
      <c r="SPK143" s="4"/>
      <c r="SPL143" s="4"/>
      <c r="SZC143" s="4"/>
      <c r="SZD143" s="4"/>
      <c r="SZE143" s="4"/>
      <c r="SZF143" s="4"/>
      <c r="SZG143" s="4"/>
      <c r="SZH143" s="4"/>
      <c r="TIY143" s="4"/>
      <c r="TIZ143" s="4"/>
      <c r="TJA143" s="4"/>
      <c r="TJB143" s="4"/>
      <c r="TJC143" s="4"/>
      <c r="TJD143" s="4"/>
      <c r="TSU143" s="4"/>
      <c r="TSV143" s="4"/>
      <c r="TSW143" s="4"/>
      <c r="TSX143" s="4"/>
      <c r="TSY143" s="4"/>
      <c r="TSZ143" s="4"/>
      <c r="UCQ143" s="4"/>
      <c r="UCR143" s="4"/>
      <c r="UCS143" s="4"/>
      <c r="UCT143" s="4"/>
      <c r="UCU143" s="4"/>
      <c r="UCV143" s="4"/>
      <c r="UMM143" s="4"/>
      <c r="UMN143" s="4"/>
      <c r="UMO143" s="4"/>
      <c r="UMP143" s="4"/>
      <c r="UMQ143" s="4"/>
      <c r="UMR143" s="4"/>
      <c r="UWI143" s="4"/>
      <c r="UWJ143" s="4"/>
      <c r="UWK143" s="4"/>
      <c r="UWL143" s="4"/>
      <c r="UWM143" s="4"/>
      <c r="UWN143" s="4"/>
      <c r="VGE143" s="4"/>
      <c r="VGF143" s="4"/>
      <c r="VGG143" s="4"/>
      <c r="VGH143" s="4"/>
      <c r="VGI143" s="4"/>
      <c r="VGJ143" s="4"/>
      <c r="VQA143" s="4"/>
      <c r="VQB143" s="4"/>
      <c r="VQC143" s="4"/>
      <c r="VQD143" s="4"/>
      <c r="VQE143" s="4"/>
      <c r="VQF143" s="4"/>
      <c r="VZW143" s="4"/>
      <c r="VZX143" s="4"/>
      <c r="VZY143" s="4"/>
      <c r="VZZ143" s="4"/>
      <c r="WAA143" s="4"/>
      <c r="WAB143" s="4"/>
      <c r="WJS143" s="4"/>
      <c r="WJT143" s="4"/>
      <c r="WJU143" s="4"/>
      <c r="WJV143" s="4"/>
      <c r="WJW143" s="4"/>
      <c r="WJX143" s="4"/>
      <c r="WTO143" s="4"/>
      <c r="WTP143" s="4"/>
      <c r="WTQ143" s="4"/>
      <c r="WTR143" s="4"/>
      <c r="WTS143" s="4"/>
      <c r="WTT143" s="4"/>
    </row>
    <row r="144" spans="1:16333" ht="30" x14ac:dyDescent="0.25">
      <c r="A144" s="404" t="s">
        <v>211</v>
      </c>
      <c r="B144" s="136" t="s">
        <v>47</v>
      </c>
      <c r="C144" s="136"/>
      <c r="D144" s="290">
        <f>D145</f>
        <v>5895500</v>
      </c>
      <c r="E144" s="290">
        <f>E145</f>
        <v>5267500</v>
      </c>
      <c r="F144" s="290">
        <f>F145</f>
        <v>5267500</v>
      </c>
      <c r="HC144" s="4"/>
      <c r="HD144" s="4"/>
      <c r="HE144" s="4"/>
      <c r="HF144" s="4"/>
      <c r="HG144" s="4"/>
      <c r="HH144" s="4"/>
      <c r="QY144" s="4"/>
      <c r="QZ144" s="4"/>
      <c r="RA144" s="4"/>
      <c r="RB144" s="4"/>
      <c r="RC144" s="4"/>
      <c r="RD144" s="4"/>
      <c r="AAU144" s="4"/>
      <c r="AAV144" s="4"/>
      <c r="AAW144" s="4"/>
      <c r="AAX144" s="4"/>
      <c r="AAY144" s="4"/>
      <c r="AAZ144" s="4"/>
      <c r="AKQ144" s="4"/>
      <c r="AKR144" s="4"/>
      <c r="AKS144" s="4"/>
      <c r="AKT144" s="4"/>
      <c r="AKU144" s="4"/>
      <c r="AKV144" s="4"/>
      <c r="AUM144" s="4"/>
      <c r="AUN144" s="4"/>
      <c r="AUO144" s="4"/>
      <c r="AUP144" s="4"/>
      <c r="AUQ144" s="4"/>
      <c r="AUR144" s="4"/>
      <c r="BEI144" s="4"/>
      <c r="BEJ144" s="4"/>
      <c r="BEK144" s="4"/>
      <c r="BEL144" s="4"/>
      <c r="BEM144" s="4"/>
      <c r="BEN144" s="4"/>
      <c r="BOE144" s="4"/>
      <c r="BOF144" s="4"/>
      <c r="BOG144" s="4"/>
      <c r="BOH144" s="4"/>
      <c r="BOI144" s="4"/>
      <c r="BOJ144" s="4"/>
      <c r="BYA144" s="4"/>
      <c r="BYB144" s="4"/>
      <c r="BYC144" s="4"/>
      <c r="BYD144" s="4"/>
      <c r="BYE144" s="4"/>
      <c r="BYF144" s="4"/>
      <c r="CHW144" s="4"/>
      <c r="CHX144" s="4"/>
      <c r="CHY144" s="4"/>
      <c r="CHZ144" s="4"/>
      <c r="CIA144" s="4"/>
      <c r="CIB144" s="4"/>
      <c r="CRS144" s="4"/>
      <c r="CRT144" s="4"/>
      <c r="CRU144" s="4"/>
      <c r="CRV144" s="4"/>
      <c r="CRW144" s="4"/>
      <c r="CRX144" s="4"/>
      <c r="DBO144" s="4"/>
      <c r="DBP144" s="4"/>
      <c r="DBQ144" s="4"/>
      <c r="DBR144" s="4"/>
      <c r="DBS144" s="4"/>
      <c r="DBT144" s="4"/>
      <c r="DLK144" s="4"/>
      <c r="DLL144" s="4"/>
      <c r="DLM144" s="4"/>
      <c r="DLN144" s="4"/>
      <c r="DLO144" s="4"/>
      <c r="DLP144" s="4"/>
      <c r="DVG144" s="4"/>
      <c r="DVH144" s="4"/>
      <c r="DVI144" s="4"/>
      <c r="DVJ144" s="4"/>
      <c r="DVK144" s="4"/>
      <c r="DVL144" s="4"/>
      <c r="EFC144" s="4"/>
      <c r="EFD144" s="4"/>
      <c r="EFE144" s="4"/>
      <c r="EFF144" s="4"/>
      <c r="EFG144" s="4"/>
      <c r="EFH144" s="4"/>
      <c r="EOY144" s="4"/>
      <c r="EOZ144" s="4"/>
      <c r="EPA144" s="4"/>
      <c r="EPB144" s="4"/>
      <c r="EPC144" s="4"/>
      <c r="EPD144" s="4"/>
      <c r="EYU144" s="4"/>
      <c r="EYV144" s="4"/>
      <c r="EYW144" s="4"/>
      <c r="EYX144" s="4"/>
      <c r="EYY144" s="4"/>
      <c r="EYZ144" s="4"/>
      <c r="FIQ144" s="4"/>
      <c r="FIR144" s="4"/>
      <c r="FIS144" s="4"/>
      <c r="FIT144" s="4"/>
      <c r="FIU144" s="4"/>
      <c r="FIV144" s="4"/>
      <c r="FSM144" s="4"/>
      <c r="FSN144" s="4"/>
      <c r="FSO144" s="4"/>
      <c r="FSP144" s="4"/>
      <c r="FSQ144" s="4"/>
      <c r="FSR144" s="4"/>
      <c r="GCI144" s="4"/>
      <c r="GCJ144" s="4"/>
      <c r="GCK144" s="4"/>
      <c r="GCL144" s="4"/>
      <c r="GCM144" s="4"/>
      <c r="GCN144" s="4"/>
      <c r="GME144" s="4"/>
      <c r="GMF144" s="4"/>
      <c r="GMG144" s="4"/>
      <c r="GMH144" s="4"/>
      <c r="GMI144" s="4"/>
      <c r="GMJ144" s="4"/>
      <c r="GWA144" s="4"/>
      <c r="GWB144" s="4"/>
      <c r="GWC144" s="4"/>
      <c r="GWD144" s="4"/>
      <c r="GWE144" s="4"/>
      <c r="GWF144" s="4"/>
      <c r="HFW144" s="4"/>
      <c r="HFX144" s="4"/>
      <c r="HFY144" s="4"/>
      <c r="HFZ144" s="4"/>
      <c r="HGA144" s="4"/>
      <c r="HGB144" s="4"/>
      <c r="HPS144" s="4"/>
      <c r="HPT144" s="4"/>
      <c r="HPU144" s="4"/>
      <c r="HPV144" s="4"/>
      <c r="HPW144" s="4"/>
      <c r="HPX144" s="4"/>
      <c r="HZO144" s="4"/>
      <c r="HZP144" s="4"/>
      <c r="HZQ144" s="4"/>
      <c r="HZR144" s="4"/>
      <c r="HZS144" s="4"/>
      <c r="HZT144" s="4"/>
      <c r="IJK144" s="4"/>
      <c r="IJL144" s="4"/>
      <c r="IJM144" s="4"/>
      <c r="IJN144" s="4"/>
      <c r="IJO144" s="4"/>
      <c r="IJP144" s="4"/>
      <c r="ITG144" s="4"/>
      <c r="ITH144" s="4"/>
      <c r="ITI144" s="4"/>
      <c r="ITJ144" s="4"/>
      <c r="ITK144" s="4"/>
      <c r="ITL144" s="4"/>
      <c r="JDC144" s="4"/>
      <c r="JDD144" s="4"/>
      <c r="JDE144" s="4"/>
      <c r="JDF144" s="4"/>
      <c r="JDG144" s="4"/>
      <c r="JDH144" s="4"/>
      <c r="JMY144" s="4"/>
      <c r="JMZ144" s="4"/>
      <c r="JNA144" s="4"/>
      <c r="JNB144" s="4"/>
      <c r="JNC144" s="4"/>
      <c r="JND144" s="4"/>
      <c r="JWU144" s="4"/>
      <c r="JWV144" s="4"/>
      <c r="JWW144" s="4"/>
      <c r="JWX144" s="4"/>
      <c r="JWY144" s="4"/>
      <c r="JWZ144" s="4"/>
      <c r="KGQ144" s="4"/>
      <c r="KGR144" s="4"/>
      <c r="KGS144" s="4"/>
      <c r="KGT144" s="4"/>
      <c r="KGU144" s="4"/>
      <c r="KGV144" s="4"/>
      <c r="KQM144" s="4"/>
      <c r="KQN144" s="4"/>
      <c r="KQO144" s="4"/>
      <c r="KQP144" s="4"/>
      <c r="KQQ144" s="4"/>
      <c r="KQR144" s="4"/>
      <c r="LAI144" s="4"/>
      <c r="LAJ144" s="4"/>
      <c r="LAK144" s="4"/>
      <c r="LAL144" s="4"/>
      <c r="LAM144" s="4"/>
      <c r="LAN144" s="4"/>
      <c r="LKE144" s="4"/>
      <c r="LKF144" s="4"/>
      <c r="LKG144" s="4"/>
      <c r="LKH144" s="4"/>
      <c r="LKI144" s="4"/>
      <c r="LKJ144" s="4"/>
      <c r="LUA144" s="4"/>
      <c r="LUB144" s="4"/>
      <c r="LUC144" s="4"/>
      <c r="LUD144" s="4"/>
      <c r="LUE144" s="4"/>
      <c r="LUF144" s="4"/>
      <c r="MDW144" s="4"/>
      <c r="MDX144" s="4"/>
      <c r="MDY144" s="4"/>
      <c r="MDZ144" s="4"/>
      <c r="MEA144" s="4"/>
      <c r="MEB144" s="4"/>
      <c r="MNS144" s="4"/>
      <c r="MNT144" s="4"/>
      <c r="MNU144" s="4"/>
      <c r="MNV144" s="4"/>
      <c r="MNW144" s="4"/>
      <c r="MNX144" s="4"/>
      <c r="MXO144" s="4"/>
      <c r="MXP144" s="4"/>
      <c r="MXQ144" s="4"/>
      <c r="MXR144" s="4"/>
      <c r="MXS144" s="4"/>
      <c r="MXT144" s="4"/>
      <c r="NHK144" s="4"/>
      <c r="NHL144" s="4"/>
      <c r="NHM144" s="4"/>
      <c r="NHN144" s="4"/>
      <c r="NHO144" s="4"/>
      <c r="NHP144" s="4"/>
      <c r="NRG144" s="4"/>
      <c r="NRH144" s="4"/>
      <c r="NRI144" s="4"/>
      <c r="NRJ144" s="4"/>
      <c r="NRK144" s="4"/>
      <c r="NRL144" s="4"/>
      <c r="OBC144" s="4"/>
      <c r="OBD144" s="4"/>
      <c r="OBE144" s="4"/>
      <c r="OBF144" s="4"/>
      <c r="OBG144" s="4"/>
      <c r="OBH144" s="4"/>
      <c r="OKY144" s="4"/>
      <c r="OKZ144" s="4"/>
      <c r="OLA144" s="4"/>
      <c r="OLB144" s="4"/>
      <c r="OLC144" s="4"/>
      <c r="OLD144" s="4"/>
      <c r="OUU144" s="4"/>
      <c r="OUV144" s="4"/>
      <c r="OUW144" s="4"/>
      <c r="OUX144" s="4"/>
      <c r="OUY144" s="4"/>
      <c r="OUZ144" s="4"/>
      <c r="PEQ144" s="4"/>
      <c r="PER144" s="4"/>
      <c r="PES144" s="4"/>
      <c r="PET144" s="4"/>
      <c r="PEU144" s="4"/>
      <c r="PEV144" s="4"/>
      <c r="POM144" s="4"/>
      <c r="PON144" s="4"/>
      <c r="POO144" s="4"/>
      <c r="POP144" s="4"/>
      <c r="POQ144" s="4"/>
      <c r="POR144" s="4"/>
      <c r="PYI144" s="4"/>
      <c r="PYJ144" s="4"/>
      <c r="PYK144" s="4"/>
      <c r="PYL144" s="4"/>
      <c r="PYM144" s="4"/>
      <c r="PYN144" s="4"/>
      <c r="QIE144" s="4"/>
      <c r="QIF144" s="4"/>
      <c r="QIG144" s="4"/>
      <c r="QIH144" s="4"/>
      <c r="QII144" s="4"/>
      <c r="QIJ144" s="4"/>
      <c r="QSA144" s="4"/>
      <c r="QSB144" s="4"/>
      <c r="QSC144" s="4"/>
      <c r="QSD144" s="4"/>
      <c r="QSE144" s="4"/>
      <c r="QSF144" s="4"/>
      <c r="RBW144" s="4"/>
      <c r="RBX144" s="4"/>
      <c r="RBY144" s="4"/>
      <c r="RBZ144" s="4"/>
      <c r="RCA144" s="4"/>
      <c r="RCB144" s="4"/>
      <c r="RLS144" s="4"/>
      <c r="RLT144" s="4"/>
      <c r="RLU144" s="4"/>
      <c r="RLV144" s="4"/>
      <c r="RLW144" s="4"/>
      <c r="RLX144" s="4"/>
      <c r="RVO144" s="4"/>
      <c r="RVP144" s="4"/>
      <c r="RVQ144" s="4"/>
      <c r="RVR144" s="4"/>
      <c r="RVS144" s="4"/>
      <c r="RVT144" s="4"/>
      <c r="SFK144" s="4"/>
      <c r="SFL144" s="4"/>
      <c r="SFM144" s="4"/>
      <c r="SFN144" s="4"/>
      <c r="SFO144" s="4"/>
      <c r="SFP144" s="4"/>
      <c r="SPG144" s="4"/>
      <c r="SPH144" s="4"/>
      <c r="SPI144" s="4"/>
      <c r="SPJ144" s="4"/>
      <c r="SPK144" s="4"/>
      <c r="SPL144" s="4"/>
      <c r="SZC144" s="4"/>
      <c r="SZD144" s="4"/>
      <c r="SZE144" s="4"/>
      <c r="SZF144" s="4"/>
      <c r="SZG144" s="4"/>
      <c r="SZH144" s="4"/>
      <c r="TIY144" s="4"/>
      <c r="TIZ144" s="4"/>
      <c r="TJA144" s="4"/>
      <c r="TJB144" s="4"/>
      <c r="TJC144" s="4"/>
      <c r="TJD144" s="4"/>
      <c r="TSU144" s="4"/>
      <c r="TSV144" s="4"/>
      <c r="TSW144" s="4"/>
      <c r="TSX144" s="4"/>
      <c r="TSY144" s="4"/>
      <c r="TSZ144" s="4"/>
      <c r="UCQ144" s="4"/>
      <c r="UCR144" s="4"/>
      <c r="UCS144" s="4"/>
      <c r="UCT144" s="4"/>
      <c r="UCU144" s="4"/>
      <c r="UCV144" s="4"/>
      <c r="UMM144" s="4"/>
      <c r="UMN144" s="4"/>
      <c r="UMO144" s="4"/>
      <c r="UMP144" s="4"/>
      <c r="UMQ144" s="4"/>
      <c r="UMR144" s="4"/>
      <c r="UWI144" s="4"/>
      <c r="UWJ144" s="4"/>
      <c r="UWK144" s="4"/>
      <c r="UWL144" s="4"/>
      <c r="UWM144" s="4"/>
      <c r="UWN144" s="4"/>
      <c r="VGE144" s="4"/>
      <c r="VGF144" s="4"/>
      <c r="VGG144" s="4"/>
      <c r="VGH144" s="4"/>
      <c r="VGI144" s="4"/>
      <c r="VGJ144" s="4"/>
      <c r="VQA144" s="4"/>
      <c r="VQB144" s="4"/>
      <c r="VQC144" s="4"/>
      <c r="VQD144" s="4"/>
      <c r="VQE144" s="4"/>
      <c r="VQF144" s="4"/>
      <c r="VZW144" s="4"/>
      <c r="VZX144" s="4"/>
      <c r="VZY144" s="4"/>
      <c r="VZZ144" s="4"/>
      <c r="WAA144" s="4"/>
      <c r="WAB144" s="4"/>
      <c r="WJS144" s="4"/>
      <c r="WJT144" s="4"/>
      <c r="WJU144" s="4"/>
      <c r="WJV144" s="4"/>
      <c r="WJW144" s="4"/>
      <c r="WJX144" s="4"/>
      <c r="WTO144" s="4"/>
      <c r="WTP144" s="4"/>
      <c r="WTQ144" s="4"/>
      <c r="WTR144" s="4"/>
      <c r="WTS144" s="4"/>
      <c r="WTT144" s="4"/>
    </row>
    <row r="145" spans="1:16333" ht="30.75" x14ac:dyDescent="0.25">
      <c r="A145" s="22" t="s">
        <v>26</v>
      </c>
      <c r="B145" s="136" t="s">
        <v>47</v>
      </c>
      <c r="C145" s="136" t="s">
        <v>27</v>
      </c>
      <c r="D145" s="290">
        <f>'Приложение 4'!F57</f>
        <v>5895500</v>
      </c>
      <c r="E145" s="290">
        <f>'Приложение 4'!G57</f>
        <v>5267500</v>
      </c>
      <c r="F145" s="290">
        <f>'Приложение 4'!H57</f>
        <v>5267500</v>
      </c>
      <c r="I145" s="103"/>
      <c r="J145" s="103"/>
      <c r="HC145" s="4"/>
      <c r="HD145" s="4"/>
      <c r="HE145" s="4"/>
      <c r="HF145" s="4"/>
      <c r="HG145" s="4"/>
      <c r="HH145" s="4"/>
      <c r="QY145" s="4"/>
      <c r="QZ145" s="4"/>
      <c r="RA145" s="4"/>
      <c r="RB145" s="4"/>
      <c r="RC145" s="4"/>
      <c r="RD145" s="4"/>
      <c r="AAU145" s="4"/>
      <c r="AAV145" s="4"/>
      <c r="AAW145" s="4"/>
      <c r="AAX145" s="4"/>
      <c r="AAY145" s="4"/>
      <c r="AAZ145" s="4"/>
      <c r="AKQ145" s="4"/>
      <c r="AKR145" s="4"/>
      <c r="AKS145" s="4"/>
      <c r="AKT145" s="4"/>
      <c r="AKU145" s="4"/>
      <c r="AKV145" s="4"/>
      <c r="AUM145" s="4"/>
      <c r="AUN145" s="4"/>
      <c r="AUO145" s="4"/>
      <c r="AUP145" s="4"/>
      <c r="AUQ145" s="4"/>
      <c r="AUR145" s="4"/>
      <c r="BEI145" s="4"/>
      <c r="BEJ145" s="4"/>
      <c r="BEK145" s="4"/>
      <c r="BEL145" s="4"/>
      <c r="BEM145" s="4"/>
      <c r="BEN145" s="4"/>
      <c r="BOE145" s="4"/>
      <c r="BOF145" s="4"/>
      <c r="BOG145" s="4"/>
      <c r="BOH145" s="4"/>
      <c r="BOI145" s="4"/>
      <c r="BOJ145" s="4"/>
      <c r="BYA145" s="4"/>
      <c r="BYB145" s="4"/>
      <c r="BYC145" s="4"/>
      <c r="BYD145" s="4"/>
      <c r="BYE145" s="4"/>
      <c r="BYF145" s="4"/>
      <c r="CHW145" s="4"/>
      <c r="CHX145" s="4"/>
      <c r="CHY145" s="4"/>
      <c r="CHZ145" s="4"/>
      <c r="CIA145" s="4"/>
      <c r="CIB145" s="4"/>
      <c r="CRS145" s="4"/>
      <c r="CRT145" s="4"/>
      <c r="CRU145" s="4"/>
      <c r="CRV145" s="4"/>
      <c r="CRW145" s="4"/>
      <c r="CRX145" s="4"/>
      <c r="DBO145" s="4"/>
      <c r="DBP145" s="4"/>
      <c r="DBQ145" s="4"/>
      <c r="DBR145" s="4"/>
      <c r="DBS145" s="4"/>
      <c r="DBT145" s="4"/>
      <c r="DLK145" s="4"/>
      <c r="DLL145" s="4"/>
      <c r="DLM145" s="4"/>
      <c r="DLN145" s="4"/>
      <c r="DLO145" s="4"/>
      <c r="DLP145" s="4"/>
      <c r="DVG145" s="4"/>
      <c r="DVH145" s="4"/>
      <c r="DVI145" s="4"/>
      <c r="DVJ145" s="4"/>
      <c r="DVK145" s="4"/>
      <c r="DVL145" s="4"/>
      <c r="EFC145" s="4"/>
      <c r="EFD145" s="4"/>
      <c r="EFE145" s="4"/>
      <c r="EFF145" s="4"/>
      <c r="EFG145" s="4"/>
      <c r="EFH145" s="4"/>
      <c r="EOY145" s="4"/>
      <c r="EOZ145" s="4"/>
      <c r="EPA145" s="4"/>
      <c r="EPB145" s="4"/>
      <c r="EPC145" s="4"/>
      <c r="EPD145" s="4"/>
      <c r="EYU145" s="4"/>
      <c r="EYV145" s="4"/>
      <c r="EYW145" s="4"/>
      <c r="EYX145" s="4"/>
      <c r="EYY145" s="4"/>
      <c r="EYZ145" s="4"/>
      <c r="FIQ145" s="4"/>
      <c r="FIR145" s="4"/>
      <c r="FIS145" s="4"/>
      <c r="FIT145" s="4"/>
      <c r="FIU145" s="4"/>
      <c r="FIV145" s="4"/>
      <c r="FSM145" s="4"/>
      <c r="FSN145" s="4"/>
      <c r="FSO145" s="4"/>
      <c r="FSP145" s="4"/>
      <c r="FSQ145" s="4"/>
      <c r="FSR145" s="4"/>
      <c r="GCI145" s="4"/>
      <c r="GCJ145" s="4"/>
      <c r="GCK145" s="4"/>
      <c r="GCL145" s="4"/>
      <c r="GCM145" s="4"/>
      <c r="GCN145" s="4"/>
      <c r="GME145" s="4"/>
      <c r="GMF145" s="4"/>
      <c r="GMG145" s="4"/>
      <c r="GMH145" s="4"/>
      <c r="GMI145" s="4"/>
      <c r="GMJ145" s="4"/>
      <c r="GWA145" s="4"/>
      <c r="GWB145" s="4"/>
      <c r="GWC145" s="4"/>
      <c r="GWD145" s="4"/>
      <c r="GWE145" s="4"/>
      <c r="GWF145" s="4"/>
      <c r="HFW145" s="4"/>
      <c r="HFX145" s="4"/>
      <c r="HFY145" s="4"/>
      <c r="HFZ145" s="4"/>
      <c r="HGA145" s="4"/>
      <c r="HGB145" s="4"/>
      <c r="HPS145" s="4"/>
      <c r="HPT145" s="4"/>
      <c r="HPU145" s="4"/>
      <c r="HPV145" s="4"/>
      <c r="HPW145" s="4"/>
      <c r="HPX145" s="4"/>
      <c r="HZO145" s="4"/>
      <c r="HZP145" s="4"/>
      <c r="HZQ145" s="4"/>
      <c r="HZR145" s="4"/>
      <c r="HZS145" s="4"/>
      <c r="HZT145" s="4"/>
      <c r="IJK145" s="4"/>
      <c r="IJL145" s="4"/>
      <c r="IJM145" s="4"/>
      <c r="IJN145" s="4"/>
      <c r="IJO145" s="4"/>
      <c r="IJP145" s="4"/>
      <c r="ITG145" s="4"/>
      <c r="ITH145" s="4"/>
      <c r="ITI145" s="4"/>
      <c r="ITJ145" s="4"/>
      <c r="ITK145" s="4"/>
      <c r="ITL145" s="4"/>
      <c r="JDC145" s="4"/>
      <c r="JDD145" s="4"/>
      <c r="JDE145" s="4"/>
      <c r="JDF145" s="4"/>
      <c r="JDG145" s="4"/>
      <c r="JDH145" s="4"/>
      <c r="JMY145" s="4"/>
      <c r="JMZ145" s="4"/>
      <c r="JNA145" s="4"/>
      <c r="JNB145" s="4"/>
      <c r="JNC145" s="4"/>
      <c r="JND145" s="4"/>
      <c r="JWU145" s="4"/>
      <c r="JWV145" s="4"/>
      <c r="JWW145" s="4"/>
      <c r="JWX145" s="4"/>
      <c r="JWY145" s="4"/>
      <c r="JWZ145" s="4"/>
      <c r="KGQ145" s="4"/>
      <c r="KGR145" s="4"/>
      <c r="KGS145" s="4"/>
      <c r="KGT145" s="4"/>
      <c r="KGU145" s="4"/>
      <c r="KGV145" s="4"/>
      <c r="KQM145" s="4"/>
      <c r="KQN145" s="4"/>
      <c r="KQO145" s="4"/>
      <c r="KQP145" s="4"/>
      <c r="KQQ145" s="4"/>
      <c r="KQR145" s="4"/>
      <c r="LAI145" s="4"/>
      <c r="LAJ145" s="4"/>
      <c r="LAK145" s="4"/>
      <c r="LAL145" s="4"/>
      <c r="LAM145" s="4"/>
      <c r="LAN145" s="4"/>
      <c r="LKE145" s="4"/>
      <c r="LKF145" s="4"/>
      <c r="LKG145" s="4"/>
      <c r="LKH145" s="4"/>
      <c r="LKI145" s="4"/>
      <c r="LKJ145" s="4"/>
      <c r="LUA145" s="4"/>
      <c r="LUB145" s="4"/>
      <c r="LUC145" s="4"/>
      <c r="LUD145" s="4"/>
      <c r="LUE145" s="4"/>
      <c r="LUF145" s="4"/>
      <c r="MDW145" s="4"/>
      <c r="MDX145" s="4"/>
      <c r="MDY145" s="4"/>
      <c r="MDZ145" s="4"/>
      <c r="MEA145" s="4"/>
      <c r="MEB145" s="4"/>
      <c r="MNS145" s="4"/>
      <c r="MNT145" s="4"/>
      <c r="MNU145" s="4"/>
      <c r="MNV145" s="4"/>
      <c r="MNW145" s="4"/>
      <c r="MNX145" s="4"/>
      <c r="MXO145" s="4"/>
      <c r="MXP145" s="4"/>
      <c r="MXQ145" s="4"/>
      <c r="MXR145" s="4"/>
      <c r="MXS145" s="4"/>
      <c r="MXT145" s="4"/>
      <c r="NHK145" s="4"/>
      <c r="NHL145" s="4"/>
      <c r="NHM145" s="4"/>
      <c r="NHN145" s="4"/>
      <c r="NHO145" s="4"/>
      <c r="NHP145" s="4"/>
      <c r="NRG145" s="4"/>
      <c r="NRH145" s="4"/>
      <c r="NRI145" s="4"/>
      <c r="NRJ145" s="4"/>
      <c r="NRK145" s="4"/>
      <c r="NRL145" s="4"/>
      <c r="OBC145" s="4"/>
      <c r="OBD145" s="4"/>
      <c r="OBE145" s="4"/>
      <c r="OBF145" s="4"/>
      <c r="OBG145" s="4"/>
      <c r="OBH145" s="4"/>
      <c r="OKY145" s="4"/>
      <c r="OKZ145" s="4"/>
      <c r="OLA145" s="4"/>
      <c r="OLB145" s="4"/>
      <c r="OLC145" s="4"/>
      <c r="OLD145" s="4"/>
      <c r="OUU145" s="4"/>
      <c r="OUV145" s="4"/>
      <c r="OUW145" s="4"/>
      <c r="OUX145" s="4"/>
      <c r="OUY145" s="4"/>
      <c r="OUZ145" s="4"/>
      <c r="PEQ145" s="4"/>
      <c r="PER145" s="4"/>
      <c r="PES145" s="4"/>
      <c r="PET145" s="4"/>
      <c r="PEU145" s="4"/>
      <c r="PEV145" s="4"/>
      <c r="POM145" s="4"/>
      <c r="PON145" s="4"/>
      <c r="POO145" s="4"/>
      <c r="POP145" s="4"/>
      <c r="POQ145" s="4"/>
      <c r="POR145" s="4"/>
      <c r="PYI145" s="4"/>
      <c r="PYJ145" s="4"/>
      <c r="PYK145" s="4"/>
      <c r="PYL145" s="4"/>
      <c r="PYM145" s="4"/>
      <c r="PYN145" s="4"/>
      <c r="QIE145" s="4"/>
      <c r="QIF145" s="4"/>
      <c r="QIG145" s="4"/>
      <c r="QIH145" s="4"/>
      <c r="QII145" s="4"/>
      <c r="QIJ145" s="4"/>
      <c r="QSA145" s="4"/>
      <c r="QSB145" s="4"/>
      <c r="QSC145" s="4"/>
      <c r="QSD145" s="4"/>
      <c r="QSE145" s="4"/>
      <c r="QSF145" s="4"/>
      <c r="RBW145" s="4"/>
      <c r="RBX145" s="4"/>
      <c r="RBY145" s="4"/>
      <c r="RBZ145" s="4"/>
      <c r="RCA145" s="4"/>
      <c r="RCB145" s="4"/>
      <c r="RLS145" s="4"/>
      <c r="RLT145" s="4"/>
      <c r="RLU145" s="4"/>
      <c r="RLV145" s="4"/>
      <c r="RLW145" s="4"/>
      <c r="RLX145" s="4"/>
      <c r="RVO145" s="4"/>
      <c r="RVP145" s="4"/>
      <c r="RVQ145" s="4"/>
      <c r="RVR145" s="4"/>
      <c r="RVS145" s="4"/>
      <c r="RVT145" s="4"/>
      <c r="SFK145" s="4"/>
      <c r="SFL145" s="4"/>
      <c r="SFM145" s="4"/>
      <c r="SFN145" s="4"/>
      <c r="SFO145" s="4"/>
      <c r="SFP145" s="4"/>
      <c r="SPG145" s="4"/>
      <c r="SPH145" s="4"/>
      <c r="SPI145" s="4"/>
      <c r="SPJ145" s="4"/>
      <c r="SPK145" s="4"/>
      <c r="SPL145" s="4"/>
      <c r="SZC145" s="4"/>
      <c r="SZD145" s="4"/>
      <c r="SZE145" s="4"/>
      <c r="SZF145" s="4"/>
      <c r="SZG145" s="4"/>
      <c r="SZH145" s="4"/>
      <c r="TIY145" s="4"/>
      <c r="TIZ145" s="4"/>
      <c r="TJA145" s="4"/>
      <c r="TJB145" s="4"/>
      <c r="TJC145" s="4"/>
      <c r="TJD145" s="4"/>
      <c r="TSU145" s="4"/>
      <c r="TSV145" s="4"/>
      <c r="TSW145" s="4"/>
      <c r="TSX145" s="4"/>
      <c r="TSY145" s="4"/>
      <c r="TSZ145" s="4"/>
      <c r="UCQ145" s="4"/>
      <c r="UCR145" s="4"/>
      <c r="UCS145" s="4"/>
      <c r="UCT145" s="4"/>
      <c r="UCU145" s="4"/>
      <c r="UCV145" s="4"/>
      <c r="UMM145" s="4"/>
      <c r="UMN145" s="4"/>
      <c r="UMO145" s="4"/>
      <c r="UMP145" s="4"/>
      <c r="UMQ145" s="4"/>
      <c r="UMR145" s="4"/>
      <c r="UWI145" s="4"/>
      <c r="UWJ145" s="4"/>
      <c r="UWK145" s="4"/>
      <c r="UWL145" s="4"/>
      <c r="UWM145" s="4"/>
      <c r="UWN145" s="4"/>
      <c r="VGE145" s="4"/>
      <c r="VGF145" s="4"/>
      <c r="VGG145" s="4"/>
      <c r="VGH145" s="4"/>
      <c r="VGI145" s="4"/>
      <c r="VGJ145" s="4"/>
      <c r="VQA145" s="4"/>
      <c r="VQB145" s="4"/>
      <c r="VQC145" s="4"/>
      <c r="VQD145" s="4"/>
      <c r="VQE145" s="4"/>
      <c r="VQF145" s="4"/>
      <c r="VZW145" s="4"/>
      <c r="VZX145" s="4"/>
      <c r="VZY145" s="4"/>
      <c r="VZZ145" s="4"/>
      <c r="WAA145" s="4"/>
      <c r="WAB145" s="4"/>
      <c r="WJS145" s="4"/>
      <c r="WJT145" s="4"/>
      <c r="WJU145" s="4"/>
      <c r="WJV145" s="4"/>
      <c r="WJW145" s="4"/>
      <c r="WJX145" s="4"/>
      <c r="WTO145" s="4"/>
      <c r="WTP145" s="4"/>
      <c r="WTQ145" s="4"/>
      <c r="WTR145" s="4"/>
      <c r="WTS145" s="4"/>
      <c r="WTT145" s="4"/>
    </row>
    <row r="146" spans="1:16333" ht="15.75" x14ac:dyDescent="0.25">
      <c r="A146" s="18" t="s">
        <v>50</v>
      </c>
      <c r="B146" s="134" t="s">
        <v>51</v>
      </c>
      <c r="C146" s="134"/>
      <c r="D146" s="87">
        <f>SUM(D147:D149)</f>
        <v>41046132.960000001</v>
      </c>
      <c r="E146" s="87">
        <f>SUM(E147:E149)</f>
        <v>41046132.960000001</v>
      </c>
      <c r="F146" s="87">
        <f>SUM(F147:F149)</f>
        <v>41046132.960000001</v>
      </c>
    </row>
    <row r="147" spans="1:16333" ht="79.5" customHeight="1" x14ac:dyDescent="0.25">
      <c r="A147" s="22" t="s">
        <v>22</v>
      </c>
      <c r="B147" s="136" t="s">
        <v>51</v>
      </c>
      <c r="C147" s="136" t="s">
        <v>23</v>
      </c>
      <c r="D147" s="291">
        <f>'Приложение 4'!F59</f>
        <v>37635314.32</v>
      </c>
      <c r="E147" s="291">
        <f>'Приложение 4'!G59</f>
        <v>37635314.32</v>
      </c>
      <c r="F147" s="291">
        <f>'Приложение 4'!H59</f>
        <v>37635314.32</v>
      </c>
    </row>
    <row r="148" spans="1:16333" s="73" customFormat="1" ht="30.75" x14ac:dyDescent="0.25">
      <c r="A148" s="22" t="s">
        <v>26</v>
      </c>
      <c r="B148" s="136" t="s">
        <v>51</v>
      </c>
      <c r="C148" s="136" t="s">
        <v>27</v>
      </c>
      <c r="D148" s="291">
        <f>'Приложение 4'!F60+'Приложение 4'!F207</f>
        <v>3405818.64</v>
      </c>
      <c r="E148" s="291">
        <f>'Приложение 4'!G60+'Приложение 4'!G207</f>
        <v>3405818.64</v>
      </c>
      <c r="F148" s="291">
        <f>'Приложение 4'!H60+'Приложение 4'!H207</f>
        <v>3405818.64</v>
      </c>
      <c r="H148" s="93"/>
      <c r="I148" s="93"/>
      <c r="J148" s="93"/>
      <c r="K148" s="9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74"/>
      <c r="HD148" s="74"/>
      <c r="HE148" s="74"/>
      <c r="HF148" s="74"/>
      <c r="HG148" s="74"/>
      <c r="HH148" s="7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74"/>
      <c r="QZ148" s="74"/>
      <c r="RA148" s="74"/>
      <c r="RB148" s="74"/>
      <c r="RC148" s="74"/>
      <c r="RD148" s="74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  <c r="SK148" s="4"/>
      <c r="SL148" s="4"/>
      <c r="SM148" s="4"/>
      <c r="SN148" s="4"/>
      <c r="SO148" s="4"/>
      <c r="SP148" s="4"/>
      <c r="SQ148" s="4"/>
      <c r="SR148" s="4"/>
      <c r="SS148" s="4"/>
      <c r="ST148" s="4"/>
      <c r="SU148" s="4"/>
      <c r="SV148" s="4"/>
      <c r="SW148" s="4"/>
      <c r="SX148" s="4"/>
      <c r="SY148" s="4"/>
      <c r="SZ148" s="4"/>
      <c r="TA148" s="4"/>
      <c r="TB148" s="4"/>
      <c r="TC148" s="4"/>
      <c r="TD148" s="4"/>
      <c r="TE148" s="4"/>
      <c r="TF148" s="4"/>
      <c r="TG148" s="4"/>
      <c r="TH148" s="4"/>
      <c r="TI148" s="4"/>
      <c r="TJ148" s="4"/>
      <c r="TK148" s="4"/>
      <c r="TL148" s="4"/>
      <c r="TM148" s="4"/>
      <c r="TN148" s="4"/>
      <c r="TO148" s="4"/>
      <c r="TP148" s="4"/>
      <c r="TQ148" s="4"/>
      <c r="TR148" s="4"/>
      <c r="TS148" s="4"/>
      <c r="TT148" s="4"/>
      <c r="TU148" s="4"/>
      <c r="TV148" s="4"/>
      <c r="TW148" s="4"/>
      <c r="TX148" s="4"/>
      <c r="TY148" s="4"/>
      <c r="TZ148" s="4"/>
      <c r="UA148" s="4"/>
      <c r="UB148" s="4"/>
      <c r="UC148" s="4"/>
      <c r="UD148" s="4"/>
      <c r="UE148" s="4"/>
      <c r="UF148" s="4"/>
      <c r="UG148" s="4"/>
      <c r="UH148" s="4"/>
      <c r="UI148" s="4"/>
      <c r="UJ148" s="4"/>
      <c r="UK148" s="4"/>
      <c r="UL148" s="4"/>
      <c r="UM148" s="4"/>
      <c r="UN148" s="4"/>
      <c r="UO148" s="4"/>
      <c r="UP148" s="4"/>
      <c r="UQ148" s="4"/>
      <c r="UR148" s="4"/>
      <c r="US148" s="4"/>
      <c r="UT148" s="4"/>
      <c r="UU148" s="4"/>
      <c r="UV148" s="4"/>
      <c r="UW148" s="4"/>
      <c r="UX148" s="4"/>
      <c r="UY148" s="4"/>
      <c r="UZ148" s="4"/>
      <c r="VA148" s="4"/>
      <c r="VB148" s="4"/>
      <c r="VC148" s="4"/>
      <c r="VD148" s="4"/>
      <c r="VE148" s="4"/>
      <c r="VF148" s="4"/>
      <c r="VG148" s="4"/>
      <c r="VH148" s="4"/>
      <c r="VI148" s="4"/>
      <c r="VJ148" s="4"/>
      <c r="VK148" s="4"/>
      <c r="VL148" s="4"/>
      <c r="VM148" s="4"/>
      <c r="VN148" s="4"/>
      <c r="VO148" s="4"/>
      <c r="VP148" s="4"/>
      <c r="VQ148" s="4"/>
      <c r="VR148" s="4"/>
      <c r="VS148" s="4"/>
      <c r="VT148" s="4"/>
      <c r="VU148" s="4"/>
      <c r="VV148" s="4"/>
      <c r="VW148" s="4"/>
      <c r="VX148" s="4"/>
      <c r="VY148" s="4"/>
      <c r="VZ148" s="4"/>
      <c r="WA148" s="4"/>
      <c r="WB148" s="4"/>
      <c r="WC148" s="4"/>
      <c r="WD148" s="4"/>
      <c r="WE148" s="4"/>
      <c r="WF148" s="4"/>
      <c r="WG148" s="4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  <c r="YM148" s="4"/>
      <c r="YN148" s="4"/>
      <c r="YO148" s="4"/>
      <c r="YP148" s="4"/>
      <c r="YQ148" s="4"/>
      <c r="YR148" s="4"/>
      <c r="YS148" s="4"/>
      <c r="YT148" s="4"/>
      <c r="YU148" s="4"/>
      <c r="YV148" s="4"/>
      <c r="YW148" s="4"/>
      <c r="YX148" s="4"/>
      <c r="YY148" s="4"/>
      <c r="YZ148" s="4"/>
      <c r="ZA148" s="4"/>
      <c r="ZB148" s="4"/>
      <c r="ZC148" s="4"/>
      <c r="ZD148" s="4"/>
      <c r="ZE148" s="4"/>
      <c r="ZF148" s="4"/>
      <c r="ZG148" s="4"/>
      <c r="ZH148" s="4"/>
      <c r="ZI148" s="4"/>
      <c r="ZJ148" s="4"/>
      <c r="ZK148" s="4"/>
      <c r="ZL148" s="4"/>
      <c r="ZM148" s="4"/>
      <c r="ZN148" s="4"/>
      <c r="ZO148" s="4"/>
      <c r="ZP148" s="4"/>
      <c r="ZQ148" s="4"/>
      <c r="ZR148" s="4"/>
      <c r="ZS148" s="4"/>
      <c r="ZT148" s="4"/>
      <c r="ZU148" s="4"/>
      <c r="ZV148" s="4"/>
      <c r="ZW148" s="4"/>
      <c r="ZX148" s="4"/>
      <c r="ZY148" s="4"/>
      <c r="ZZ148" s="4"/>
      <c r="AAA148" s="4"/>
      <c r="AAB148" s="4"/>
      <c r="AAC148" s="4"/>
      <c r="AAD148" s="4"/>
      <c r="AAE148" s="4"/>
      <c r="AAF148" s="4"/>
      <c r="AAG148" s="4"/>
      <c r="AAH148" s="4"/>
      <c r="AAI148" s="4"/>
      <c r="AAJ148" s="4"/>
      <c r="AAK148" s="4"/>
      <c r="AAL148" s="4"/>
      <c r="AAM148" s="4"/>
      <c r="AAN148" s="4"/>
      <c r="AAO148" s="4"/>
      <c r="AAP148" s="4"/>
      <c r="AAQ148" s="4"/>
      <c r="AAR148" s="4"/>
      <c r="AAS148" s="4"/>
      <c r="AAT148" s="4"/>
      <c r="AAU148" s="74"/>
      <c r="AAV148" s="74"/>
      <c r="AAW148" s="74"/>
      <c r="AAX148" s="74"/>
      <c r="AAY148" s="74"/>
      <c r="AAZ148" s="74"/>
      <c r="ABA148" s="4"/>
      <c r="ABB148" s="4"/>
      <c r="ABC148" s="4"/>
      <c r="ABD148" s="4"/>
      <c r="ABE148" s="4"/>
      <c r="ABF148" s="4"/>
      <c r="ABG148" s="4"/>
      <c r="ABH148" s="4"/>
      <c r="ABI148" s="4"/>
      <c r="ABJ148" s="4"/>
      <c r="ABK148" s="4"/>
      <c r="ABL148" s="4"/>
      <c r="ABM148" s="4"/>
      <c r="ABN148" s="4"/>
      <c r="ABO148" s="4"/>
      <c r="ABP148" s="4"/>
      <c r="ABQ148" s="4"/>
      <c r="ABR148" s="4"/>
      <c r="ABS148" s="4"/>
      <c r="ABT148" s="4"/>
      <c r="ABU148" s="4"/>
      <c r="ABV148" s="4"/>
      <c r="ABW148" s="4"/>
      <c r="ABX148" s="4"/>
      <c r="ABY148" s="4"/>
      <c r="ABZ148" s="4"/>
      <c r="ACA148" s="4"/>
      <c r="ACB148" s="4"/>
      <c r="ACC148" s="4"/>
      <c r="ACD148" s="4"/>
      <c r="ACE148" s="4"/>
      <c r="ACF148" s="4"/>
      <c r="ACG148" s="4"/>
      <c r="ACH148" s="4"/>
      <c r="ACI148" s="4"/>
      <c r="ACJ148" s="4"/>
      <c r="ACK148" s="4"/>
      <c r="ACL148" s="4"/>
      <c r="ACM148" s="4"/>
      <c r="ACN148" s="4"/>
      <c r="ACO148" s="4"/>
      <c r="ACP148" s="4"/>
      <c r="ACQ148" s="4"/>
      <c r="ACR148" s="4"/>
      <c r="ACS148" s="4"/>
      <c r="ACT148" s="4"/>
      <c r="ACU148" s="4"/>
      <c r="ACV148" s="4"/>
      <c r="ACW148" s="4"/>
      <c r="ACX148" s="4"/>
      <c r="ACY148" s="4"/>
      <c r="ACZ148" s="4"/>
      <c r="ADA148" s="4"/>
      <c r="ADB148" s="4"/>
      <c r="ADC148" s="4"/>
      <c r="ADD148" s="4"/>
      <c r="ADE148" s="4"/>
      <c r="ADF148" s="4"/>
      <c r="ADG148" s="4"/>
      <c r="ADH148" s="4"/>
      <c r="ADI148" s="4"/>
      <c r="ADJ148" s="4"/>
      <c r="ADK148" s="4"/>
      <c r="ADL148" s="4"/>
      <c r="ADM148" s="4"/>
      <c r="ADN148" s="4"/>
      <c r="ADO148" s="4"/>
      <c r="ADP148" s="4"/>
      <c r="ADQ148" s="4"/>
      <c r="ADR148" s="4"/>
      <c r="ADS148" s="4"/>
      <c r="ADT148" s="4"/>
      <c r="ADU148" s="4"/>
      <c r="ADV148" s="4"/>
      <c r="ADW148" s="4"/>
      <c r="ADX148" s="4"/>
      <c r="ADY148" s="4"/>
      <c r="ADZ148" s="4"/>
      <c r="AEA148" s="4"/>
      <c r="AEB148" s="4"/>
      <c r="AEC148" s="4"/>
      <c r="AED148" s="4"/>
      <c r="AEE148" s="4"/>
      <c r="AEF148" s="4"/>
      <c r="AEG148" s="4"/>
      <c r="AEH148" s="4"/>
      <c r="AEI148" s="4"/>
      <c r="AEJ148" s="4"/>
      <c r="AEK148" s="4"/>
      <c r="AEL148" s="4"/>
      <c r="AEM148" s="4"/>
      <c r="AEN148" s="4"/>
      <c r="AEO148" s="4"/>
      <c r="AEP148" s="4"/>
      <c r="AEQ148" s="4"/>
      <c r="AER148" s="4"/>
      <c r="AES148" s="4"/>
      <c r="AET148" s="4"/>
      <c r="AEU148" s="4"/>
      <c r="AEV148" s="4"/>
      <c r="AEW148" s="4"/>
      <c r="AEX148" s="4"/>
      <c r="AEY148" s="4"/>
      <c r="AEZ148" s="4"/>
      <c r="AFA148" s="4"/>
      <c r="AFB148" s="4"/>
      <c r="AFC148" s="4"/>
      <c r="AFD148" s="4"/>
      <c r="AFE148" s="4"/>
      <c r="AFF148" s="4"/>
      <c r="AFG148" s="4"/>
      <c r="AFH148" s="4"/>
      <c r="AFI148" s="4"/>
      <c r="AFJ148" s="4"/>
      <c r="AFK148" s="4"/>
      <c r="AFL148" s="4"/>
      <c r="AFM148" s="4"/>
      <c r="AFN148" s="4"/>
      <c r="AFO148" s="4"/>
      <c r="AFP148" s="4"/>
      <c r="AFQ148" s="4"/>
      <c r="AFR148" s="4"/>
      <c r="AFS148" s="4"/>
      <c r="AFT148" s="4"/>
      <c r="AFU148" s="4"/>
      <c r="AFV148" s="4"/>
      <c r="AFW148" s="4"/>
      <c r="AFX148" s="4"/>
      <c r="AFY148" s="4"/>
      <c r="AFZ148" s="4"/>
      <c r="AGA148" s="4"/>
      <c r="AGB148" s="4"/>
      <c r="AGC148" s="4"/>
      <c r="AGD148" s="4"/>
      <c r="AGE148" s="4"/>
      <c r="AGF148" s="4"/>
      <c r="AGG148" s="4"/>
      <c r="AGH148" s="4"/>
      <c r="AGI148" s="4"/>
      <c r="AGJ148" s="4"/>
      <c r="AGK148" s="4"/>
      <c r="AGL148" s="4"/>
      <c r="AGM148" s="4"/>
      <c r="AGN148" s="4"/>
      <c r="AGO148" s="4"/>
      <c r="AGP148" s="4"/>
      <c r="AGQ148" s="4"/>
      <c r="AGR148" s="4"/>
      <c r="AGS148" s="4"/>
      <c r="AGT148" s="4"/>
      <c r="AGU148" s="4"/>
      <c r="AGV148" s="4"/>
      <c r="AGW148" s="4"/>
      <c r="AGX148" s="4"/>
      <c r="AGY148" s="4"/>
      <c r="AGZ148" s="4"/>
      <c r="AHA148" s="4"/>
      <c r="AHB148" s="4"/>
      <c r="AHC148" s="4"/>
      <c r="AHD148" s="4"/>
      <c r="AHE148" s="4"/>
      <c r="AHF148" s="4"/>
      <c r="AHG148" s="4"/>
      <c r="AHH148" s="4"/>
      <c r="AHI148" s="4"/>
      <c r="AHJ148" s="4"/>
      <c r="AHK148" s="4"/>
      <c r="AHL148" s="4"/>
      <c r="AHM148" s="4"/>
      <c r="AHN148" s="4"/>
      <c r="AHO148" s="4"/>
      <c r="AHP148" s="4"/>
      <c r="AHQ148" s="4"/>
      <c r="AHR148" s="4"/>
      <c r="AHS148" s="4"/>
      <c r="AHT148" s="4"/>
      <c r="AHU148" s="4"/>
      <c r="AHV148" s="4"/>
      <c r="AHW148" s="4"/>
      <c r="AHX148" s="4"/>
      <c r="AHY148" s="4"/>
      <c r="AHZ148" s="4"/>
      <c r="AIA148" s="4"/>
      <c r="AIB148" s="4"/>
      <c r="AIC148" s="4"/>
      <c r="AID148" s="4"/>
      <c r="AIE148" s="4"/>
      <c r="AIF148" s="4"/>
      <c r="AIG148" s="4"/>
      <c r="AIH148" s="4"/>
      <c r="AII148" s="4"/>
      <c r="AIJ148" s="4"/>
      <c r="AIK148" s="4"/>
      <c r="AIL148" s="4"/>
      <c r="AIM148" s="4"/>
      <c r="AIN148" s="4"/>
      <c r="AIO148" s="4"/>
      <c r="AIP148" s="4"/>
      <c r="AIQ148" s="4"/>
      <c r="AIR148" s="4"/>
      <c r="AIS148" s="4"/>
      <c r="AIT148" s="4"/>
      <c r="AIU148" s="4"/>
      <c r="AIV148" s="4"/>
      <c r="AIW148" s="4"/>
      <c r="AIX148" s="4"/>
      <c r="AIY148" s="4"/>
      <c r="AIZ148" s="4"/>
      <c r="AJA148" s="4"/>
      <c r="AJB148" s="4"/>
      <c r="AJC148" s="4"/>
      <c r="AJD148" s="4"/>
      <c r="AJE148" s="4"/>
      <c r="AJF148" s="4"/>
      <c r="AJG148" s="4"/>
      <c r="AJH148" s="4"/>
      <c r="AJI148" s="4"/>
      <c r="AJJ148" s="4"/>
      <c r="AJK148" s="4"/>
      <c r="AJL148" s="4"/>
      <c r="AJM148" s="4"/>
      <c r="AJN148" s="4"/>
      <c r="AJO148" s="4"/>
      <c r="AJP148" s="4"/>
      <c r="AJQ148" s="4"/>
      <c r="AJR148" s="4"/>
      <c r="AJS148" s="4"/>
      <c r="AJT148" s="4"/>
      <c r="AJU148" s="4"/>
      <c r="AJV148" s="4"/>
      <c r="AJW148" s="4"/>
      <c r="AJX148" s="4"/>
      <c r="AJY148" s="4"/>
      <c r="AJZ148" s="4"/>
      <c r="AKA148" s="4"/>
      <c r="AKB148" s="4"/>
      <c r="AKC148" s="4"/>
      <c r="AKD148" s="4"/>
      <c r="AKE148" s="4"/>
      <c r="AKF148" s="4"/>
      <c r="AKG148" s="4"/>
      <c r="AKH148" s="4"/>
      <c r="AKI148" s="4"/>
      <c r="AKJ148" s="4"/>
      <c r="AKK148" s="4"/>
      <c r="AKL148" s="4"/>
      <c r="AKM148" s="4"/>
      <c r="AKN148" s="4"/>
      <c r="AKO148" s="4"/>
      <c r="AKP148" s="4"/>
      <c r="AKQ148" s="74"/>
      <c r="AKR148" s="74"/>
      <c r="AKS148" s="74"/>
      <c r="AKT148" s="74"/>
      <c r="AKU148" s="74"/>
      <c r="AKV148" s="74"/>
      <c r="AKW148" s="4"/>
      <c r="AKX148" s="4"/>
      <c r="AKY148" s="4"/>
      <c r="AKZ148" s="4"/>
      <c r="ALA148" s="4"/>
      <c r="ALB148" s="4"/>
      <c r="ALC148" s="4"/>
      <c r="ALD148" s="4"/>
      <c r="ALE148" s="4"/>
      <c r="ALF148" s="4"/>
      <c r="ALG148" s="4"/>
      <c r="ALH148" s="4"/>
      <c r="ALI148" s="4"/>
      <c r="ALJ148" s="4"/>
      <c r="ALK148" s="4"/>
      <c r="ALL148" s="4"/>
      <c r="ALM148" s="4"/>
      <c r="ALN148" s="4"/>
      <c r="ALO148" s="4"/>
      <c r="ALP148" s="4"/>
      <c r="ALQ148" s="4"/>
      <c r="ALR148" s="4"/>
      <c r="ALS148" s="4"/>
      <c r="ALT148" s="4"/>
      <c r="ALU148" s="4"/>
      <c r="ALV148" s="4"/>
      <c r="ALW148" s="4"/>
      <c r="ALX148" s="4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  <c r="AMK148" s="4"/>
      <c r="AML148" s="4"/>
      <c r="AMM148" s="4"/>
      <c r="AMN148" s="4"/>
      <c r="AMO148" s="4"/>
      <c r="AMP148" s="4"/>
      <c r="AMQ148" s="4"/>
      <c r="AMR148" s="4"/>
      <c r="AMS148" s="4"/>
      <c r="AMT148" s="4"/>
      <c r="AMU148" s="4"/>
      <c r="AMV148" s="4"/>
      <c r="AMW148" s="4"/>
      <c r="AMX148" s="4"/>
      <c r="AMY148" s="4"/>
      <c r="AMZ148" s="4"/>
      <c r="ANA148" s="4"/>
      <c r="ANB148" s="4"/>
      <c r="ANC148" s="4"/>
      <c r="AND148" s="4"/>
      <c r="ANE148" s="4"/>
      <c r="ANF148" s="4"/>
      <c r="ANG148" s="4"/>
      <c r="ANH148" s="4"/>
      <c r="ANI148" s="4"/>
      <c r="ANJ148" s="4"/>
      <c r="ANK148" s="4"/>
      <c r="ANL148" s="4"/>
      <c r="ANM148" s="4"/>
      <c r="ANN148" s="4"/>
      <c r="ANO148" s="4"/>
      <c r="ANP148" s="4"/>
      <c r="ANQ148" s="4"/>
      <c r="ANR148" s="4"/>
      <c r="ANS148" s="4"/>
      <c r="ANT148" s="4"/>
      <c r="ANU148" s="4"/>
      <c r="ANV148" s="4"/>
      <c r="ANW148" s="4"/>
      <c r="ANX148" s="4"/>
      <c r="ANY148" s="4"/>
      <c r="ANZ148" s="4"/>
      <c r="AOA148" s="4"/>
      <c r="AOB148" s="4"/>
      <c r="AOC148" s="4"/>
      <c r="AOD148" s="4"/>
      <c r="AOE148" s="4"/>
      <c r="AOF148" s="4"/>
      <c r="AOG148" s="4"/>
      <c r="AOH148" s="4"/>
      <c r="AOI148" s="4"/>
      <c r="AOJ148" s="4"/>
      <c r="AOK148" s="4"/>
      <c r="AOL148" s="4"/>
      <c r="AOM148" s="4"/>
      <c r="AON148" s="4"/>
      <c r="AOO148" s="4"/>
      <c r="AOP148" s="4"/>
      <c r="AOQ148" s="4"/>
      <c r="AOR148" s="4"/>
      <c r="AOS148" s="4"/>
      <c r="AOT148" s="4"/>
      <c r="AOU148" s="4"/>
      <c r="AOV148" s="4"/>
      <c r="AOW148" s="4"/>
      <c r="AOX148" s="4"/>
      <c r="AOY148" s="4"/>
      <c r="AOZ148" s="4"/>
      <c r="APA148" s="4"/>
      <c r="APB148" s="4"/>
      <c r="APC148" s="4"/>
      <c r="APD148" s="4"/>
      <c r="APE148" s="4"/>
      <c r="APF148" s="4"/>
      <c r="APG148" s="4"/>
      <c r="APH148" s="4"/>
      <c r="API148" s="4"/>
      <c r="APJ148" s="4"/>
      <c r="APK148" s="4"/>
      <c r="APL148" s="4"/>
      <c r="APM148" s="4"/>
      <c r="APN148" s="4"/>
      <c r="APO148" s="4"/>
      <c r="APP148" s="4"/>
      <c r="APQ148" s="4"/>
      <c r="APR148" s="4"/>
      <c r="APS148" s="4"/>
      <c r="APT148" s="4"/>
      <c r="APU148" s="4"/>
      <c r="APV148" s="4"/>
      <c r="APW148" s="4"/>
      <c r="APX148" s="4"/>
      <c r="APY148" s="4"/>
      <c r="APZ148" s="4"/>
      <c r="AQA148" s="4"/>
      <c r="AQB148" s="4"/>
      <c r="AQC148" s="4"/>
      <c r="AQD148" s="4"/>
      <c r="AQE148" s="4"/>
      <c r="AQF148" s="4"/>
      <c r="AQG148" s="4"/>
      <c r="AQH148" s="4"/>
      <c r="AQI148" s="4"/>
      <c r="AQJ148" s="4"/>
      <c r="AQK148" s="4"/>
      <c r="AQL148" s="4"/>
      <c r="AQM148" s="4"/>
      <c r="AQN148" s="4"/>
      <c r="AQO148" s="4"/>
      <c r="AQP148" s="4"/>
      <c r="AQQ148" s="4"/>
      <c r="AQR148" s="4"/>
      <c r="AQS148" s="4"/>
      <c r="AQT148" s="4"/>
      <c r="AQU148" s="4"/>
      <c r="AQV148" s="4"/>
      <c r="AQW148" s="4"/>
      <c r="AQX148" s="4"/>
      <c r="AQY148" s="4"/>
      <c r="AQZ148" s="4"/>
      <c r="ARA148" s="4"/>
      <c r="ARB148" s="4"/>
      <c r="ARC148" s="4"/>
      <c r="ARD148" s="4"/>
      <c r="ARE148" s="4"/>
      <c r="ARF148" s="4"/>
      <c r="ARG148" s="4"/>
      <c r="ARH148" s="4"/>
      <c r="ARI148" s="4"/>
      <c r="ARJ148" s="4"/>
      <c r="ARK148" s="4"/>
      <c r="ARL148" s="4"/>
      <c r="ARM148" s="4"/>
      <c r="ARN148" s="4"/>
      <c r="ARO148" s="4"/>
      <c r="ARP148" s="4"/>
      <c r="ARQ148" s="4"/>
      <c r="ARR148" s="4"/>
      <c r="ARS148" s="4"/>
      <c r="ART148" s="4"/>
      <c r="ARU148" s="4"/>
      <c r="ARV148" s="4"/>
      <c r="ARW148" s="4"/>
      <c r="ARX148" s="4"/>
      <c r="ARY148" s="4"/>
      <c r="ARZ148" s="4"/>
      <c r="ASA148" s="4"/>
      <c r="ASB148" s="4"/>
      <c r="ASC148" s="4"/>
      <c r="ASD148" s="4"/>
      <c r="ASE148" s="4"/>
      <c r="ASF148" s="4"/>
      <c r="ASG148" s="4"/>
      <c r="ASH148" s="4"/>
      <c r="ASI148" s="4"/>
      <c r="ASJ148" s="4"/>
      <c r="ASK148" s="4"/>
      <c r="ASL148" s="4"/>
      <c r="ASM148" s="4"/>
      <c r="ASN148" s="4"/>
      <c r="ASO148" s="4"/>
      <c r="ASP148" s="4"/>
      <c r="ASQ148" s="4"/>
      <c r="ASR148" s="4"/>
      <c r="ASS148" s="4"/>
      <c r="AST148" s="4"/>
      <c r="ASU148" s="4"/>
      <c r="ASV148" s="4"/>
      <c r="ASW148" s="4"/>
      <c r="ASX148" s="4"/>
      <c r="ASY148" s="4"/>
      <c r="ASZ148" s="4"/>
      <c r="ATA148" s="4"/>
      <c r="ATB148" s="4"/>
      <c r="ATC148" s="4"/>
      <c r="ATD148" s="4"/>
      <c r="ATE148" s="4"/>
      <c r="ATF148" s="4"/>
      <c r="ATG148" s="4"/>
      <c r="ATH148" s="4"/>
      <c r="ATI148" s="4"/>
      <c r="ATJ148" s="4"/>
      <c r="ATK148" s="4"/>
      <c r="ATL148" s="4"/>
      <c r="ATM148" s="4"/>
      <c r="ATN148" s="4"/>
      <c r="ATO148" s="4"/>
      <c r="ATP148" s="4"/>
      <c r="ATQ148" s="4"/>
      <c r="ATR148" s="4"/>
      <c r="ATS148" s="4"/>
      <c r="ATT148" s="4"/>
      <c r="ATU148" s="4"/>
      <c r="ATV148" s="4"/>
      <c r="ATW148" s="4"/>
      <c r="ATX148" s="4"/>
      <c r="ATY148" s="4"/>
      <c r="ATZ148" s="4"/>
      <c r="AUA148" s="4"/>
      <c r="AUB148" s="4"/>
      <c r="AUC148" s="4"/>
      <c r="AUD148" s="4"/>
      <c r="AUE148" s="4"/>
      <c r="AUF148" s="4"/>
      <c r="AUG148" s="4"/>
      <c r="AUH148" s="4"/>
      <c r="AUI148" s="4"/>
      <c r="AUJ148" s="4"/>
      <c r="AUK148" s="4"/>
      <c r="AUL148" s="4"/>
      <c r="AUM148" s="74"/>
      <c r="AUN148" s="74"/>
      <c r="AUO148" s="74"/>
      <c r="AUP148" s="74"/>
      <c r="AUQ148" s="74"/>
      <c r="AUR148" s="74"/>
      <c r="AUS148" s="4"/>
      <c r="AUT148" s="4"/>
      <c r="AUU148" s="4"/>
      <c r="AUV148" s="4"/>
      <c r="AUW148" s="4"/>
      <c r="AUX148" s="4"/>
      <c r="AUY148" s="4"/>
      <c r="AUZ148" s="4"/>
      <c r="AVA148" s="4"/>
      <c r="AVB148" s="4"/>
      <c r="AVC148" s="4"/>
      <c r="AVD148" s="4"/>
      <c r="AVE148" s="4"/>
      <c r="AVF148" s="4"/>
      <c r="AVG148" s="4"/>
      <c r="AVH148" s="4"/>
      <c r="AVI148" s="4"/>
      <c r="AVJ148" s="4"/>
      <c r="AVK148" s="4"/>
      <c r="AVL148" s="4"/>
      <c r="AVM148" s="4"/>
      <c r="AVN148" s="4"/>
      <c r="AVO148" s="4"/>
      <c r="AVP148" s="4"/>
      <c r="AVQ148" s="4"/>
      <c r="AVR148" s="4"/>
      <c r="AVS148" s="4"/>
      <c r="AVT148" s="4"/>
      <c r="AVU148" s="4"/>
      <c r="AVV148" s="4"/>
      <c r="AVW148" s="4"/>
      <c r="AVX148" s="4"/>
      <c r="AVY148" s="4"/>
      <c r="AVZ148" s="4"/>
      <c r="AWA148" s="4"/>
      <c r="AWB148" s="4"/>
      <c r="AWC148" s="4"/>
      <c r="AWD148" s="4"/>
      <c r="AWE148" s="4"/>
      <c r="AWF148" s="4"/>
      <c r="AWG148" s="4"/>
      <c r="AWH148" s="4"/>
      <c r="AWI148" s="4"/>
      <c r="AWJ148" s="4"/>
      <c r="AWK148" s="4"/>
      <c r="AWL148" s="4"/>
      <c r="AWM148" s="4"/>
      <c r="AWN148" s="4"/>
      <c r="AWO148" s="4"/>
      <c r="AWP148" s="4"/>
      <c r="AWQ148" s="4"/>
      <c r="AWR148" s="4"/>
      <c r="AWS148" s="4"/>
      <c r="AWT148" s="4"/>
      <c r="AWU148" s="4"/>
      <c r="AWV148" s="4"/>
      <c r="AWW148" s="4"/>
      <c r="AWX148" s="4"/>
      <c r="AWY148" s="4"/>
      <c r="AWZ148" s="4"/>
      <c r="AXA148" s="4"/>
      <c r="AXB148" s="4"/>
      <c r="AXC148" s="4"/>
      <c r="AXD148" s="4"/>
      <c r="AXE148" s="4"/>
      <c r="AXF148" s="4"/>
      <c r="AXG148" s="4"/>
      <c r="AXH148" s="4"/>
      <c r="AXI148" s="4"/>
      <c r="AXJ148" s="4"/>
      <c r="AXK148" s="4"/>
      <c r="AXL148" s="4"/>
      <c r="AXM148" s="4"/>
      <c r="AXN148" s="4"/>
      <c r="AXO148" s="4"/>
      <c r="AXP148" s="4"/>
      <c r="AXQ148" s="4"/>
      <c r="AXR148" s="4"/>
      <c r="AXS148" s="4"/>
      <c r="AXT148" s="4"/>
      <c r="AXU148" s="4"/>
      <c r="AXV148" s="4"/>
      <c r="AXW148" s="4"/>
      <c r="AXX148" s="4"/>
      <c r="AXY148" s="4"/>
      <c r="AXZ148" s="4"/>
      <c r="AYA148" s="4"/>
      <c r="AYB148" s="4"/>
      <c r="AYC148" s="4"/>
      <c r="AYD148" s="4"/>
      <c r="AYE148" s="4"/>
      <c r="AYF148" s="4"/>
      <c r="AYG148" s="4"/>
      <c r="AYH148" s="4"/>
      <c r="AYI148" s="4"/>
      <c r="AYJ148" s="4"/>
      <c r="AYK148" s="4"/>
      <c r="AYL148" s="4"/>
      <c r="AYM148" s="4"/>
      <c r="AYN148" s="4"/>
      <c r="AYO148" s="4"/>
      <c r="AYP148" s="4"/>
      <c r="AYQ148" s="4"/>
      <c r="AYR148" s="4"/>
      <c r="AYS148" s="4"/>
      <c r="AYT148" s="4"/>
      <c r="AYU148" s="4"/>
      <c r="AYV148" s="4"/>
      <c r="AYW148" s="4"/>
      <c r="AYX148" s="4"/>
      <c r="AYY148" s="4"/>
      <c r="AYZ148" s="4"/>
      <c r="AZA148" s="4"/>
      <c r="AZB148" s="4"/>
      <c r="AZC148" s="4"/>
      <c r="AZD148" s="4"/>
      <c r="AZE148" s="4"/>
      <c r="AZF148" s="4"/>
      <c r="AZG148" s="4"/>
      <c r="AZH148" s="4"/>
      <c r="AZI148" s="4"/>
      <c r="AZJ148" s="4"/>
      <c r="AZK148" s="4"/>
      <c r="AZL148" s="4"/>
      <c r="AZM148" s="4"/>
      <c r="AZN148" s="4"/>
      <c r="AZO148" s="4"/>
      <c r="AZP148" s="4"/>
      <c r="AZQ148" s="4"/>
      <c r="AZR148" s="4"/>
      <c r="AZS148" s="4"/>
      <c r="AZT148" s="4"/>
      <c r="AZU148" s="4"/>
      <c r="AZV148" s="4"/>
      <c r="AZW148" s="4"/>
      <c r="AZX148" s="4"/>
      <c r="AZY148" s="4"/>
      <c r="AZZ148" s="4"/>
      <c r="BAA148" s="4"/>
      <c r="BAB148" s="4"/>
      <c r="BAC148" s="4"/>
      <c r="BAD148" s="4"/>
      <c r="BAE148" s="4"/>
      <c r="BAF148" s="4"/>
      <c r="BAG148" s="4"/>
      <c r="BAH148" s="4"/>
      <c r="BAI148" s="4"/>
      <c r="BAJ148" s="4"/>
      <c r="BAK148" s="4"/>
      <c r="BAL148" s="4"/>
      <c r="BAM148" s="4"/>
      <c r="BAN148" s="4"/>
      <c r="BAO148" s="4"/>
      <c r="BAP148" s="4"/>
      <c r="BAQ148" s="4"/>
      <c r="BAR148" s="4"/>
      <c r="BAS148" s="4"/>
      <c r="BAT148" s="4"/>
      <c r="BAU148" s="4"/>
      <c r="BAV148" s="4"/>
      <c r="BAW148" s="4"/>
      <c r="BAX148" s="4"/>
      <c r="BAY148" s="4"/>
      <c r="BAZ148" s="4"/>
      <c r="BBA148" s="4"/>
      <c r="BBB148" s="4"/>
      <c r="BBC148" s="4"/>
      <c r="BBD148" s="4"/>
      <c r="BBE148" s="4"/>
      <c r="BBF148" s="4"/>
      <c r="BBG148" s="4"/>
      <c r="BBH148" s="4"/>
      <c r="BBI148" s="4"/>
      <c r="BBJ148" s="4"/>
      <c r="BBK148" s="4"/>
      <c r="BBL148" s="4"/>
      <c r="BBM148" s="4"/>
      <c r="BBN148" s="4"/>
      <c r="BBO148" s="4"/>
      <c r="BBP148" s="4"/>
      <c r="BBQ148" s="4"/>
      <c r="BBR148" s="4"/>
      <c r="BBS148" s="4"/>
      <c r="BBT148" s="4"/>
      <c r="BBU148" s="4"/>
      <c r="BBV148" s="4"/>
      <c r="BBW148" s="4"/>
      <c r="BBX148" s="4"/>
      <c r="BBY148" s="4"/>
      <c r="BBZ148" s="4"/>
      <c r="BCA148" s="4"/>
      <c r="BCB148" s="4"/>
      <c r="BCC148" s="4"/>
      <c r="BCD148" s="4"/>
      <c r="BCE148" s="4"/>
      <c r="BCF148" s="4"/>
      <c r="BCG148" s="4"/>
      <c r="BCH148" s="4"/>
      <c r="BCI148" s="4"/>
      <c r="BCJ148" s="4"/>
      <c r="BCK148" s="4"/>
      <c r="BCL148" s="4"/>
      <c r="BCM148" s="4"/>
      <c r="BCN148" s="4"/>
      <c r="BCO148" s="4"/>
      <c r="BCP148" s="4"/>
      <c r="BCQ148" s="4"/>
      <c r="BCR148" s="4"/>
      <c r="BCS148" s="4"/>
      <c r="BCT148" s="4"/>
      <c r="BCU148" s="4"/>
      <c r="BCV148" s="4"/>
      <c r="BCW148" s="4"/>
      <c r="BCX148" s="4"/>
      <c r="BCY148" s="4"/>
      <c r="BCZ148" s="4"/>
      <c r="BDA148" s="4"/>
      <c r="BDB148" s="4"/>
      <c r="BDC148" s="4"/>
      <c r="BDD148" s="4"/>
      <c r="BDE148" s="4"/>
      <c r="BDF148" s="4"/>
      <c r="BDG148" s="4"/>
      <c r="BDH148" s="4"/>
      <c r="BDI148" s="4"/>
      <c r="BDJ148" s="4"/>
      <c r="BDK148" s="4"/>
      <c r="BDL148" s="4"/>
      <c r="BDM148" s="4"/>
      <c r="BDN148" s="4"/>
      <c r="BDO148" s="4"/>
      <c r="BDP148" s="4"/>
      <c r="BDQ148" s="4"/>
      <c r="BDR148" s="4"/>
      <c r="BDS148" s="4"/>
      <c r="BDT148" s="4"/>
      <c r="BDU148" s="4"/>
      <c r="BDV148" s="4"/>
      <c r="BDW148" s="4"/>
      <c r="BDX148" s="4"/>
      <c r="BDY148" s="4"/>
      <c r="BDZ148" s="4"/>
      <c r="BEA148" s="4"/>
      <c r="BEB148" s="4"/>
      <c r="BEC148" s="4"/>
      <c r="BED148" s="4"/>
      <c r="BEE148" s="4"/>
      <c r="BEF148" s="4"/>
      <c r="BEG148" s="4"/>
      <c r="BEH148" s="4"/>
      <c r="BEI148" s="74"/>
      <c r="BEJ148" s="74"/>
      <c r="BEK148" s="74"/>
      <c r="BEL148" s="74"/>
      <c r="BEM148" s="74"/>
      <c r="BEN148" s="74"/>
      <c r="BEO148" s="4"/>
      <c r="BEP148" s="4"/>
      <c r="BEQ148" s="4"/>
      <c r="BER148" s="4"/>
      <c r="BES148" s="4"/>
      <c r="BET148" s="4"/>
      <c r="BEU148" s="4"/>
      <c r="BEV148" s="4"/>
      <c r="BEW148" s="4"/>
      <c r="BEX148" s="4"/>
      <c r="BEY148" s="4"/>
      <c r="BEZ148" s="4"/>
      <c r="BFA148" s="4"/>
      <c r="BFB148" s="4"/>
      <c r="BFC148" s="4"/>
      <c r="BFD148" s="4"/>
      <c r="BFE148" s="4"/>
      <c r="BFF148" s="4"/>
      <c r="BFG148" s="4"/>
      <c r="BFH148" s="4"/>
      <c r="BFI148" s="4"/>
      <c r="BFJ148" s="4"/>
      <c r="BFK148" s="4"/>
      <c r="BFL148" s="4"/>
      <c r="BFM148" s="4"/>
      <c r="BFN148" s="4"/>
      <c r="BFO148" s="4"/>
      <c r="BFP148" s="4"/>
      <c r="BFQ148" s="4"/>
      <c r="BFR148" s="4"/>
      <c r="BFS148" s="4"/>
      <c r="BFT148" s="4"/>
      <c r="BFU148" s="4"/>
      <c r="BFV148" s="4"/>
      <c r="BFW148" s="4"/>
      <c r="BFX148" s="4"/>
      <c r="BFY148" s="4"/>
      <c r="BFZ148" s="4"/>
      <c r="BGA148" s="4"/>
      <c r="BGB148" s="4"/>
      <c r="BGC148" s="4"/>
      <c r="BGD148" s="4"/>
      <c r="BGE148" s="4"/>
      <c r="BGF148" s="4"/>
      <c r="BGG148" s="4"/>
      <c r="BGH148" s="4"/>
      <c r="BGI148" s="4"/>
      <c r="BGJ148" s="4"/>
      <c r="BGK148" s="4"/>
      <c r="BGL148" s="4"/>
      <c r="BGM148" s="4"/>
      <c r="BGN148" s="4"/>
      <c r="BGO148" s="4"/>
      <c r="BGP148" s="4"/>
      <c r="BGQ148" s="4"/>
      <c r="BGR148" s="4"/>
      <c r="BGS148" s="4"/>
      <c r="BGT148" s="4"/>
      <c r="BGU148" s="4"/>
      <c r="BGV148" s="4"/>
      <c r="BGW148" s="4"/>
      <c r="BGX148" s="4"/>
      <c r="BGY148" s="4"/>
      <c r="BGZ148" s="4"/>
      <c r="BHA148" s="4"/>
      <c r="BHB148" s="4"/>
      <c r="BHC148" s="4"/>
      <c r="BHD148" s="4"/>
      <c r="BHE148" s="4"/>
      <c r="BHF148" s="4"/>
      <c r="BHG148" s="4"/>
      <c r="BHH148" s="4"/>
      <c r="BHI148" s="4"/>
      <c r="BHJ148" s="4"/>
      <c r="BHK148" s="4"/>
      <c r="BHL148" s="4"/>
      <c r="BHM148" s="4"/>
      <c r="BHN148" s="4"/>
      <c r="BHO148" s="4"/>
      <c r="BHP148" s="4"/>
      <c r="BHQ148" s="4"/>
      <c r="BHR148" s="4"/>
      <c r="BHS148" s="4"/>
      <c r="BHT148" s="4"/>
      <c r="BHU148" s="4"/>
      <c r="BHV148" s="4"/>
      <c r="BHW148" s="4"/>
      <c r="BHX148" s="4"/>
      <c r="BHY148" s="4"/>
      <c r="BHZ148" s="4"/>
      <c r="BIA148" s="4"/>
      <c r="BIB148" s="4"/>
      <c r="BIC148" s="4"/>
      <c r="BID148" s="4"/>
      <c r="BIE148" s="4"/>
      <c r="BIF148" s="4"/>
      <c r="BIG148" s="4"/>
      <c r="BIH148" s="4"/>
      <c r="BII148" s="4"/>
      <c r="BIJ148" s="4"/>
      <c r="BIK148" s="4"/>
      <c r="BIL148" s="4"/>
      <c r="BIM148" s="4"/>
      <c r="BIN148" s="4"/>
      <c r="BIO148" s="4"/>
      <c r="BIP148" s="4"/>
      <c r="BIQ148" s="4"/>
      <c r="BIR148" s="4"/>
      <c r="BIS148" s="4"/>
      <c r="BIT148" s="4"/>
      <c r="BIU148" s="4"/>
      <c r="BIV148" s="4"/>
      <c r="BIW148" s="4"/>
      <c r="BIX148" s="4"/>
      <c r="BIY148" s="4"/>
      <c r="BIZ148" s="4"/>
      <c r="BJA148" s="4"/>
      <c r="BJB148" s="4"/>
      <c r="BJC148" s="4"/>
      <c r="BJD148" s="4"/>
      <c r="BJE148" s="4"/>
      <c r="BJF148" s="4"/>
      <c r="BJG148" s="4"/>
      <c r="BJH148" s="4"/>
      <c r="BJI148" s="4"/>
      <c r="BJJ148" s="4"/>
      <c r="BJK148" s="4"/>
      <c r="BJL148" s="4"/>
      <c r="BJM148" s="4"/>
      <c r="BJN148" s="4"/>
      <c r="BJO148" s="4"/>
      <c r="BJP148" s="4"/>
      <c r="BJQ148" s="4"/>
      <c r="BJR148" s="4"/>
      <c r="BJS148" s="4"/>
      <c r="BJT148" s="4"/>
      <c r="BJU148" s="4"/>
      <c r="BJV148" s="4"/>
      <c r="BJW148" s="4"/>
      <c r="BJX148" s="4"/>
      <c r="BJY148" s="4"/>
      <c r="BJZ148" s="4"/>
      <c r="BKA148" s="4"/>
      <c r="BKB148" s="4"/>
      <c r="BKC148" s="4"/>
      <c r="BKD148" s="4"/>
      <c r="BKE148" s="4"/>
      <c r="BKF148" s="4"/>
      <c r="BKG148" s="4"/>
      <c r="BKH148" s="4"/>
      <c r="BKI148" s="4"/>
      <c r="BKJ148" s="4"/>
      <c r="BKK148" s="4"/>
      <c r="BKL148" s="4"/>
      <c r="BKM148" s="4"/>
      <c r="BKN148" s="4"/>
      <c r="BKO148" s="4"/>
      <c r="BKP148" s="4"/>
      <c r="BKQ148" s="4"/>
      <c r="BKR148" s="4"/>
      <c r="BKS148" s="4"/>
      <c r="BKT148" s="4"/>
      <c r="BKU148" s="4"/>
      <c r="BKV148" s="4"/>
      <c r="BKW148" s="4"/>
      <c r="BKX148" s="4"/>
      <c r="BKY148" s="4"/>
      <c r="BKZ148" s="4"/>
      <c r="BLA148" s="4"/>
      <c r="BLB148" s="4"/>
      <c r="BLC148" s="4"/>
      <c r="BLD148" s="4"/>
      <c r="BLE148" s="4"/>
      <c r="BLF148" s="4"/>
      <c r="BLG148" s="4"/>
      <c r="BLH148" s="4"/>
      <c r="BLI148" s="4"/>
      <c r="BLJ148" s="4"/>
      <c r="BLK148" s="4"/>
      <c r="BLL148" s="4"/>
      <c r="BLM148" s="4"/>
      <c r="BLN148" s="4"/>
      <c r="BLO148" s="4"/>
      <c r="BLP148" s="4"/>
      <c r="BLQ148" s="4"/>
      <c r="BLR148" s="4"/>
      <c r="BLS148" s="4"/>
      <c r="BLT148" s="4"/>
      <c r="BLU148" s="4"/>
      <c r="BLV148" s="4"/>
      <c r="BLW148" s="4"/>
      <c r="BLX148" s="4"/>
      <c r="BLY148" s="4"/>
      <c r="BLZ148" s="4"/>
      <c r="BMA148" s="4"/>
      <c r="BMB148" s="4"/>
      <c r="BMC148" s="4"/>
      <c r="BMD148" s="4"/>
      <c r="BME148" s="4"/>
      <c r="BMF148" s="4"/>
      <c r="BMG148" s="4"/>
      <c r="BMH148" s="4"/>
      <c r="BMI148" s="4"/>
      <c r="BMJ148" s="4"/>
      <c r="BMK148" s="4"/>
      <c r="BML148" s="4"/>
      <c r="BMM148" s="4"/>
      <c r="BMN148" s="4"/>
      <c r="BMO148" s="4"/>
      <c r="BMP148" s="4"/>
      <c r="BMQ148" s="4"/>
      <c r="BMR148" s="4"/>
      <c r="BMS148" s="4"/>
      <c r="BMT148" s="4"/>
      <c r="BMU148" s="4"/>
      <c r="BMV148" s="4"/>
      <c r="BMW148" s="4"/>
      <c r="BMX148" s="4"/>
      <c r="BMY148" s="4"/>
      <c r="BMZ148" s="4"/>
      <c r="BNA148" s="4"/>
      <c r="BNB148" s="4"/>
      <c r="BNC148" s="4"/>
      <c r="BND148" s="4"/>
      <c r="BNE148" s="4"/>
      <c r="BNF148" s="4"/>
      <c r="BNG148" s="4"/>
      <c r="BNH148" s="4"/>
      <c r="BNI148" s="4"/>
      <c r="BNJ148" s="4"/>
      <c r="BNK148" s="4"/>
      <c r="BNL148" s="4"/>
      <c r="BNM148" s="4"/>
      <c r="BNN148" s="4"/>
      <c r="BNO148" s="4"/>
      <c r="BNP148" s="4"/>
      <c r="BNQ148" s="4"/>
      <c r="BNR148" s="4"/>
      <c r="BNS148" s="4"/>
      <c r="BNT148" s="4"/>
      <c r="BNU148" s="4"/>
      <c r="BNV148" s="4"/>
      <c r="BNW148" s="4"/>
      <c r="BNX148" s="4"/>
      <c r="BNY148" s="4"/>
      <c r="BNZ148" s="4"/>
      <c r="BOA148" s="4"/>
      <c r="BOB148" s="4"/>
      <c r="BOC148" s="4"/>
      <c r="BOD148" s="4"/>
      <c r="BOE148" s="74"/>
      <c r="BOF148" s="74"/>
      <c r="BOG148" s="74"/>
      <c r="BOH148" s="74"/>
      <c r="BOI148" s="74"/>
      <c r="BOJ148" s="74"/>
      <c r="BOK148" s="4"/>
      <c r="BOL148" s="4"/>
      <c r="BOM148" s="4"/>
      <c r="BON148" s="4"/>
      <c r="BOO148" s="4"/>
      <c r="BOP148" s="4"/>
      <c r="BOQ148" s="4"/>
      <c r="BOR148" s="4"/>
      <c r="BOS148" s="4"/>
      <c r="BOT148" s="4"/>
      <c r="BOU148" s="4"/>
      <c r="BOV148" s="4"/>
      <c r="BOW148" s="4"/>
      <c r="BOX148" s="4"/>
      <c r="BOY148" s="4"/>
      <c r="BOZ148" s="4"/>
      <c r="BPA148" s="4"/>
      <c r="BPB148" s="4"/>
      <c r="BPC148" s="4"/>
      <c r="BPD148" s="4"/>
      <c r="BPE148" s="4"/>
      <c r="BPF148" s="4"/>
      <c r="BPG148" s="4"/>
      <c r="BPH148" s="4"/>
      <c r="BPI148" s="4"/>
      <c r="BPJ148" s="4"/>
      <c r="BPK148" s="4"/>
      <c r="BPL148" s="4"/>
      <c r="BPM148" s="4"/>
      <c r="BPN148" s="4"/>
      <c r="BPO148" s="4"/>
      <c r="BPP148" s="4"/>
      <c r="BPQ148" s="4"/>
      <c r="BPR148" s="4"/>
      <c r="BPS148" s="4"/>
      <c r="BPT148" s="4"/>
      <c r="BPU148" s="4"/>
      <c r="BPV148" s="4"/>
      <c r="BPW148" s="4"/>
      <c r="BPX148" s="4"/>
      <c r="BPY148" s="4"/>
      <c r="BPZ148" s="4"/>
      <c r="BQA148" s="4"/>
      <c r="BQB148" s="4"/>
      <c r="BQC148" s="4"/>
      <c r="BQD148" s="4"/>
      <c r="BQE148" s="4"/>
      <c r="BQF148" s="4"/>
      <c r="BQG148" s="4"/>
      <c r="BQH148" s="4"/>
      <c r="BQI148" s="4"/>
      <c r="BQJ148" s="4"/>
      <c r="BQK148" s="4"/>
      <c r="BQL148" s="4"/>
      <c r="BQM148" s="4"/>
      <c r="BQN148" s="4"/>
      <c r="BQO148" s="4"/>
      <c r="BQP148" s="4"/>
      <c r="BQQ148" s="4"/>
      <c r="BQR148" s="4"/>
      <c r="BQS148" s="4"/>
      <c r="BQT148" s="4"/>
      <c r="BQU148" s="4"/>
      <c r="BQV148" s="4"/>
      <c r="BQW148" s="4"/>
      <c r="BQX148" s="4"/>
      <c r="BQY148" s="4"/>
      <c r="BQZ148" s="4"/>
      <c r="BRA148" s="4"/>
      <c r="BRB148" s="4"/>
      <c r="BRC148" s="4"/>
      <c r="BRD148" s="4"/>
      <c r="BRE148" s="4"/>
      <c r="BRF148" s="4"/>
      <c r="BRG148" s="4"/>
      <c r="BRH148" s="4"/>
      <c r="BRI148" s="4"/>
      <c r="BRJ148" s="4"/>
      <c r="BRK148" s="4"/>
      <c r="BRL148" s="4"/>
      <c r="BRM148" s="4"/>
      <c r="BRN148" s="4"/>
      <c r="BRO148" s="4"/>
      <c r="BRP148" s="4"/>
      <c r="BRQ148" s="4"/>
      <c r="BRR148" s="4"/>
      <c r="BRS148" s="4"/>
      <c r="BRT148" s="4"/>
      <c r="BRU148" s="4"/>
      <c r="BRV148" s="4"/>
      <c r="BRW148" s="4"/>
      <c r="BRX148" s="4"/>
      <c r="BRY148" s="4"/>
      <c r="BRZ148" s="4"/>
      <c r="BSA148" s="4"/>
      <c r="BSB148" s="4"/>
      <c r="BSC148" s="4"/>
      <c r="BSD148" s="4"/>
      <c r="BSE148" s="4"/>
      <c r="BSF148" s="4"/>
      <c r="BSG148" s="4"/>
      <c r="BSH148" s="4"/>
      <c r="BSI148" s="4"/>
      <c r="BSJ148" s="4"/>
      <c r="BSK148" s="4"/>
      <c r="BSL148" s="4"/>
      <c r="BSM148" s="4"/>
      <c r="BSN148" s="4"/>
      <c r="BSO148" s="4"/>
      <c r="BSP148" s="4"/>
      <c r="BSQ148" s="4"/>
      <c r="BSR148" s="4"/>
      <c r="BSS148" s="4"/>
      <c r="BST148" s="4"/>
      <c r="BSU148" s="4"/>
      <c r="BSV148" s="4"/>
      <c r="BSW148" s="4"/>
      <c r="BSX148" s="4"/>
      <c r="BSY148" s="4"/>
      <c r="BSZ148" s="4"/>
      <c r="BTA148" s="4"/>
      <c r="BTB148" s="4"/>
      <c r="BTC148" s="4"/>
      <c r="BTD148" s="4"/>
      <c r="BTE148" s="4"/>
      <c r="BTF148" s="4"/>
      <c r="BTG148" s="4"/>
      <c r="BTH148" s="4"/>
      <c r="BTI148" s="4"/>
      <c r="BTJ148" s="4"/>
      <c r="BTK148" s="4"/>
      <c r="BTL148" s="4"/>
      <c r="BTM148" s="4"/>
      <c r="BTN148" s="4"/>
      <c r="BTO148" s="4"/>
      <c r="BTP148" s="4"/>
      <c r="BTQ148" s="4"/>
      <c r="BTR148" s="4"/>
      <c r="BTS148" s="4"/>
      <c r="BTT148" s="4"/>
      <c r="BTU148" s="4"/>
      <c r="BTV148" s="4"/>
      <c r="BTW148" s="4"/>
      <c r="BTX148" s="4"/>
      <c r="BTY148" s="4"/>
      <c r="BTZ148" s="4"/>
      <c r="BUA148" s="4"/>
      <c r="BUB148" s="4"/>
      <c r="BUC148" s="4"/>
      <c r="BUD148" s="4"/>
      <c r="BUE148" s="4"/>
      <c r="BUF148" s="4"/>
      <c r="BUG148" s="4"/>
      <c r="BUH148" s="4"/>
      <c r="BUI148" s="4"/>
      <c r="BUJ148" s="4"/>
      <c r="BUK148" s="4"/>
      <c r="BUL148" s="4"/>
      <c r="BUM148" s="4"/>
      <c r="BUN148" s="4"/>
      <c r="BUO148" s="4"/>
      <c r="BUP148" s="4"/>
      <c r="BUQ148" s="4"/>
      <c r="BUR148" s="4"/>
      <c r="BUS148" s="4"/>
      <c r="BUT148" s="4"/>
      <c r="BUU148" s="4"/>
      <c r="BUV148" s="4"/>
      <c r="BUW148" s="4"/>
      <c r="BUX148" s="4"/>
      <c r="BUY148" s="4"/>
      <c r="BUZ148" s="4"/>
      <c r="BVA148" s="4"/>
      <c r="BVB148" s="4"/>
      <c r="BVC148" s="4"/>
      <c r="BVD148" s="4"/>
      <c r="BVE148" s="4"/>
      <c r="BVF148" s="4"/>
      <c r="BVG148" s="4"/>
      <c r="BVH148" s="4"/>
      <c r="BVI148" s="4"/>
      <c r="BVJ148" s="4"/>
      <c r="BVK148" s="4"/>
      <c r="BVL148" s="4"/>
      <c r="BVM148" s="4"/>
      <c r="BVN148" s="4"/>
      <c r="BVO148" s="4"/>
      <c r="BVP148" s="4"/>
      <c r="BVQ148" s="4"/>
      <c r="BVR148" s="4"/>
      <c r="BVS148" s="4"/>
      <c r="BVT148" s="4"/>
      <c r="BVU148" s="4"/>
      <c r="BVV148" s="4"/>
      <c r="BVW148" s="4"/>
      <c r="BVX148" s="4"/>
      <c r="BVY148" s="4"/>
      <c r="BVZ148" s="4"/>
      <c r="BWA148" s="4"/>
      <c r="BWB148" s="4"/>
      <c r="BWC148" s="4"/>
      <c r="BWD148" s="4"/>
      <c r="BWE148" s="4"/>
      <c r="BWF148" s="4"/>
      <c r="BWG148" s="4"/>
      <c r="BWH148" s="4"/>
      <c r="BWI148" s="4"/>
      <c r="BWJ148" s="4"/>
      <c r="BWK148" s="4"/>
      <c r="BWL148" s="4"/>
      <c r="BWM148" s="4"/>
      <c r="BWN148" s="4"/>
      <c r="BWO148" s="4"/>
      <c r="BWP148" s="4"/>
      <c r="BWQ148" s="4"/>
      <c r="BWR148" s="4"/>
      <c r="BWS148" s="4"/>
      <c r="BWT148" s="4"/>
      <c r="BWU148" s="4"/>
      <c r="BWV148" s="4"/>
      <c r="BWW148" s="4"/>
      <c r="BWX148" s="4"/>
      <c r="BWY148" s="4"/>
      <c r="BWZ148" s="4"/>
      <c r="BXA148" s="4"/>
      <c r="BXB148" s="4"/>
      <c r="BXC148" s="4"/>
      <c r="BXD148" s="4"/>
      <c r="BXE148" s="4"/>
      <c r="BXF148" s="4"/>
      <c r="BXG148" s="4"/>
      <c r="BXH148" s="4"/>
      <c r="BXI148" s="4"/>
      <c r="BXJ148" s="4"/>
      <c r="BXK148" s="4"/>
      <c r="BXL148" s="4"/>
      <c r="BXM148" s="4"/>
      <c r="BXN148" s="4"/>
      <c r="BXO148" s="4"/>
      <c r="BXP148" s="4"/>
      <c r="BXQ148" s="4"/>
      <c r="BXR148" s="4"/>
      <c r="BXS148" s="4"/>
      <c r="BXT148" s="4"/>
      <c r="BXU148" s="4"/>
      <c r="BXV148" s="4"/>
      <c r="BXW148" s="4"/>
      <c r="BXX148" s="4"/>
      <c r="BXY148" s="4"/>
      <c r="BXZ148" s="4"/>
      <c r="BYA148" s="74"/>
      <c r="BYB148" s="74"/>
      <c r="BYC148" s="74"/>
      <c r="BYD148" s="74"/>
      <c r="BYE148" s="74"/>
      <c r="BYF148" s="74"/>
      <c r="BYG148" s="4"/>
      <c r="BYH148" s="4"/>
      <c r="BYI148" s="4"/>
      <c r="BYJ148" s="4"/>
      <c r="BYK148" s="4"/>
      <c r="BYL148" s="4"/>
      <c r="BYM148" s="4"/>
      <c r="BYN148" s="4"/>
      <c r="BYO148" s="4"/>
      <c r="BYP148" s="4"/>
      <c r="BYQ148" s="4"/>
      <c r="BYR148" s="4"/>
      <c r="BYS148" s="4"/>
      <c r="BYT148" s="4"/>
      <c r="BYU148" s="4"/>
      <c r="BYV148" s="4"/>
      <c r="BYW148" s="4"/>
      <c r="BYX148" s="4"/>
      <c r="BYY148" s="4"/>
      <c r="BYZ148" s="4"/>
      <c r="BZA148" s="4"/>
      <c r="BZB148" s="4"/>
      <c r="BZC148" s="4"/>
      <c r="BZD148" s="4"/>
      <c r="BZE148" s="4"/>
      <c r="BZF148" s="4"/>
      <c r="BZG148" s="4"/>
      <c r="BZH148" s="4"/>
      <c r="BZI148" s="4"/>
      <c r="BZJ148" s="4"/>
      <c r="BZK148" s="4"/>
      <c r="BZL148" s="4"/>
      <c r="BZM148" s="4"/>
      <c r="BZN148" s="4"/>
      <c r="BZO148" s="4"/>
      <c r="BZP148" s="4"/>
      <c r="BZQ148" s="4"/>
      <c r="BZR148" s="4"/>
      <c r="BZS148" s="4"/>
      <c r="BZT148" s="4"/>
      <c r="BZU148" s="4"/>
      <c r="BZV148" s="4"/>
      <c r="BZW148" s="4"/>
      <c r="BZX148" s="4"/>
      <c r="BZY148" s="4"/>
      <c r="BZZ148" s="4"/>
      <c r="CAA148" s="4"/>
      <c r="CAB148" s="4"/>
      <c r="CAC148" s="4"/>
      <c r="CAD148" s="4"/>
      <c r="CAE148" s="4"/>
      <c r="CAF148" s="4"/>
      <c r="CAG148" s="4"/>
      <c r="CAH148" s="4"/>
      <c r="CAI148" s="4"/>
      <c r="CAJ148" s="4"/>
      <c r="CAK148" s="4"/>
      <c r="CAL148" s="4"/>
      <c r="CAM148" s="4"/>
      <c r="CAN148" s="4"/>
      <c r="CAO148" s="4"/>
      <c r="CAP148" s="4"/>
      <c r="CAQ148" s="4"/>
      <c r="CAR148" s="4"/>
      <c r="CAS148" s="4"/>
      <c r="CAT148" s="4"/>
      <c r="CAU148" s="4"/>
      <c r="CAV148" s="4"/>
      <c r="CAW148" s="4"/>
      <c r="CAX148" s="4"/>
      <c r="CAY148" s="4"/>
      <c r="CAZ148" s="4"/>
      <c r="CBA148" s="4"/>
      <c r="CBB148" s="4"/>
      <c r="CBC148" s="4"/>
      <c r="CBD148" s="4"/>
      <c r="CBE148" s="4"/>
      <c r="CBF148" s="4"/>
      <c r="CBG148" s="4"/>
      <c r="CBH148" s="4"/>
      <c r="CBI148" s="4"/>
      <c r="CBJ148" s="4"/>
      <c r="CBK148" s="4"/>
      <c r="CBL148" s="4"/>
      <c r="CBM148" s="4"/>
      <c r="CBN148" s="4"/>
      <c r="CBO148" s="4"/>
      <c r="CBP148" s="4"/>
      <c r="CBQ148" s="4"/>
      <c r="CBR148" s="4"/>
      <c r="CBS148" s="4"/>
      <c r="CBT148" s="4"/>
      <c r="CBU148" s="4"/>
      <c r="CBV148" s="4"/>
      <c r="CBW148" s="4"/>
      <c r="CBX148" s="4"/>
      <c r="CBY148" s="4"/>
      <c r="CBZ148" s="4"/>
      <c r="CCA148" s="4"/>
      <c r="CCB148" s="4"/>
      <c r="CCC148" s="4"/>
      <c r="CCD148" s="4"/>
      <c r="CCE148" s="4"/>
      <c r="CCF148" s="4"/>
      <c r="CCG148" s="4"/>
      <c r="CCH148" s="4"/>
      <c r="CCI148" s="4"/>
      <c r="CCJ148" s="4"/>
      <c r="CCK148" s="4"/>
      <c r="CCL148" s="4"/>
      <c r="CCM148" s="4"/>
      <c r="CCN148" s="4"/>
      <c r="CCO148" s="4"/>
      <c r="CCP148" s="4"/>
      <c r="CCQ148" s="4"/>
      <c r="CCR148" s="4"/>
      <c r="CCS148" s="4"/>
      <c r="CCT148" s="4"/>
      <c r="CCU148" s="4"/>
      <c r="CCV148" s="4"/>
      <c r="CCW148" s="4"/>
      <c r="CCX148" s="4"/>
      <c r="CCY148" s="4"/>
      <c r="CCZ148" s="4"/>
      <c r="CDA148" s="4"/>
      <c r="CDB148" s="4"/>
      <c r="CDC148" s="4"/>
      <c r="CDD148" s="4"/>
      <c r="CDE148" s="4"/>
      <c r="CDF148" s="4"/>
      <c r="CDG148" s="4"/>
      <c r="CDH148" s="4"/>
      <c r="CDI148" s="4"/>
      <c r="CDJ148" s="4"/>
      <c r="CDK148" s="4"/>
      <c r="CDL148" s="4"/>
      <c r="CDM148" s="4"/>
      <c r="CDN148" s="4"/>
      <c r="CDO148" s="4"/>
      <c r="CDP148" s="4"/>
      <c r="CDQ148" s="4"/>
      <c r="CDR148" s="4"/>
      <c r="CDS148" s="4"/>
      <c r="CDT148" s="4"/>
      <c r="CDU148" s="4"/>
      <c r="CDV148" s="4"/>
      <c r="CDW148" s="4"/>
      <c r="CDX148" s="4"/>
      <c r="CDY148" s="4"/>
      <c r="CDZ148" s="4"/>
      <c r="CEA148" s="4"/>
      <c r="CEB148" s="4"/>
      <c r="CEC148" s="4"/>
      <c r="CED148" s="4"/>
      <c r="CEE148" s="4"/>
      <c r="CEF148" s="4"/>
      <c r="CEG148" s="4"/>
      <c r="CEH148" s="4"/>
      <c r="CEI148" s="4"/>
      <c r="CEJ148" s="4"/>
      <c r="CEK148" s="4"/>
      <c r="CEL148" s="4"/>
      <c r="CEM148" s="4"/>
      <c r="CEN148" s="4"/>
      <c r="CEO148" s="4"/>
      <c r="CEP148" s="4"/>
      <c r="CEQ148" s="4"/>
      <c r="CER148" s="4"/>
      <c r="CES148" s="4"/>
      <c r="CET148" s="4"/>
      <c r="CEU148" s="4"/>
      <c r="CEV148" s="4"/>
      <c r="CEW148" s="4"/>
      <c r="CEX148" s="4"/>
      <c r="CEY148" s="4"/>
      <c r="CEZ148" s="4"/>
      <c r="CFA148" s="4"/>
      <c r="CFB148" s="4"/>
      <c r="CFC148" s="4"/>
      <c r="CFD148" s="4"/>
      <c r="CFE148" s="4"/>
      <c r="CFF148" s="4"/>
      <c r="CFG148" s="4"/>
      <c r="CFH148" s="4"/>
      <c r="CFI148" s="4"/>
      <c r="CFJ148" s="4"/>
      <c r="CFK148" s="4"/>
      <c r="CFL148" s="4"/>
      <c r="CFM148" s="4"/>
      <c r="CFN148" s="4"/>
      <c r="CFO148" s="4"/>
      <c r="CFP148" s="4"/>
      <c r="CFQ148" s="4"/>
      <c r="CFR148" s="4"/>
      <c r="CFS148" s="4"/>
      <c r="CFT148" s="4"/>
      <c r="CFU148" s="4"/>
      <c r="CFV148" s="4"/>
      <c r="CFW148" s="4"/>
      <c r="CFX148" s="4"/>
      <c r="CFY148" s="4"/>
      <c r="CFZ148" s="4"/>
      <c r="CGA148" s="4"/>
      <c r="CGB148" s="4"/>
      <c r="CGC148" s="4"/>
      <c r="CGD148" s="4"/>
      <c r="CGE148" s="4"/>
      <c r="CGF148" s="4"/>
      <c r="CGG148" s="4"/>
      <c r="CGH148" s="4"/>
      <c r="CGI148" s="4"/>
      <c r="CGJ148" s="4"/>
      <c r="CGK148" s="4"/>
      <c r="CGL148" s="4"/>
      <c r="CGM148" s="4"/>
      <c r="CGN148" s="4"/>
      <c r="CGO148" s="4"/>
      <c r="CGP148" s="4"/>
      <c r="CGQ148" s="4"/>
      <c r="CGR148" s="4"/>
      <c r="CGS148" s="4"/>
      <c r="CGT148" s="4"/>
      <c r="CGU148" s="4"/>
      <c r="CGV148" s="4"/>
      <c r="CGW148" s="4"/>
      <c r="CGX148" s="4"/>
      <c r="CGY148" s="4"/>
      <c r="CGZ148" s="4"/>
      <c r="CHA148" s="4"/>
      <c r="CHB148" s="4"/>
      <c r="CHC148" s="4"/>
      <c r="CHD148" s="4"/>
      <c r="CHE148" s="4"/>
      <c r="CHF148" s="4"/>
      <c r="CHG148" s="4"/>
      <c r="CHH148" s="4"/>
      <c r="CHI148" s="4"/>
      <c r="CHJ148" s="4"/>
      <c r="CHK148" s="4"/>
      <c r="CHL148" s="4"/>
      <c r="CHM148" s="4"/>
      <c r="CHN148" s="4"/>
      <c r="CHO148" s="4"/>
      <c r="CHP148" s="4"/>
      <c r="CHQ148" s="4"/>
      <c r="CHR148" s="4"/>
      <c r="CHS148" s="4"/>
      <c r="CHT148" s="4"/>
      <c r="CHU148" s="4"/>
      <c r="CHV148" s="4"/>
      <c r="CHW148" s="74"/>
      <c r="CHX148" s="74"/>
      <c r="CHY148" s="74"/>
      <c r="CHZ148" s="74"/>
      <c r="CIA148" s="74"/>
      <c r="CIB148" s="74"/>
      <c r="CIC148" s="4"/>
      <c r="CID148" s="4"/>
      <c r="CIE148" s="4"/>
      <c r="CIF148" s="4"/>
      <c r="CIG148" s="4"/>
      <c r="CIH148" s="4"/>
      <c r="CII148" s="4"/>
      <c r="CIJ148" s="4"/>
      <c r="CIK148" s="4"/>
      <c r="CIL148" s="4"/>
      <c r="CIM148" s="4"/>
      <c r="CIN148" s="4"/>
      <c r="CIO148" s="4"/>
      <c r="CIP148" s="4"/>
      <c r="CIQ148" s="4"/>
      <c r="CIR148" s="4"/>
      <c r="CIS148" s="4"/>
      <c r="CIT148" s="4"/>
      <c r="CIU148" s="4"/>
      <c r="CIV148" s="4"/>
      <c r="CIW148" s="4"/>
      <c r="CIX148" s="4"/>
      <c r="CIY148" s="4"/>
      <c r="CIZ148" s="4"/>
      <c r="CJA148" s="4"/>
      <c r="CJB148" s="4"/>
      <c r="CJC148" s="4"/>
      <c r="CJD148" s="4"/>
      <c r="CJE148" s="4"/>
      <c r="CJF148" s="4"/>
      <c r="CJG148" s="4"/>
      <c r="CJH148" s="4"/>
      <c r="CJI148" s="4"/>
      <c r="CJJ148" s="4"/>
      <c r="CJK148" s="4"/>
      <c r="CJL148" s="4"/>
      <c r="CJM148" s="4"/>
      <c r="CJN148" s="4"/>
      <c r="CJO148" s="4"/>
      <c r="CJP148" s="4"/>
      <c r="CJQ148" s="4"/>
      <c r="CJR148" s="4"/>
      <c r="CJS148" s="4"/>
      <c r="CJT148" s="4"/>
      <c r="CJU148" s="4"/>
      <c r="CJV148" s="4"/>
      <c r="CJW148" s="4"/>
      <c r="CJX148" s="4"/>
      <c r="CJY148" s="4"/>
      <c r="CJZ148" s="4"/>
      <c r="CKA148" s="4"/>
      <c r="CKB148" s="4"/>
      <c r="CKC148" s="4"/>
      <c r="CKD148" s="4"/>
      <c r="CKE148" s="4"/>
      <c r="CKF148" s="4"/>
      <c r="CKG148" s="4"/>
      <c r="CKH148" s="4"/>
      <c r="CKI148" s="4"/>
      <c r="CKJ148" s="4"/>
      <c r="CKK148" s="4"/>
      <c r="CKL148" s="4"/>
      <c r="CKM148" s="4"/>
      <c r="CKN148" s="4"/>
      <c r="CKO148" s="4"/>
      <c r="CKP148" s="4"/>
      <c r="CKQ148" s="4"/>
      <c r="CKR148" s="4"/>
      <c r="CKS148" s="4"/>
      <c r="CKT148" s="4"/>
      <c r="CKU148" s="4"/>
      <c r="CKV148" s="4"/>
      <c r="CKW148" s="4"/>
      <c r="CKX148" s="4"/>
      <c r="CKY148" s="4"/>
      <c r="CKZ148" s="4"/>
      <c r="CLA148" s="4"/>
      <c r="CLB148" s="4"/>
      <c r="CLC148" s="4"/>
      <c r="CLD148" s="4"/>
      <c r="CLE148" s="4"/>
      <c r="CLF148" s="4"/>
      <c r="CLG148" s="4"/>
      <c r="CLH148" s="4"/>
      <c r="CLI148" s="4"/>
      <c r="CLJ148" s="4"/>
      <c r="CLK148" s="4"/>
      <c r="CLL148" s="4"/>
      <c r="CLM148" s="4"/>
      <c r="CLN148" s="4"/>
      <c r="CLO148" s="4"/>
      <c r="CLP148" s="4"/>
      <c r="CLQ148" s="4"/>
      <c r="CLR148" s="4"/>
      <c r="CLS148" s="4"/>
      <c r="CLT148" s="4"/>
      <c r="CLU148" s="4"/>
      <c r="CLV148" s="4"/>
      <c r="CLW148" s="4"/>
      <c r="CLX148" s="4"/>
      <c r="CLY148" s="4"/>
      <c r="CLZ148" s="4"/>
      <c r="CMA148" s="4"/>
      <c r="CMB148" s="4"/>
      <c r="CMC148" s="4"/>
      <c r="CMD148" s="4"/>
      <c r="CME148" s="4"/>
      <c r="CMF148" s="4"/>
      <c r="CMG148" s="4"/>
      <c r="CMH148" s="4"/>
      <c r="CMI148" s="4"/>
      <c r="CMJ148" s="4"/>
      <c r="CMK148" s="4"/>
      <c r="CML148" s="4"/>
      <c r="CMM148" s="4"/>
      <c r="CMN148" s="4"/>
      <c r="CMO148" s="4"/>
      <c r="CMP148" s="4"/>
      <c r="CMQ148" s="4"/>
      <c r="CMR148" s="4"/>
      <c r="CMS148" s="4"/>
      <c r="CMT148" s="4"/>
      <c r="CMU148" s="4"/>
      <c r="CMV148" s="4"/>
      <c r="CMW148" s="4"/>
      <c r="CMX148" s="4"/>
      <c r="CMY148" s="4"/>
      <c r="CMZ148" s="4"/>
      <c r="CNA148" s="4"/>
      <c r="CNB148" s="4"/>
      <c r="CNC148" s="4"/>
      <c r="CND148" s="4"/>
      <c r="CNE148" s="4"/>
      <c r="CNF148" s="4"/>
      <c r="CNG148" s="4"/>
      <c r="CNH148" s="4"/>
      <c r="CNI148" s="4"/>
      <c r="CNJ148" s="4"/>
      <c r="CNK148" s="4"/>
      <c r="CNL148" s="4"/>
      <c r="CNM148" s="4"/>
      <c r="CNN148" s="4"/>
      <c r="CNO148" s="4"/>
      <c r="CNP148" s="4"/>
      <c r="CNQ148" s="4"/>
      <c r="CNR148" s="4"/>
      <c r="CNS148" s="4"/>
      <c r="CNT148" s="4"/>
      <c r="CNU148" s="4"/>
      <c r="CNV148" s="4"/>
      <c r="CNW148" s="4"/>
      <c r="CNX148" s="4"/>
      <c r="CNY148" s="4"/>
      <c r="CNZ148" s="4"/>
      <c r="COA148" s="4"/>
      <c r="COB148" s="4"/>
      <c r="COC148" s="4"/>
      <c r="COD148" s="4"/>
      <c r="COE148" s="4"/>
      <c r="COF148" s="4"/>
      <c r="COG148" s="4"/>
      <c r="COH148" s="4"/>
      <c r="COI148" s="4"/>
      <c r="COJ148" s="4"/>
      <c r="COK148" s="4"/>
      <c r="COL148" s="4"/>
      <c r="COM148" s="4"/>
      <c r="CON148" s="4"/>
      <c r="COO148" s="4"/>
      <c r="COP148" s="4"/>
      <c r="COQ148" s="4"/>
      <c r="COR148" s="4"/>
      <c r="COS148" s="4"/>
      <c r="COT148" s="4"/>
      <c r="COU148" s="4"/>
      <c r="COV148" s="4"/>
      <c r="COW148" s="4"/>
      <c r="COX148" s="4"/>
      <c r="COY148" s="4"/>
      <c r="COZ148" s="4"/>
      <c r="CPA148" s="4"/>
      <c r="CPB148" s="4"/>
      <c r="CPC148" s="4"/>
      <c r="CPD148" s="4"/>
      <c r="CPE148" s="4"/>
      <c r="CPF148" s="4"/>
      <c r="CPG148" s="4"/>
      <c r="CPH148" s="4"/>
      <c r="CPI148" s="4"/>
      <c r="CPJ148" s="4"/>
      <c r="CPK148" s="4"/>
      <c r="CPL148" s="4"/>
      <c r="CPM148" s="4"/>
      <c r="CPN148" s="4"/>
      <c r="CPO148" s="4"/>
      <c r="CPP148" s="4"/>
      <c r="CPQ148" s="4"/>
      <c r="CPR148" s="4"/>
      <c r="CPS148" s="4"/>
      <c r="CPT148" s="4"/>
      <c r="CPU148" s="4"/>
      <c r="CPV148" s="4"/>
      <c r="CPW148" s="4"/>
      <c r="CPX148" s="4"/>
      <c r="CPY148" s="4"/>
      <c r="CPZ148" s="4"/>
      <c r="CQA148" s="4"/>
      <c r="CQB148" s="4"/>
      <c r="CQC148" s="4"/>
      <c r="CQD148" s="4"/>
      <c r="CQE148" s="4"/>
      <c r="CQF148" s="4"/>
      <c r="CQG148" s="4"/>
      <c r="CQH148" s="4"/>
      <c r="CQI148" s="4"/>
      <c r="CQJ148" s="4"/>
      <c r="CQK148" s="4"/>
      <c r="CQL148" s="4"/>
      <c r="CQM148" s="4"/>
      <c r="CQN148" s="4"/>
      <c r="CQO148" s="4"/>
      <c r="CQP148" s="4"/>
      <c r="CQQ148" s="4"/>
      <c r="CQR148" s="4"/>
      <c r="CQS148" s="4"/>
      <c r="CQT148" s="4"/>
      <c r="CQU148" s="4"/>
      <c r="CQV148" s="4"/>
      <c r="CQW148" s="4"/>
      <c r="CQX148" s="4"/>
      <c r="CQY148" s="4"/>
      <c r="CQZ148" s="4"/>
      <c r="CRA148" s="4"/>
      <c r="CRB148" s="4"/>
      <c r="CRC148" s="4"/>
      <c r="CRD148" s="4"/>
      <c r="CRE148" s="4"/>
      <c r="CRF148" s="4"/>
      <c r="CRG148" s="4"/>
      <c r="CRH148" s="4"/>
      <c r="CRI148" s="4"/>
      <c r="CRJ148" s="4"/>
      <c r="CRK148" s="4"/>
      <c r="CRL148" s="4"/>
      <c r="CRM148" s="4"/>
      <c r="CRN148" s="4"/>
      <c r="CRO148" s="4"/>
      <c r="CRP148" s="4"/>
      <c r="CRQ148" s="4"/>
      <c r="CRR148" s="4"/>
      <c r="CRS148" s="74"/>
      <c r="CRT148" s="74"/>
      <c r="CRU148" s="74"/>
      <c r="CRV148" s="74"/>
      <c r="CRW148" s="74"/>
      <c r="CRX148" s="74"/>
      <c r="CRY148" s="4"/>
      <c r="CRZ148" s="4"/>
      <c r="CSA148" s="4"/>
      <c r="CSB148" s="4"/>
      <c r="CSC148" s="4"/>
      <c r="CSD148" s="4"/>
      <c r="CSE148" s="4"/>
      <c r="CSF148" s="4"/>
      <c r="CSG148" s="4"/>
      <c r="CSH148" s="4"/>
      <c r="CSI148" s="4"/>
      <c r="CSJ148" s="4"/>
      <c r="CSK148" s="4"/>
      <c r="CSL148" s="4"/>
      <c r="CSM148" s="4"/>
      <c r="CSN148" s="4"/>
      <c r="CSO148" s="4"/>
      <c r="CSP148" s="4"/>
      <c r="CSQ148" s="4"/>
      <c r="CSR148" s="4"/>
      <c r="CSS148" s="4"/>
      <c r="CST148" s="4"/>
      <c r="CSU148" s="4"/>
      <c r="CSV148" s="4"/>
      <c r="CSW148" s="4"/>
      <c r="CSX148" s="4"/>
      <c r="CSY148" s="4"/>
      <c r="CSZ148" s="4"/>
      <c r="CTA148" s="4"/>
      <c r="CTB148" s="4"/>
      <c r="CTC148" s="4"/>
      <c r="CTD148" s="4"/>
      <c r="CTE148" s="4"/>
      <c r="CTF148" s="4"/>
      <c r="CTG148" s="4"/>
      <c r="CTH148" s="4"/>
      <c r="CTI148" s="4"/>
      <c r="CTJ148" s="4"/>
      <c r="CTK148" s="4"/>
      <c r="CTL148" s="4"/>
      <c r="CTM148" s="4"/>
      <c r="CTN148" s="4"/>
      <c r="CTO148" s="4"/>
      <c r="CTP148" s="4"/>
      <c r="CTQ148" s="4"/>
      <c r="CTR148" s="4"/>
      <c r="CTS148" s="4"/>
      <c r="CTT148" s="4"/>
      <c r="CTU148" s="4"/>
      <c r="CTV148" s="4"/>
      <c r="CTW148" s="4"/>
      <c r="CTX148" s="4"/>
      <c r="CTY148" s="4"/>
      <c r="CTZ148" s="4"/>
      <c r="CUA148" s="4"/>
      <c r="CUB148" s="4"/>
      <c r="CUC148" s="4"/>
      <c r="CUD148" s="4"/>
      <c r="CUE148" s="4"/>
      <c r="CUF148" s="4"/>
      <c r="CUG148" s="4"/>
      <c r="CUH148" s="4"/>
      <c r="CUI148" s="4"/>
      <c r="CUJ148" s="4"/>
      <c r="CUK148" s="4"/>
      <c r="CUL148" s="4"/>
      <c r="CUM148" s="4"/>
      <c r="CUN148" s="4"/>
      <c r="CUO148" s="4"/>
      <c r="CUP148" s="4"/>
      <c r="CUQ148" s="4"/>
      <c r="CUR148" s="4"/>
      <c r="CUS148" s="4"/>
      <c r="CUT148" s="4"/>
      <c r="CUU148" s="4"/>
      <c r="CUV148" s="4"/>
      <c r="CUW148" s="4"/>
      <c r="CUX148" s="4"/>
      <c r="CUY148" s="4"/>
      <c r="CUZ148" s="4"/>
      <c r="CVA148" s="4"/>
      <c r="CVB148" s="4"/>
      <c r="CVC148" s="4"/>
      <c r="CVD148" s="4"/>
      <c r="CVE148" s="4"/>
      <c r="CVF148" s="4"/>
      <c r="CVG148" s="4"/>
      <c r="CVH148" s="4"/>
      <c r="CVI148" s="4"/>
      <c r="CVJ148" s="4"/>
      <c r="CVK148" s="4"/>
      <c r="CVL148" s="4"/>
      <c r="CVM148" s="4"/>
      <c r="CVN148" s="4"/>
      <c r="CVO148" s="4"/>
      <c r="CVP148" s="4"/>
      <c r="CVQ148" s="4"/>
      <c r="CVR148" s="4"/>
      <c r="CVS148" s="4"/>
      <c r="CVT148" s="4"/>
      <c r="CVU148" s="4"/>
      <c r="CVV148" s="4"/>
      <c r="CVW148" s="4"/>
      <c r="CVX148" s="4"/>
      <c r="CVY148" s="4"/>
      <c r="CVZ148" s="4"/>
      <c r="CWA148" s="4"/>
      <c r="CWB148" s="4"/>
      <c r="CWC148" s="4"/>
      <c r="CWD148" s="4"/>
      <c r="CWE148" s="4"/>
      <c r="CWF148" s="4"/>
      <c r="CWG148" s="4"/>
      <c r="CWH148" s="4"/>
      <c r="CWI148" s="4"/>
      <c r="CWJ148" s="4"/>
      <c r="CWK148" s="4"/>
      <c r="CWL148" s="4"/>
      <c r="CWM148" s="4"/>
      <c r="CWN148" s="4"/>
      <c r="CWO148" s="4"/>
      <c r="CWP148" s="4"/>
      <c r="CWQ148" s="4"/>
      <c r="CWR148" s="4"/>
      <c r="CWS148" s="4"/>
      <c r="CWT148" s="4"/>
      <c r="CWU148" s="4"/>
      <c r="CWV148" s="4"/>
      <c r="CWW148" s="4"/>
      <c r="CWX148" s="4"/>
      <c r="CWY148" s="4"/>
      <c r="CWZ148" s="4"/>
      <c r="CXA148" s="4"/>
      <c r="CXB148" s="4"/>
      <c r="CXC148" s="4"/>
      <c r="CXD148" s="4"/>
      <c r="CXE148" s="4"/>
      <c r="CXF148" s="4"/>
      <c r="CXG148" s="4"/>
      <c r="CXH148" s="4"/>
      <c r="CXI148" s="4"/>
      <c r="CXJ148" s="4"/>
      <c r="CXK148" s="4"/>
      <c r="CXL148" s="4"/>
      <c r="CXM148" s="4"/>
      <c r="CXN148" s="4"/>
      <c r="CXO148" s="4"/>
      <c r="CXP148" s="4"/>
      <c r="CXQ148" s="4"/>
      <c r="CXR148" s="4"/>
      <c r="CXS148" s="4"/>
      <c r="CXT148" s="4"/>
      <c r="CXU148" s="4"/>
      <c r="CXV148" s="4"/>
      <c r="CXW148" s="4"/>
      <c r="CXX148" s="4"/>
      <c r="CXY148" s="4"/>
      <c r="CXZ148" s="4"/>
      <c r="CYA148" s="4"/>
      <c r="CYB148" s="4"/>
      <c r="CYC148" s="4"/>
      <c r="CYD148" s="4"/>
      <c r="CYE148" s="4"/>
      <c r="CYF148" s="4"/>
      <c r="CYG148" s="4"/>
      <c r="CYH148" s="4"/>
      <c r="CYI148" s="4"/>
      <c r="CYJ148" s="4"/>
      <c r="CYK148" s="4"/>
      <c r="CYL148" s="4"/>
      <c r="CYM148" s="4"/>
      <c r="CYN148" s="4"/>
      <c r="CYO148" s="4"/>
      <c r="CYP148" s="4"/>
      <c r="CYQ148" s="4"/>
      <c r="CYR148" s="4"/>
      <c r="CYS148" s="4"/>
      <c r="CYT148" s="4"/>
      <c r="CYU148" s="4"/>
      <c r="CYV148" s="4"/>
      <c r="CYW148" s="4"/>
      <c r="CYX148" s="4"/>
      <c r="CYY148" s="4"/>
      <c r="CYZ148" s="4"/>
      <c r="CZA148" s="4"/>
      <c r="CZB148" s="4"/>
      <c r="CZC148" s="4"/>
      <c r="CZD148" s="4"/>
      <c r="CZE148" s="4"/>
      <c r="CZF148" s="4"/>
      <c r="CZG148" s="4"/>
      <c r="CZH148" s="4"/>
      <c r="CZI148" s="4"/>
      <c r="CZJ148" s="4"/>
      <c r="CZK148" s="4"/>
      <c r="CZL148" s="4"/>
      <c r="CZM148" s="4"/>
      <c r="CZN148" s="4"/>
      <c r="CZO148" s="4"/>
      <c r="CZP148" s="4"/>
      <c r="CZQ148" s="4"/>
      <c r="CZR148" s="4"/>
      <c r="CZS148" s="4"/>
      <c r="CZT148" s="4"/>
      <c r="CZU148" s="4"/>
      <c r="CZV148" s="4"/>
      <c r="CZW148" s="4"/>
      <c r="CZX148" s="4"/>
      <c r="CZY148" s="4"/>
      <c r="CZZ148" s="4"/>
      <c r="DAA148" s="4"/>
      <c r="DAB148" s="4"/>
      <c r="DAC148" s="4"/>
      <c r="DAD148" s="4"/>
      <c r="DAE148" s="4"/>
      <c r="DAF148" s="4"/>
      <c r="DAG148" s="4"/>
      <c r="DAH148" s="4"/>
      <c r="DAI148" s="4"/>
      <c r="DAJ148" s="4"/>
      <c r="DAK148" s="4"/>
      <c r="DAL148" s="4"/>
      <c r="DAM148" s="4"/>
      <c r="DAN148" s="4"/>
      <c r="DAO148" s="4"/>
      <c r="DAP148" s="4"/>
      <c r="DAQ148" s="4"/>
      <c r="DAR148" s="4"/>
      <c r="DAS148" s="4"/>
      <c r="DAT148" s="4"/>
      <c r="DAU148" s="4"/>
      <c r="DAV148" s="4"/>
      <c r="DAW148" s="4"/>
      <c r="DAX148" s="4"/>
      <c r="DAY148" s="4"/>
      <c r="DAZ148" s="4"/>
      <c r="DBA148" s="4"/>
      <c r="DBB148" s="4"/>
      <c r="DBC148" s="4"/>
      <c r="DBD148" s="4"/>
      <c r="DBE148" s="4"/>
      <c r="DBF148" s="4"/>
      <c r="DBG148" s="4"/>
      <c r="DBH148" s="4"/>
      <c r="DBI148" s="4"/>
      <c r="DBJ148" s="4"/>
      <c r="DBK148" s="4"/>
      <c r="DBL148" s="4"/>
      <c r="DBM148" s="4"/>
      <c r="DBN148" s="4"/>
      <c r="DBO148" s="74"/>
      <c r="DBP148" s="74"/>
      <c r="DBQ148" s="74"/>
      <c r="DBR148" s="74"/>
      <c r="DBS148" s="74"/>
      <c r="DBT148" s="74"/>
      <c r="DBU148" s="4"/>
      <c r="DBV148" s="4"/>
      <c r="DBW148" s="4"/>
      <c r="DBX148" s="4"/>
      <c r="DBY148" s="4"/>
      <c r="DBZ148" s="4"/>
      <c r="DCA148" s="4"/>
      <c r="DCB148" s="4"/>
      <c r="DCC148" s="4"/>
      <c r="DCD148" s="4"/>
      <c r="DCE148" s="4"/>
      <c r="DCF148" s="4"/>
      <c r="DCG148" s="4"/>
      <c r="DCH148" s="4"/>
      <c r="DCI148" s="4"/>
      <c r="DCJ148" s="4"/>
      <c r="DCK148" s="4"/>
      <c r="DCL148" s="4"/>
      <c r="DCM148" s="4"/>
      <c r="DCN148" s="4"/>
      <c r="DCO148" s="4"/>
      <c r="DCP148" s="4"/>
      <c r="DCQ148" s="4"/>
      <c r="DCR148" s="4"/>
      <c r="DCS148" s="4"/>
      <c r="DCT148" s="4"/>
      <c r="DCU148" s="4"/>
      <c r="DCV148" s="4"/>
      <c r="DCW148" s="4"/>
      <c r="DCX148" s="4"/>
      <c r="DCY148" s="4"/>
      <c r="DCZ148" s="4"/>
      <c r="DDA148" s="4"/>
      <c r="DDB148" s="4"/>
      <c r="DDC148" s="4"/>
      <c r="DDD148" s="4"/>
      <c r="DDE148" s="4"/>
      <c r="DDF148" s="4"/>
      <c r="DDG148" s="4"/>
      <c r="DDH148" s="4"/>
      <c r="DDI148" s="4"/>
      <c r="DDJ148" s="4"/>
      <c r="DDK148" s="4"/>
      <c r="DDL148" s="4"/>
      <c r="DDM148" s="4"/>
      <c r="DDN148" s="4"/>
      <c r="DDO148" s="4"/>
      <c r="DDP148" s="4"/>
      <c r="DDQ148" s="4"/>
      <c r="DDR148" s="4"/>
      <c r="DDS148" s="4"/>
      <c r="DDT148" s="4"/>
      <c r="DDU148" s="4"/>
      <c r="DDV148" s="4"/>
      <c r="DDW148" s="4"/>
      <c r="DDX148" s="4"/>
      <c r="DDY148" s="4"/>
      <c r="DDZ148" s="4"/>
      <c r="DEA148" s="4"/>
      <c r="DEB148" s="4"/>
      <c r="DEC148" s="4"/>
      <c r="DED148" s="4"/>
      <c r="DEE148" s="4"/>
      <c r="DEF148" s="4"/>
      <c r="DEG148" s="4"/>
      <c r="DEH148" s="4"/>
      <c r="DEI148" s="4"/>
      <c r="DEJ148" s="4"/>
      <c r="DEK148" s="4"/>
      <c r="DEL148" s="4"/>
      <c r="DEM148" s="4"/>
      <c r="DEN148" s="4"/>
      <c r="DEO148" s="4"/>
      <c r="DEP148" s="4"/>
      <c r="DEQ148" s="4"/>
      <c r="DER148" s="4"/>
      <c r="DES148" s="4"/>
      <c r="DET148" s="4"/>
      <c r="DEU148" s="4"/>
      <c r="DEV148" s="4"/>
      <c r="DEW148" s="4"/>
      <c r="DEX148" s="4"/>
      <c r="DEY148" s="4"/>
      <c r="DEZ148" s="4"/>
      <c r="DFA148" s="4"/>
      <c r="DFB148" s="4"/>
      <c r="DFC148" s="4"/>
      <c r="DFD148" s="4"/>
      <c r="DFE148" s="4"/>
      <c r="DFF148" s="4"/>
      <c r="DFG148" s="4"/>
      <c r="DFH148" s="4"/>
      <c r="DFI148" s="4"/>
      <c r="DFJ148" s="4"/>
      <c r="DFK148" s="4"/>
      <c r="DFL148" s="4"/>
      <c r="DFM148" s="4"/>
      <c r="DFN148" s="4"/>
      <c r="DFO148" s="4"/>
      <c r="DFP148" s="4"/>
      <c r="DFQ148" s="4"/>
      <c r="DFR148" s="4"/>
      <c r="DFS148" s="4"/>
      <c r="DFT148" s="4"/>
      <c r="DFU148" s="4"/>
      <c r="DFV148" s="4"/>
      <c r="DFW148" s="4"/>
      <c r="DFX148" s="4"/>
      <c r="DFY148" s="4"/>
      <c r="DFZ148" s="4"/>
      <c r="DGA148" s="4"/>
      <c r="DGB148" s="4"/>
      <c r="DGC148" s="4"/>
      <c r="DGD148" s="4"/>
      <c r="DGE148" s="4"/>
      <c r="DGF148" s="4"/>
      <c r="DGG148" s="4"/>
      <c r="DGH148" s="4"/>
      <c r="DGI148" s="4"/>
      <c r="DGJ148" s="4"/>
      <c r="DGK148" s="4"/>
      <c r="DGL148" s="4"/>
      <c r="DGM148" s="4"/>
      <c r="DGN148" s="4"/>
      <c r="DGO148" s="4"/>
      <c r="DGP148" s="4"/>
      <c r="DGQ148" s="4"/>
      <c r="DGR148" s="4"/>
      <c r="DGS148" s="4"/>
      <c r="DGT148" s="4"/>
      <c r="DGU148" s="4"/>
      <c r="DGV148" s="4"/>
      <c r="DGW148" s="4"/>
      <c r="DGX148" s="4"/>
      <c r="DGY148" s="4"/>
      <c r="DGZ148" s="4"/>
      <c r="DHA148" s="4"/>
      <c r="DHB148" s="4"/>
      <c r="DHC148" s="4"/>
      <c r="DHD148" s="4"/>
      <c r="DHE148" s="4"/>
      <c r="DHF148" s="4"/>
      <c r="DHG148" s="4"/>
      <c r="DHH148" s="4"/>
      <c r="DHI148" s="4"/>
      <c r="DHJ148" s="4"/>
      <c r="DHK148" s="4"/>
      <c r="DHL148" s="4"/>
      <c r="DHM148" s="4"/>
      <c r="DHN148" s="4"/>
      <c r="DHO148" s="4"/>
      <c r="DHP148" s="4"/>
      <c r="DHQ148" s="4"/>
      <c r="DHR148" s="4"/>
      <c r="DHS148" s="4"/>
      <c r="DHT148" s="4"/>
      <c r="DHU148" s="4"/>
      <c r="DHV148" s="4"/>
      <c r="DHW148" s="4"/>
      <c r="DHX148" s="4"/>
      <c r="DHY148" s="4"/>
      <c r="DHZ148" s="4"/>
      <c r="DIA148" s="4"/>
      <c r="DIB148" s="4"/>
      <c r="DIC148" s="4"/>
      <c r="DID148" s="4"/>
      <c r="DIE148" s="4"/>
      <c r="DIF148" s="4"/>
      <c r="DIG148" s="4"/>
      <c r="DIH148" s="4"/>
      <c r="DII148" s="4"/>
      <c r="DIJ148" s="4"/>
      <c r="DIK148" s="4"/>
      <c r="DIL148" s="4"/>
      <c r="DIM148" s="4"/>
      <c r="DIN148" s="4"/>
      <c r="DIO148" s="4"/>
      <c r="DIP148" s="4"/>
      <c r="DIQ148" s="4"/>
      <c r="DIR148" s="4"/>
      <c r="DIS148" s="4"/>
      <c r="DIT148" s="4"/>
      <c r="DIU148" s="4"/>
      <c r="DIV148" s="4"/>
      <c r="DIW148" s="4"/>
      <c r="DIX148" s="4"/>
      <c r="DIY148" s="4"/>
      <c r="DIZ148" s="4"/>
      <c r="DJA148" s="4"/>
      <c r="DJB148" s="4"/>
      <c r="DJC148" s="4"/>
      <c r="DJD148" s="4"/>
      <c r="DJE148" s="4"/>
      <c r="DJF148" s="4"/>
      <c r="DJG148" s="4"/>
      <c r="DJH148" s="4"/>
      <c r="DJI148" s="4"/>
      <c r="DJJ148" s="4"/>
      <c r="DJK148" s="4"/>
      <c r="DJL148" s="4"/>
      <c r="DJM148" s="4"/>
      <c r="DJN148" s="4"/>
      <c r="DJO148" s="4"/>
      <c r="DJP148" s="4"/>
      <c r="DJQ148" s="4"/>
      <c r="DJR148" s="4"/>
      <c r="DJS148" s="4"/>
      <c r="DJT148" s="4"/>
      <c r="DJU148" s="4"/>
      <c r="DJV148" s="4"/>
      <c r="DJW148" s="4"/>
      <c r="DJX148" s="4"/>
      <c r="DJY148" s="4"/>
      <c r="DJZ148" s="4"/>
      <c r="DKA148" s="4"/>
      <c r="DKB148" s="4"/>
      <c r="DKC148" s="4"/>
      <c r="DKD148" s="4"/>
      <c r="DKE148" s="4"/>
      <c r="DKF148" s="4"/>
      <c r="DKG148" s="4"/>
      <c r="DKH148" s="4"/>
      <c r="DKI148" s="4"/>
      <c r="DKJ148" s="4"/>
      <c r="DKK148" s="4"/>
      <c r="DKL148" s="4"/>
      <c r="DKM148" s="4"/>
      <c r="DKN148" s="4"/>
      <c r="DKO148" s="4"/>
      <c r="DKP148" s="4"/>
      <c r="DKQ148" s="4"/>
      <c r="DKR148" s="4"/>
      <c r="DKS148" s="4"/>
      <c r="DKT148" s="4"/>
      <c r="DKU148" s="4"/>
      <c r="DKV148" s="4"/>
      <c r="DKW148" s="4"/>
      <c r="DKX148" s="4"/>
      <c r="DKY148" s="4"/>
      <c r="DKZ148" s="4"/>
      <c r="DLA148" s="4"/>
      <c r="DLB148" s="4"/>
      <c r="DLC148" s="4"/>
      <c r="DLD148" s="4"/>
      <c r="DLE148" s="4"/>
      <c r="DLF148" s="4"/>
      <c r="DLG148" s="4"/>
      <c r="DLH148" s="4"/>
      <c r="DLI148" s="4"/>
      <c r="DLJ148" s="4"/>
      <c r="DLK148" s="74"/>
      <c r="DLL148" s="74"/>
      <c r="DLM148" s="74"/>
      <c r="DLN148" s="74"/>
      <c r="DLO148" s="74"/>
      <c r="DLP148" s="74"/>
      <c r="DLQ148" s="4"/>
      <c r="DLR148" s="4"/>
      <c r="DLS148" s="4"/>
      <c r="DLT148" s="4"/>
      <c r="DLU148" s="4"/>
      <c r="DLV148" s="4"/>
      <c r="DLW148" s="4"/>
      <c r="DLX148" s="4"/>
      <c r="DLY148" s="4"/>
      <c r="DLZ148" s="4"/>
      <c r="DMA148" s="4"/>
      <c r="DMB148" s="4"/>
      <c r="DMC148" s="4"/>
      <c r="DMD148" s="4"/>
      <c r="DME148" s="4"/>
      <c r="DMF148" s="4"/>
      <c r="DMG148" s="4"/>
      <c r="DMH148" s="4"/>
      <c r="DMI148" s="4"/>
      <c r="DMJ148" s="4"/>
      <c r="DMK148" s="4"/>
      <c r="DML148" s="4"/>
      <c r="DMM148" s="4"/>
      <c r="DMN148" s="4"/>
      <c r="DMO148" s="4"/>
      <c r="DMP148" s="4"/>
      <c r="DMQ148" s="4"/>
      <c r="DMR148" s="4"/>
      <c r="DMS148" s="4"/>
      <c r="DMT148" s="4"/>
      <c r="DMU148" s="4"/>
      <c r="DMV148" s="4"/>
      <c r="DMW148" s="4"/>
      <c r="DMX148" s="4"/>
      <c r="DMY148" s="4"/>
      <c r="DMZ148" s="4"/>
      <c r="DNA148" s="4"/>
      <c r="DNB148" s="4"/>
      <c r="DNC148" s="4"/>
      <c r="DND148" s="4"/>
      <c r="DNE148" s="4"/>
      <c r="DNF148" s="4"/>
      <c r="DNG148" s="4"/>
      <c r="DNH148" s="4"/>
      <c r="DNI148" s="4"/>
      <c r="DNJ148" s="4"/>
      <c r="DNK148" s="4"/>
      <c r="DNL148" s="4"/>
      <c r="DNM148" s="4"/>
      <c r="DNN148" s="4"/>
      <c r="DNO148" s="4"/>
      <c r="DNP148" s="4"/>
      <c r="DNQ148" s="4"/>
      <c r="DNR148" s="4"/>
      <c r="DNS148" s="4"/>
      <c r="DNT148" s="4"/>
      <c r="DNU148" s="4"/>
      <c r="DNV148" s="4"/>
      <c r="DNW148" s="4"/>
      <c r="DNX148" s="4"/>
      <c r="DNY148" s="4"/>
      <c r="DNZ148" s="4"/>
      <c r="DOA148" s="4"/>
      <c r="DOB148" s="4"/>
      <c r="DOC148" s="4"/>
      <c r="DOD148" s="4"/>
      <c r="DOE148" s="4"/>
      <c r="DOF148" s="4"/>
      <c r="DOG148" s="4"/>
      <c r="DOH148" s="4"/>
      <c r="DOI148" s="4"/>
      <c r="DOJ148" s="4"/>
      <c r="DOK148" s="4"/>
      <c r="DOL148" s="4"/>
      <c r="DOM148" s="4"/>
      <c r="DON148" s="4"/>
      <c r="DOO148" s="4"/>
      <c r="DOP148" s="4"/>
      <c r="DOQ148" s="4"/>
      <c r="DOR148" s="4"/>
      <c r="DOS148" s="4"/>
      <c r="DOT148" s="4"/>
      <c r="DOU148" s="4"/>
      <c r="DOV148" s="4"/>
      <c r="DOW148" s="4"/>
      <c r="DOX148" s="4"/>
      <c r="DOY148" s="4"/>
      <c r="DOZ148" s="4"/>
      <c r="DPA148" s="4"/>
      <c r="DPB148" s="4"/>
      <c r="DPC148" s="4"/>
      <c r="DPD148" s="4"/>
      <c r="DPE148" s="4"/>
      <c r="DPF148" s="4"/>
      <c r="DPG148" s="4"/>
      <c r="DPH148" s="4"/>
      <c r="DPI148" s="4"/>
      <c r="DPJ148" s="4"/>
      <c r="DPK148" s="4"/>
      <c r="DPL148" s="4"/>
      <c r="DPM148" s="4"/>
      <c r="DPN148" s="4"/>
      <c r="DPO148" s="4"/>
      <c r="DPP148" s="4"/>
      <c r="DPQ148" s="4"/>
      <c r="DPR148" s="4"/>
      <c r="DPS148" s="4"/>
      <c r="DPT148" s="4"/>
      <c r="DPU148" s="4"/>
      <c r="DPV148" s="4"/>
      <c r="DPW148" s="4"/>
      <c r="DPX148" s="4"/>
      <c r="DPY148" s="4"/>
      <c r="DPZ148" s="4"/>
      <c r="DQA148" s="4"/>
      <c r="DQB148" s="4"/>
      <c r="DQC148" s="4"/>
      <c r="DQD148" s="4"/>
      <c r="DQE148" s="4"/>
      <c r="DQF148" s="4"/>
      <c r="DQG148" s="4"/>
      <c r="DQH148" s="4"/>
      <c r="DQI148" s="4"/>
      <c r="DQJ148" s="4"/>
      <c r="DQK148" s="4"/>
      <c r="DQL148" s="4"/>
      <c r="DQM148" s="4"/>
      <c r="DQN148" s="4"/>
      <c r="DQO148" s="4"/>
      <c r="DQP148" s="4"/>
      <c r="DQQ148" s="4"/>
      <c r="DQR148" s="4"/>
      <c r="DQS148" s="4"/>
      <c r="DQT148" s="4"/>
      <c r="DQU148" s="4"/>
      <c r="DQV148" s="4"/>
      <c r="DQW148" s="4"/>
      <c r="DQX148" s="4"/>
      <c r="DQY148" s="4"/>
      <c r="DQZ148" s="4"/>
      <c r="DRA148" s="4"/>
      <c r="DRB148" s="4"/>
      <c r="DRC148" s="4"/>
      <c r="DRD148" s="4"/>
      <c r="DRE148" s="4"/>
      <c r="DRF148" s="4"/>
      <c r="DRG148" s="4"/>
      <c r="DRH148" s="4"/>
      <c r="DRI148" s="4"/>
      <c r="DRJ148" s="4"/>
      <c r="DRK148" s="4"/>
      <c r="DRL148" s="4"/>
      <c r="DRM148" s="4"/>
      <c r="DRN148" s="4"/>
      <c r="DRO148" s="4"/>
      <c r="DRP148" s="4"/>
      <c r="DRQ148" s="4"/>
      <c r="DRR148" s="4"/>
      <c r="DRS148" s="4"/>
      <c r="DRT148" s="4"/>
      <c r="DRU148" s="4"/>
      <c r="DRV148" s="4"/>
      <c r="DRW148" s="4"/>
      <c r="DRX148" s="4"/>
      <c r="DRY148" s="4"/>
      <c r="DRZ148" s="4"/>
      <c r="DSA148" s="4"/>
      <c r="DSB148" s="4"/>
      <c r="DSC148" s="4"/>
      <c r="DSD148" s="4"/>
      <c r="DSE148" s="4"/>
      <c r="DSF148" s="4"/>
      <c r="DSG148" s="4"/>
      <c r="DSH148" s="4"/>
      <c r="DSI148" s="4"/>
      <c r="DSJ148" s="4"/>
      <c r="DSK148" s="4"/>
      <c r="DSL148" s="4"/>
      <c r="DSM148" s="4"/>
      <c r="DSN148" s="4"/>
      <c r="DSO148" s="4"/>
      <c r="DSP148" s="4"/>
      <c r="DSQ148" s="4"/>
      <c r="DSR148" s="4"/>
      <c r="DSS148" s="4"/>
      <c r="DST148" s="4"/>
      <c r="DSU148" s="4"/>
      <c r="DSV148" s="4"/>
      <c r="DSW148" s="4"/>
      <c r="DSX148" s="4"/>
      <c r="DSY148" s="4"/>
      <c r="DSZ148" s="4"/>
      <c r="DTA148" s="4"/>
      <c r="DTB148" s="4"/>
      <c r="DTC148" s="4"/>
      <c r="DTD148" s="4"/>
      <c r="DTE148" s="4"/>
      <c r="DTF148" s="4"/>
      <c r="DTG148" s="4"/>
      <c r="DTH148" s="4"/>
      <c r="DTI148" s="4"/>
      <c r="DTJ148" s="4"/>
      <c r="DTK148" s="4"/>
      <c r="DTL148" s="4"/>
      <c r="DTM148" s="4"/>
      <c r="DTN148" s="4"/>
      <c r="DTO148" s="4"/>
      <c r="DTP148" s="4"/>
      <c r="DTQ148" s="4"/>
      <c r="DTR148" s="4"/>
      <c r="DTS148" s="4"/>
      <c r="DTT148" s="4"/>
      <c r="DTU148" s="4"/>
      <c r="DTV148" s="4"/>
      <c r="DTW148" s="4"/>
      <c r="DTX148" s="4"/>
      <c r="DTY148" s="4"/>
      <c r="DTZ148" s="4"/>
      <c r="DUA148" s="4"/>
      <c r="DUB148" s="4"/>
      <c r="DUC148" s="4"/>
      <c r="DUD148" s="4"/>
      <c r="DUE148" s="4"/>
      <c r="DUF148" s="4"/>
      <c r="DUG148" s="4"/>
      <c r="DUH148" s="4"/>
      <c r="DUI148" s="4"/>
      <c r="DUJ148" s="4"/>
      <c r="DUK148" s="4"/>
      <c r="DUL148" s="4"/>
      <c r="DUM148" s="4"/>
      <c r="DUN148" s="4"/>
      <c r="DUO148" s="4"/>
      <c r="DUP148" s="4"/>
      <c r="DUQ148" s="4"/>
      <c r="DUR148" s="4"/>
      <c r="DUS148" s="4"/>
      <c r="DUT148" s="4"/>
      <c r="DUU148" s="4"/>
      <c r="DUV148" s="4"/>
      <c r="DUW148" s="4"/>
      <c r="DUX148" s="4"/>
      <c r="DUY148" s="4"/>
      <c r="DUZ148" s="4"/>
      <c r="DVA148" s="4"/>
      <c r="DVB148" s="4"/>
      <c r="DVC148" s="4"/>
      <c r="DVD148" s="4"/>
      <c r="DVE148" s="4"/>
      <c r="DVF148" s="4"/>
      <c r="DVG148" s="74"/>
      <c r="DVH148" s="74"/>
      <c r="DVI148" s="74"/>
      <c r="DVJ148" s="74"/>
      <c r="DVK148" s="74"/>
      <c r="DVL148" s="74"/>
      <c r="DVM148" s="4"/>
      <c r="DVN148" s="4"/>
      <c r="DVO148" s="4"/>
      <c r="DVP148" s="4"/>
      <c r="DVQ148" s="4"/>
      <c r="DVR148" s="4"/>
      <c r="DVS148" s="4"/>
      <c r="DVT148" s="4"/>
      <c r="DVU148" s="4"/>
      <c r="DVV148" s="4"/>
      <c r="DVW148" s="4"/>
      <c r="DVX148" s="4"/>
      <c r="DVY148" s="4"/>
      <c r="DVZ148" s="4"/>
      <c r="DWA148" s="4"/>
      <c r="DWB148" s="4"/>
      <c r="DWC148" s="4"/>
      <c r="DWD148" s="4"/>
      <c r="DWE148" s="4"/>
      <c r="DWF148" s="4"/>
      <c r="DWG148" s="4"/>
      <c r="DWH148" s="4"/>
      <c r="DWI148" s="4"/>
      <c r="DWJ148" s="4"/>
      <c r="DWK148" s="4"/>
      <c r="DWL148" s="4"/>
      <c r="DWM148" s="4"/>
      <c r="DWN148" s="4"/>
      <c r="DWO148" s="4"/>
      <c r="DWP148" s="4"/>
      <c r="DWQ148" s="4"/>
      <c r="DWR148" s="4"/>
      <c r="DWS148" s="4"/>
      <c r="DWT148" s="4"/>
      <c r="DWU148" s="4"/>
      <c r="DWV148" s="4"/>
      <c r="DWW148" s="4"/>
      <c r="DWX148" s="4"/>
      <c r="DWY148" s="4"/>
      <c r="DWZ148" s="4"/>
      <c r="DXA148" s="4"/>
      <c r="DXB148" s="4"/>
      <c r="DXC148" s="4"/>
      <c r="DXD148" s="4"/>
      <c r="DXE148" s="4"/>
      <c r="DXF148" s="4"/>
      <c r="DXG148" s="4"/>
      <c r="DXH148" s="4"/>
      <c r="DXI148" s="4"/>
      <c r="DXJ148" s="4"/>
      <c r="DXK148" s="4"/>
      <c r="DXL148" s="4"/>
      <c r="DXM148" s="4"/>
      <c r="DXN148" s="4"/>
      <c r="DXO148" s="4"/>
      <c r="DXP148" s="4"/>
      <c r="DXQ148" s="4"/>
      <c r="DXR148" s="4"/>
      <c r="DXS148" s="4"/>
      <c r="DXT148" s="4"/>
      <c r="DXU148" s="4"/>
      <c r="DXV148" s="4"/>
      <c r="DXW148" s="4"/>
      <c r="DXX148" s="4"/>
      <c r="DXY148" s="4"/>
      <c r="DXZ148" s="4"/>
      <c r="DYA148" s="4"/>
      <c r="DYB148" s="4"/>
      <c r="DYC148" s="4"/>
      <c r="DYD148" s="4"/>
      <c r="DYE148" s="4"/>
      <c r="DYF148" s="4"/>
      <c r="DYG148" s="4"/>
      <c r="DYH148" s="4"/>
      <c r="DYI148" s="4"/>
      <c r="DYJ148" s="4"/>
      <c r="DYK148" s="4"/>
      <c r="DYL148" s="4"/>
      <c r="DYM148" s="4"/>
      <c r="DYN148" s="4"/>
      <c r="DYO148" s="4"/>
      <c r="DYP148" s="4"/>
      <c r="DYQ148" s="4"/>
      <c r="DYR148" s="4"/>
      <c r="DYS148" s="4"/>
      <c r="DYT148" s="4"/>
      <c r="DYU148" s="4"/>
      <c r="DYV148" s="4"/>
      <c r="DYW148" s="4"/>
      <c r="DYX148" s="4"/>
      <c r="DYY148" s="4"/>
      <c r="DYZ148" s="4"/>
      <c r="DZA148" s="4"/>
      <c r="DZB148" s="4"/>
      <c r="DZC148" s="4"/>
      <c r="DZD148" s="4"/>
      <c r="DZE148" s="4"/>
      <c r="DZF148" s="4"/>
      <c r="DZG148" s="4"/>
      <c r="DZH148" s="4"/>
      <c r="DZI148" s="4"/>
      <c r="DZJ148" s="4"/>
      <c r="DZK148" s="4"/>
      <c r="DZL148" s="4"/>
      <c r="DZM148" s="4"/>
      <c r="DZN148" s="4"/>
      <c r="DZO148" s="4"/>
      <c r="DZP148" s="4"/>
      <c r="DZQ148" s="4"/>
      <c r="DZR148" s="4"/>
      <c r="DZS148" s="4"/>
      <c r="DZT148" s="4"/>
      <c r="DZU148" s="4"/>
      <c r="DZV148" s="4"/>
      <c r="DZW148" s="4"/>
      <c r="DZX148" s="4"/>
      <c r="DZY148" s="4"/>
      <c r="DZZ148" s="4"/>
      <c r="EAA148" s="4"/>
      <c r="EAB148" s="4"/>
      <c r="EAC148" s="4"/>
      <c r="EAD148" s="4"/>
      <c r="EAE148" s="4"/>
      <c r="EAF148" s="4"/>
      <c r="EAG148" s="4"/>
      <c r="EAH148" s="4"/>
      <c r="EAI148" s="4"/>
      <c r="EAJ148" s="4"/>
      <c r="EAK148" s="4"/>
      <c r="EAL148" s="4"/>
      <c r="EAM148" s="4"/>
      <c r="EAN148" s="4"/>
      <c r="EAO148" s="4"/>
      <c r="EAP148" s="4"/>
      <c r="EAQ148" s="4"/>
      <c r="EAR148" s="4"/>
      <c r="EAS148" s="4"/>
      <c r="EAT148" s="4"/>
      <c r="EAU148" s="4"/>
      <c r="EAV148" s="4"/>
      <c r="EAW148" s="4"/>
      <c r="EAX148" s="4"/>
      <c r="EAY148" s="4"/>
      <c r="EAZ148" s="4"/>
      <c r="EBA148" s="4"/>
      <c r="EBB148" s="4"/>
      <c r="EBC148" s="4"/>
      <c r="EBD148" s="4"/>
      <c r="EBE148" s="4"/>
      <c r="EBF148" s="4"/>
      <c r="EBG148" s="4"/>
      <c r="EBH148" s="4"/>
      <c r="EBI148" s="4"/>
      <c r="EBJ148" s="4"/>
      <c r="EBK148" s="4"/>
      <c r="EBL148" s="4"/>
      <c r="EBM148" s="4"/>
      <c r="EBN148" s="4"/>
      <c r="EBO148" s="4"/>
      <c r="EBP148" s="4"/>
      <c r="EBQ148" s="4"/>
      <c r="EBR148" s="4"/>
      <c r="EBS148" s="4"/>
      <c r="EBT148" s="4"/>
      <c r="EBU148" s="4"/>
      <c r="EBV148" s="4"/>
      <c r="EBW148" s="4"/>
      <c r="EBX148" s="4"/>
      <c r="EBY148" s="4"/>
      <c r="EBZ148" s="4"/>
      <c r="ECA148" s="4"/>
      <c r="ECB148" s="4"/>
      <c r="ECC148" s="4"/>
      <c r="ECD148" s="4"/>
      <c r="ECE148" s="4"/>
      <c r="ECF148" s="4"/>
      <c r="ECG148" s="4"/>
      <c r="ECH148" s="4"/>
      <c r="ECI148" s="4"/>
      <c r="ECJ148" s="4"/>
      <c r="ECK148" s="4"/>
      <c r="ECL148" s="4"/>
      <c r="ECM148" s="4"/>
      <c r="ECN148" s="4"/>
      <c r="ECO148" s="4"/>
      <c r="ECP148" s="4"/>
      <c r="ECQ148" s="4"/>
      <c r="ECR148" s="4"/>
      <c r="ECS148" s="4"/>
      <c r="ECT148" s="4"/>
      <c r="ECU148" s="4"/>
      <c r="ECV148" s="4"/>
      <c r="ECW148" s="4"/>
      <c r="ECX148" s="4"/>
      <c r="ECY148" s="4"/>
      <c r="ECZ148" s="4"/>
      <c r="EDA148" s="4"/>
      <c r="EDB148" s="4"/>
      <c r="EDC148" s="4"/>
      <c r="EDD148" s="4"/>
      <c r="EDE148" s="4"/>
      <c r="EDF148" s="4"/>
      <c r="EDG148" s="4"/>
      <c r="EDH148" s="4"/>
      <c r="EDI148" s="4"/>
      <c r="EDJ148" s="4"/>
      <c r="EDK148" s="4"/>
      <c r="EDL148" s="4"/>
      <c r="EDM148" s="4"/>
      <c r="EDN148" s="4"/>
      <c r="EDO148" s="4"/>
      <c r="EDP148" s="4"/>
      <c r="EDQ148" s="4"/>
      <c r="EDR148" s="4"/>
      <c r="EDS148" s="4"/>
      <c r="EDT148" s="4"/>
      <c r="EDU148" s="4"/>
      <c r="EDV148" s="4"/>
      <c r="EDW148" s="4"/>
      <c r="EDX148" s="4"/>
      <c r="EDY148" s="4"/>
      <c r="EDZ148" s="4"/>
      <c r="EEA148" s="4"/>
      <c r="EEB148" s="4"/>
      <c r="EEC148" s="4"/>
      <c r="EED148" s="4"/>
      <c r="EEE148" s="4"/>
      <c r="EEF148" s="4"/>
      <c r="EEG148" s="4"/>
      <c r="EEH148" s="4"/>
      <c r="EEI148" s="4"/>
      <c r="EEJ148" s="4"/>
      <c r="EEK148" s="4"/>
      <c r="EEL148" s="4"/>
      <c r="EEM148" s="4"/>
      <c r="EEN148" s="4"/>
      <c r="EEO148" s="4"/>
      <c r="EEP148" s="4"/>
      <c r="EEQ148" s="4"/>
      <c r="EER148" s="4"/>
      <c r="EES148" s="4"/>
      <c r="EET148" s="4"/>
      <c r="EEU148" s="4"/>
      <c r="EEV148" s="4"/>
      <c r="EEW148" s="4"/>
      <c r="EEX148" s="4"/>
      <c r="EEY148" s="4"/>
      <c r="EEZ148" s="4"/>
      <c r="EFA148" s="4"/>
      <c r="EFB148" s="4"/>
      <c r="EFC148" s="74"/>
      <c r="EFD148" s="74"/>
      <c r="EFE148" s="74"/>
      <c r="EFF148" s="74"/>
      <c r="EFG148" s="74"/>
      <c r="EFH148" s="74"/>
      <c r="EFI148" s="4"/>
      <c r="EFJ148" s="4"/>
      <c r="EFK148" s="4"/>
      <c r="EFL148" s="4"/>
      <c r="EFM148" s="4"/>
      <c r="EFN148" s="4"/>
      <c r="EFO148" s="4"/>
      <c r="EFP148" s="4"/>
      <c r="EFQ148" s="4"/>
      <c r="EFR148" s="4"/>
      <c r="EFS148" s="4"/>
      <c r="EFT148" s="4"/>
      <c r="EFU148" s="4"/>
      <c r="EFV148" s="4"/>
      <c r="EFW148" s="4"/>
      <c r="EFX148" s="4"/>
      <c r="EFY148" s="4"/>
      <c r="EFZ148" s="4"/>
      <c r="EGA148" s="4"/>
      <c r="EGB148" s="4"/>
      <c r="EGC148" s="4"/>
      <c r="EGD148" s="4"/>
      <c r="EGE148" s="4"/>
      <c r="EGF148" s="4"/>
      <c r="EGG148" s="4"/>
      <c r="EGH148" s="4"/>
      <c r="EGI148" s="4"/>
      <c r="EGJ148" s="4"/>
      <c r="EGK148" s="4"/>
      <c r="EGL148" s="4"/>
      <c r="EGM148" s="4"/>
      <c r="EGN148" s="4"/>
      <c r="EGO148" s="4"/>
      <c r="EGP148" s="4"/>
      <c r="EGQ148" s="4"/>
      <c r="EGR148" s="4"/>
      <c r="EGS148" s="4"/>
      <c r="EGT148" s="4"/>
      <c r="EGU148" s="4"/>
      <c r="EGV148" s="4"/>
      <c r="EGW148" s="4"/>
      <c r="EGX148" s="4"/>
      <c r="EGY148" s="4"/>
      <c r="EGZ148" s="4"/>
      <c r="EHA148" s="4"/>
      <c r="EHB148" s="4"/>
      <c r="EHC148" s="4"/>
      <c r="EHD148" s="4"/>
      <c r="EHE148" s="4"/>
      <c r="EHF148" s="4"/>
      <c r="EHG148" s="4"/>
      <c r="EHH148" s="4"/>
      <c r="EHI148" s="4"/>
      <c r="EHJ148" s="4"/>
      <c r="EHK148" s="4"/>
      <c r="EHL148" s="4"/>
      <c r="EHM148" s="4"/>
      <c r="EHN148" s="4"/>
      <c r="EHO148" s="4"/>
      <c r="EHP148" s="4"/>
      <c r="EHQ148" s="4"/>
      <c r="EHR148" s="4"/>
      <c r="EHS148" s="4"/>
      <c r="EHT148" s="4"/>
      <c r="EHU148" s="4"/>
      <c r="EHV148" s="4"/>
      <c r="EHW148" s="4"/>
      <c r="EHX148" s="4"/>
      <c r="EHY148" s="4"/>
      <c r="EHZ148" s="4"/>
      <c r="EIA148" s="4"/>
      <c r="EIB148" s="4"/>
      <c r="EIC148" s="4"/>
      <c r="EID148" s="4"/>
      <c r="EIE148" s="4"/>
      <c r="EIF148" s="4"/>
      <c r="EIG148" s="4"/>
      <c r="EIH148" s="4"/>
      <c r="EII148" s="4"/>
      <c r="EIJ148" s="4"/>
      <c r="EIK148" s="4"/>
      <c r="EIL148" s="4"/>
      <c r="EIM148" s="4"/>
      <c r="EIN148" s="4"/>
      <c r="EIO148" s="4"/>
      <c r="EIP148" s="4"/>
      <c r="EIQ148" s="4"/>
      <c r="EIR148" s="4"/>
      <c r="EIS148" s="4"/>
      <c r="EIT148" s="4"/>
      <c r="EIU148" s="4"/>
      <c r="EIV148" s="4"/>
      <c r="EIW148" s="4"/>
      <c r="EIX148" s="4"/>
      <c r="EIY148" s="4"/>
      <c r="EIZ148" s="4"/>
      <c r="EJA148" s="4"/>
      <c r="EJB148" s="4"/>
      <c r="EJC148" s="4"/>
      <c r="EJD148" s="4"/>
      <c r="EJE148" s="4"/>
      <c r="EJF148" s="4"/>
      <c r="EJG148" s="4"/>
      <c r="EJH148" s="4"/>
      <c r="EJI148" s="4"/>
      <c r="EJJ148" s="4"/>
      <c r="EJK148" s="4"/>
      <c r="EJL148" s="4"/>
      <c r="EJM148" s="4"/>
      <c r="EJN148" s="4"/>
      <c r="EJO148" s="4"/>
      <c r="EJP148" s="4"/>
      <c r="EJQ148" s="4"/>
      <c r="EJR148" s="4"/>
      <c r="EJS148" s="4"/>
      <c r="EJT148" s="4"/>
      <c r="EJU148" s="4"/>
      <c r="EJV148" s="4"/>
      <c r="EJW148" s="4"/>
      <c r="EJX148" s="4"/>
      <c r="EJY148" s="4"/>
      <c r="EJZ148" s="4"/>
      <c r="EKA148" s="4"/>
      <c r="EKB148" s="4"/>
      <c r="EKC148" s="4"/>
      <c r="EKD148" s="4"/>
      <c r="EKE148" s="4"/>
      <c r="EKF148" s="4"/>
      <c r="EKG148" s="4"/>
      <c r="EKH148" s="4"/>
      <c r="EKI148" s="4"/>
      <c r="EKJ148" s="4"/>
      <c r="EKK148" s="4"/>
      <c r="EKL148" s="4"/>
      <c r="EKM148" s="4"/>
      <c r="EKN148" s="4"/>
      <c r="EKO148" s="4"/>
      <c r="EKP148" s="4"/>
      <c r="EKQ148" s="4"/>
      <c r="EKR148" s="4"/>
      <c r="EKS148" s="4"/>
      <c r="EKT148" s="4"/>
      <c r="EKU148" s="4"/>
      <c r="EKV148" s="4"/>
      <c r="EKW148" s="4"/>
      <c r="EKX148" s="4"/>
      <c r="EKY148" s="4"/>
      <c r="EKZ148" s="4"/>
      <c r="ELA148" s="4"/>
      <c r="ELB148" s="4"/>
      <c r="ELC148" s="4"/>
      <c r="ELD148" s="4"/>
      <c r="ELE148" s="4"/>
      <c r="ELF148" s="4"/>
      <c r="ELG148" s="4"/>
      <c r="ELH148" s="4"/>
      <c r="ELI148" s="4"/>
      <c r="ELJ148" s="4"/>
      <c r="ELK148" s="4"/>
      <c r="ELL148" s="4"/>
      <c r="ELM148" s="4"/>
      <c r="ELN148" s="4"/>
      <c r="ELO148" s="4"/>
      <c r="ELP148" s="4"/>
      <c r="ELQ148" s="4"/>
      <c r="ELR148" s="4"/>
      <c r="ELS148" s="4"/>
      <c r="ELT148" s="4"/>
      <c r="ELU148" s="4"/>
      <c r="ELV148" s="4"/>
      <c r="ELW148" s="4"/>
      <c r="ELX148" s="4"/>
      <c r="ELY148" s="4"/>
      <c r="ELZ148" s="4"/>
      <c r="EMA148" s="4"/>
      <c r="EMB148" s="4"/>
      <c r="EMC148" s="4"/>
      <c r="EMD148" s="4"/>
      <c r="EME148" s="4"/>
      <c r="EMF148" s="4"/>
      <c r="EMG148" s="4"/>
      <c r="EMH148" s="4"/>
      <c r="EMI148" s="4"/>
      <c r="EMJ148" s="4"/>
      <c r="EMK148" s="4"/>
      <c r="EML148" s="4"/>
      <c r="EMM148" s="4"/>
      <c r="EMN148" s="4"/>
      <c r="EMO148" s="4"/>
      <c r="EMP148" s="4"/>
      <c r="EMQ148" s="4"/>
      <c r="EMR148" s="4"/>
      <c r="EMS148" s="4"/>
      <c r="EMT148" s="4"/>
      <c r="EMU148" s="4"/>
      <c r="EMV148" s="4"/>
      <c r="EMW148" s="4"/>
      <c r="EMX148" s="4"/>
      <c r="EMY148" s="4"/>
      <c r="EMZ148" s="4"/>
      <c r="ENA148" s="4"/>
      <c r="ENB148" s="4"/>
      <c r="ENC148" s="4"/>
      <c r="END148" s="4"/>
      <c r="ENE148" s="4"/>
      <c r="ENF148" s="4"/>
      <c r="ENG148" s="4"/>
      <c r="ENH148" s="4"/>
      <c r="ENI148" s="4"/>
      <c r="ENJ148" s="4"/>
      <c r="ENK148" s="4"/>
      <c r="ENL148" s="4"/>
      <c r="ENM148" s="4"/>
      <c r="ENN148" s="4"/>
      <c r="ENO148" s="4"/>
      <c r="ENP148" s="4"/>
      <c r="ENQ148" s="4"/>
      <c r="ENR148" s="4"/>
      <c r="ENS148" s="4"/>
      <c r="ENT148" s="4"/>
      <c r="ENU148" s="4"/>
      <c r="ENV148" s="4"/>
      <c r="ENW148" s="4"/>
      <c r="ENX148" s="4"/>
      <c r="ENY148" s="4"/>
      <c r="ENZ148" s="4"/>
      <c r="EOA148" s="4"/>
      <c r="EOB148" s="4"/>
      <c r="EOC148" s="4"/>
      <c r="EOD148" s="4"/>
      <c r="EOE148" s="4"/>
      <c r="EOF148" s="4"/>
      <c r="EOG148" s="4"/>
      <c r="EOH148" s="4"/>
      <c r="EOI148" s="4"/>
      <c r="EOJ148" s="4"/>
      <c r="EOK148" s="4"/>
      <c r="EOL148" s="4"/>
      <c r="EOM148" s="4"/>
      <c r="EON148" s="4"/>
      <c r="EOO148" s="4"/>
      <c r="EOP148" s="4"/>
      <c r="EOQ148" s="4"/>
      <c r="EOR148" s="4"/>
      <c r="EOS148" s="4"/>
      <c r="EOT148" s="4"/>
      <c r="EOU148" s="4"/>
      <c r="EOV148" s="4"/>
      <c r="EOW148" s="4"/>
      <c r="EOX148" s="4"/>
      <c r="EOY148" s="74"/>
      <c r="EOZ148" s="74"/>
      <c r="EPA148" s="74"/>
      <c r="EPB148" s="74"/>
      <c r="EPC148" s="74"/>
      <c r="EPD148" s="74"/>
      <c r="EPE148" s="4"/>
      <c r="EPF148" s="4"/>
      <c r="EPG148" s="4"/>
      <c r="EPH148" s="4"/>
      <c r="EPI148" s="4"/>
      <c r="EPJ148" s="4"/>
      <c r="EPK148" s="4"/>
      <c r="EPL148" s="4"/>
      <c r="EPM148" s="4"/>
      <c r="EPN148" s="4"/>
      <c r="EPO148" s="4"/>
      <c r="EPP148" s="4"/>
      <c r="EPQ148" s="4"/>
      <c r="EPR148" s="4"/>
      <c r="EPS148" s="4"/>
      <c r="EPT148" s="4"/>
      <c r="EPU148" s="4"/>
      <c r="EPV148" s="4"/>
      <c r="EPW148" s="4"/>
      <c r="EPX148" s="4"/>
      <c r="EPY148" s="4"/>
      <c r="EPZ148" s="4"/>
      <c r="EQA148" s="4"/>
      <c r="EQB148" s="4"/>
      <c r="EQC148" s="4"/>
      <c r="EQD148" s="4"/>
      <c r="EQE148" s="4"/>
      <c r="EQF148" s="4"/>
      <c r="EQG148" s="4"/>
      <c r="EQH148" s="4"/>
      <c r="EQI148" s="4"/>
      <c r="EQJ148" s="4"/>
      <c r="EQK148" s="4"/>
      <c r="EQL148" s="4"/>
      <c r="EQM148" s="4"/>
      <c r="EQN148" s="4"/>
      <c r="EQO148" s="4"/>
      <c r="EQP148" s="4"/>
      <c r="EQQ148" s="4"/>
      <c r="EQR148" s="4"/>
      <c r="EQS148" s="4"/>
      <c r="EQT148" s="4"/>
      <c r="EQU148" s="4"/>
      <c r="EQV148" s="4"/>
      <c r="EQW148" s="4"/>
      <c r="EQX148" s="4"/>
      <c r="EQY148" s="4"/>
      <c r="EQZ148" s="4"/>
      <c r="ERA148" s="4"/>
      <c r="ERB148" s="4"/>
      <c r="ERC148" s="4"/>
      <c r="ERD148" s="4"/>
      <c r="ERE148" s="4"/>
      <c r="ERF148" s="4"/>
      <c r="ERG148" s="4"/>
      <c r="ERH148" s="4"/>
      <c r="ERI148" s="4"/>
      <c r="ERJ148" s="4"/>
      <c r="ERK148" s="4"/>
      <c r="ERL148" s="4"/>
      <c r="ERM148" s="4"/>
      <c r="ERN148" s="4"/>
      <c r="ERO148" s="4"/>
      <c r="ERP148" s="4"/>
      <c r="ERQ148" s="4"/>
      <c r="ERR148" s="4"/>
      <c r="ERS148" s="4"/>
      <c r="ERT148" s="4"/>
      <c r="ERU148" s="4"/>
      <c r="ERV148" s="4"/>
      <c r="ERW148" s="4"/>
      <c r="ERX148" s="4"/>
      <c r="ERY148" s="4"/>
      <c r="ERZ148" s="4"/>
      <c r="ESA148" s="4"/>
      <c r="ESB148" s="4"/>
      <c r="ESC148" s="4"/>
      <c r="ESD148" s="4"/>
      <c r="ESE148" s="4"/>
      <c r="ESF148" s="4"/>
      <c r="ESG148" s="4"/>
      <c r="ESH148" s="4"/>
      <c r="ESI148" s="4"/>
      <c r="ESJ148" s="4"/>
      <c r="ESK148" s="4"/>
      <c r="ESL148" s="4"/>
      <c r="ESM148" s="4"/>
      <c r="ESN148" s="4"/>
      <c r="ESO148" s="4"/>
      <c r="ESP148" s="4"/>
      <c r="ESQ148" s="4"/>
      <c r="ESR148" s="4"/>
      <c r="ESS148" s="4"/>
      <c r="EST148" s="4"/>
      <c r="ESU148" s="4"/>
      <c r="ESV148" s="4"/>
      <c r="ESW148" s="4"/>
      <c r="ESX148" s="4"/>
      <c r="ESY148" s="4"/>
      <c r="ESZ148" s="4"/>
      <c r="ETA148" s="4"/>
      <c r="ETB148" s="4"/>
      <c r="ETC148" s="4"/>
      <c r="ETD148" s="4"/>
      <c r="ETE148" s="4"/>
      <c r="ETF148" s="4"/>
      <c r="ETG148" s="4"/>
      <c r="ETH148" s="4"/>
      <c r="ETI148" s="4"/>
      <c r="ETJ148" s="4"/>
      <c r="ETK148" s="4"/>
      <c r="ETL148" s="4"/>
      <c r="ETM148" s="4"/>
      <c r="ETN148" s="4"/>
      <c r="ETO148" s="4"/>
      <c r="ETP148" s="4"/>
      <c r="ETQ148" s="4"/>
      <c r="ETR148" s="4"/>
      <c r="ETS148" s="4"/>
      <c r="ETT148" s="4"/>
      <c r="ETU148" s="4"/>
      <c r="ETV148" s="4"/>
      <c r="ETW148" s="4"/>
      <c r="ETX148" s="4"/>
      <c r="ETY148" s="4"/>
      <c r="ETZ148" s="4"/>
      <c r="EUA148" s="4"/>
      <c r="EUB148" s="4"/>
      <c r="EUC148" s="4"/>
      <c r="EUD148" s="4"/>
      <c r="EUE148" s="4"/>
      <c r="EUF148" s="4"/>
      <c r="EUG148" s="4"/>
      <c r="EUH148" s="4"/>
      <c r="EUI148" s="4"/>
      <c r="EUJ148" s="4"/>
      <c r="EUK148" s="4"/>
      <c r="EUL148" s="4"/>
      <c r="EUM148" s="4"/>
      <c r="EUN148" s="4"/>
      <c r="EUO148" s="4"/>
      <c r="EUP148" s="4"/>
      <c r="EUQ148" s="4"/>
      <c r="EUR148" s="4"/>
      <c r="EUS148" s="4"/>
      <c r="EUT148" s="4"/>
      <c r="EUU148" s="4"/>
      <c r="EUV148" s="4"/>
      <c r="EUW148" s="4"/>
      <c r="EUX148" s="4"/>
      <c r="EUY148" s="4"/>
      <c r="EUZ148" s="4"/>
      <c r="EVA148" s="4"/>
      <c r="EVB148" s="4"/>
      <c r="EVC148" s="4"/>
      <c r="EVD148" s="4"/>
      <c r="EVE148" s="4"/>
      <c r="EVF148" s="4"/>
      <c r="EVG148" s="4"/>
      <c r="EVH148" s="4"/>
      <c r="EVI148" s="4"/>
      <c r="EVJ148" s="4"/>
      <c r="EVK148" s="4"/>
      <c r="EVL148" s="4"/>
      <c r="EVM148" s="4"/>
      <c r="EVN148" s="4"/>
      <c r="EVO148" s="4"/>
      <c r="EVP148" s="4"/>
      <c r="EVQ148" s="4"/>
      <c r="EVR148" s="4"/>
      <c r="EVS148" s="4"/>
      <c r="EVT148" s="4"/>
      <c r="EVU148" s="4"/>
      <c r="EVV148" s="4"/>
      <c r="EVW148" s="4"/>
      <c r="EVX148" s="4"/>
      <c r="EVY148" s="4"/>
      <c r="EVZ148" s="4"/>
      <c r="EWA148" s="4"/>
      <c r="EWB148" s="4"/>
      <c r="EWC148" s="4"/>
      <c r="EWD148" s="4"/>
      <c r="EWE148" s="4"/>
      <c r="EWF148" s="4"/>
      <c r="EWG148" s="4"/>
      <c r="EWH148" s="4"/>
      <c r="EWI148" s="4"/>
      <c r="EWJ148" s="4"/>
      <c r="EWK148" s="4"/>
      <c r="EWL148" s="4"/>
      <c r="EWM148" s="4"/>
      <c r="EWN148" s="4"/>
      <c r="EWO148" s="4"/>
      <c r="EWP148" s="4"/>
      <c r="EWQ148" s="4"/>
      <c r="EWR148" s="4"/>
      <c r="EWS148" s="4"/>
      <c r="EWT148" s="4"/>
      <c r="EWU148" s="4"/>
      <c r="EWV148" s="4"/>
      <c r="EWW148" s="4"/>
      <c r="EWX148" s="4"/>
      <c r="EWY148" s="4"/>
      <c r="EWZ148" s="4"/>
      <c r="EXA148" s="4"/>
      <c r="EXB148" s="4"/>
      <c r="EXC148" s="4"/>
      <c r="EXD148" s="4"/>
      <c r="EXE148" s="4"/>
      <c r="EXF148" s="4"/>
      <c r="EXG148" s="4"/>
      <c r="EXH148" s="4"/>
      <c r="EXI148" s="4"/>
      <c r="EXJ148" s="4"/>
      <c r="EXK148" s="4"/>
      <c r="EXL148" s="4"/>
      <c r="EXM148" s="4"/>
      <c r="EXN148" s="4"/>
      <c r="EXO148" s="4"/>
      <c r="EXP148" s="4"/>
      <c r="EXQ148" s="4"/>
      <c r="EXR148" s="4"/>
      <c r="EXS148" s="4"/>
      <c r="EXT148" s="4"/>
      <c r="EXU148" s="4"/>
      <c r="EXV148" s="4"/>
      <c r="EXW148" s="4"/>
      <c r="EXX148" s="4"/>
      <c r="EXY148" s="4"/>
      <c r="EXZ148" s="4"/>
      <c r="EYA148" s="4"/>
      <c r="EYB148" s="4"/>
      <c r="EYC148" s="4"/>
      <c r="EYD148" s="4"/>
      <c r="EYE148" s="4"/>
      <c r="EYF148" s="4"/>
      <c r="EYG148" s="4"/>
      <c r="EYH148" s="4"/>
      <c r="EYI148" s="4"/>
      <c r="EYJ148" s="4"/>
      <c r="EYK148" s="4"/>
      <c r="EYL148" s="4"/>
      <c r="EYM148" s="4"/>
      <c r="EYN148" s="4"/>
      <c r="EYO148" s="4"/>
      <c r="EYP148" s="4"/>
      <c r="EYQ148" s="4"/>
      <c r="EYR148" s="4"/>
      <c r="EYS148" s="4"/>
      <c r="EYT148" s="4"/>
      <c r="EYU148" s="74"/>
      <c r="EYV148" s="74"/>
      <c r="EYW148" s="74"/>
      <c r="EYX148" s="74"/>
      <c r="EYY148" s="74"/>
      <c r="EYZ148" s="74"/>
      <c r="EZA148" s="4"/>
      <c r="EZB148" s="4"/>
      <c r="EZC148" s="4"/>
      <c r="EZD148" s="4"/>
      <c r="EZE148" s="4"/>
      <c r="EZF148" s="4"/>
      <c r="EZG148" s="4"/>
      <c r="EZH148" s="4"/>
      <c r="EZI148" s="4"/>
      <c r="EZJ148" s="4"/>
      <c r="EZK148" s="4"/>
      <c r="EZL148" s="4"/>
      <c r="EZM148" s="4"/>
      <c r="EZN148" s="4"/>
      <c r="EZO148" s="4"/>
      <c r="EZP148" s="4"/>
      <c r="EZQ148" s="4"/>
      <c r="EZR148" s="4"/>
      <c r="EZS148" s="4"/>
      <c r="EZT148" s="4"/>
      <c r="EZU148" s="4"/>
      <c r="EZV148" s="4"/>
      <c r="EZW148" s="4"/>
      <c r="EZX148" s="4"/>
      <c r="EZY148" s="4"/>
      <c r="EZZ148" s="4"/>
      <c r="FAA148" s="4"/>
      <c r="FAB148" s="4"/>
      <c r="FAC148" s="4"/>
      <c r="FAD148" s="4"/>
      <c r="FAE148" s="4"/>
      <c r="FAF148" s="4"/>
      <c r="FAG148" s="4"/>
      <c r="FAH148" s="4"/>
      <c r="FAI148" s="4"/>
      <c r="FAJ148" s="4"/>
      <c r="FAK148" s="4"/>
      <c r="FAL148" s="4"/>
      <c r="FAM148" s="4"/>
      <c r="FAN148" s="4"/>
      <c r="FAO148" s="4"/>
      <c r="FAP148" s="4"/>
      <c r="FAQ148" s="4"/>
      <c r="FAR148" s="4"/>
      <c r="FAS148" s="4"/>
      <c r="FAT148" s="4"/>
      <c r="FAU148" s="4"/>
      <c r="FAV148" s="4"/>
      <c r="FAW148" s="4"/>
      <c r="FAX148" s="4"/>
      <c r="FAY148" s="4"/>
      <c r="FAZ148" s="4"/>
      <c r="FBA148" s="4"/>
      <c r="FBB148" s="4"/>
      <c r="FBC148" s="4"/>
      <c r="FBD148" s="4"/>
      <c r="FBE148" s="4"/>
      <c r="FBF148" s="4"/>
      <c r="FBG148" s="4"/>
      <c r="FBH148" s="4"/>
      <c r="FBI148" s="4"/>
      <c r="FBJ148" s="4"/>
      <c r="FBK148" s="4"/>
      <c r="FBL148" s="4"/>
      <c r="FBM148" s="4"/>
      <c r="FBN148" s="4"/>
      <c r="FBO148" s="4"/>
      <c r="FBP148" s="4"/>
      <c r="FBQ148" s="4"/>
      <c r="FBR148" s="4"/>
      <c r="FBS148" s="4"/>
      <c r="FBT148" s="4"/>
      <c r="FBU148" s="4"/>
      <c r="FBV148" s="4"/>
      <c r="FBW148" s="4"/>
      <c r="FBX148" s="4"/>
      <c r="FBY148" s="4"/>
      <c r="FBZ148" s="4"/>
      <c r="FCA148" s="4"/>
      <c r="FCB148" s="4"/>
      <c r="FCC148" s="4"/>
      <c r="FCD148" s="4"/>
      <c r="FCE148" s="4"/>
      <c r="FCF148" s="4"/>
      <c r="FCG148" s="4"/>
      <c r="FCH148" s="4"/>
      <c r="FCI148" s="4"/>
      <c r="FCJ148" s="4"/>
      <c r="FCK148" s="4"/>
      <c r="FCL148" s="4"/>
      <c r="FCM148" s="4"/>
      <c r="FCN148" s="4"/>
      <c r="FCO148" s="4"/>
      <c r="FCP148" s="4"/>
      <c r="FCQ148" s="4"/>
      <c r="FCR148" s="4"/>
      <c r="FCS148" s="4"/>
      <c r="FCT148" s="4"/>
      <c r="FCU148" s="4"/>
      <c r="FCV148" s="4"/>
      <c r="FCW148" s="4"/>
      <c r="FCX148" s="4"/>
      <c r="FCY148" s="4"/>
      <c r="FCZ148" s="4"/>
      <c r="FDA148" s="4"/>
      <c r="FDB148" s="4"/>
      <c r="FDC148" s="4"/>
      <c r="FDD148" s="4"/>
      <c r="FDE148" s="4"/>
      <c r="FDF148" s="4"/>
      <c r="FDG148" s="4"/>
      <c r="FDH148" s="4"/>
      <c r="FDI148" s="4"/>
      <c r="FDJ148" s="4"/>
      <c r="FDK148" s="4"/>
      <c r="FDL148" s="4"/>
      <c r="FDM148" s="4"/>
      <c r="FDN148" s="4"/>
      <c r="FDO148" s="4"/>
      <c r="FDP148" s="4"/>
      <c r="FDQ148" s="4"/>
      <c r="FDR148" s="4"/>
      <c r="FDS148" s="4"/>
      <c r="FDT148" s="4"/>
      <c r="FDU148" s="4"/>
      <c r="FDV148" s="4"/>
      <c r="FDW148" s="4"/>
      <c r="FDX148" s="4"/>
      <c r="FDY148" s="4"/>
      <c r="FDZ148" s="4"/>
      <c r="FEA148" s="4"/>
      <c r="FEB148" s="4"/>
      <c r="FEC148" s="4"/>
      <c r="FED148" s="4"/>
      <c r="FEE148" s="4"/>
      <c r="FEF148" s="4"/>
      <c r="FEG148" s="4"/>
      <c r="FEH148" s="4"/>
      <c r="FEI148" s="4"/>
      <c r="FEJ148" s="4"/>
      <c r="FEK148" s="4"/>
      <c r="FEL148" s="4"/>
      <c r="FEM148" s="4"/>
      <c r="FEN148" s="4"/>
      <c r="FEO148" s="4"/>
      <c r="FEP148" s="4"/>
      <c r="FEQ148" s="4"/>
      <c r="FER148" s="4"/>
      <c r="FES148" s="4"/>
      <c r="FET148" s="4"/>
      <c r="FEU148" s="4"/>
      <c r="FEV148" s="4"/>
      <c r="FEW148" s="4"/>
      <c r="FEX148" s="4"/>
      <c r="FEY148" s="4"/>
      <c r="FEZ148" s="4"/>
      <c r="FFA148" s="4"/>
      <c r="FFB148" s="4"/>
      <c r="FFC148" s="4"/>
      <c r="FFD148" s="4"/>
      <c r="FFE148" s="4"/>
      <c r="FFF148" s="4"/>
      <c r="FFG148" s="4"/>
      <c r="FFH148" s="4"/>
      <c r="FFI148" s="4"/>
      <c r="FFJ148" s="4"/>
      <c r="FFK148" s="4"/>
      <c r="FFL148" s="4"/>
      <c r="FFM148" s="4"/>
      <c r="FFN148" s="4"/>
      <c r="FFO148" s="4"/>
      <c r="FFP148" s="4"/>
      <c r="FFQ148" s="4"/>
      <c r="FFR148" s="4"/>
      <c r="FFS148" s="4"/>
      <c r="FFT148" s="4"/>
      <c r="FFU148" s="4"/>
      <c r="FFV148" s="4"/>
      <c r="FFW148" s="4"/>
      <c r="FFX148" s="4"/>
      <c r="FFY148" s="4"/>
      <c r="FFZ148" s="4"/>
      <c r="FGA148" s="4"/>
      <c r="FGB148" s="4"/>
      <c r="FGC148" s="4"/>
      <c r="FGD148" s="4"/>
      <c r="FGE148" s="4"/>
      <c r="FGF148" s="4"/>
      <c r="FGG148" s="4"/>
      <c r="FGH148" s="4"/>
      <c r="FGI148" s="4"/>
      <c r="FGJ148" s="4"/>
      <c r="FGK148" s="4"/>
      <c r="FGL148" s="4"/>
      <c r="FGM148" s="4"/>
      <c r="FGN148" s="4"/>
      <c r="FGO148" s="4"/>
      <c r="FGP148" s="4"/>
      <c r="FGQ148" s="4"/>
      <c r="FGR148" s="4"/>
      <c r="FGS148" s="4"/>
      <c r="FGT148" s="4"/>
      <c r="FGU148" s="4"/>
      <c r="FGV148" s="4"/>
      <c r="FGW148" s="4"/>
      <c r="FGX148" s="4"/>
      <c r="FGY148" s="4"/>
      <c r="FGZ148" s="4"/>
      <c r="FHA148" s="4"/>
      <c r="FHB148" s="4"/>
      <c r="FHC148" s="4"/>
      <c r="FHD148" s="4"/>
      <c r="FHE148" s="4"/>
      <c r="FHF148" s="4"/>
      <c r="FHG148" s="4"/>
      <c r="FHH148" s="4"/>
      <c r="FHI148" s="4"/>
      <c r="FHJ148" s="4"/>
      <c r="FHK148" s="4"/>
      <c r="FHL148" s="4"/>
      <c r="FHM148" s="4"/>
      <c r="FHN148" s="4"/>
      <c r="FHO148" s="4"/>
      <c r="FHP148" s="4"/>
      <c r="FHQ148" s="4"/>
      <c r="FHR148" s="4"/>
      <c r="FHS148" s="4"/>
      <c r="FHT148" s="4"/>
      <c r="FHU148" s="4"/>
      <c r="FHV148" s="4"/>
      <c r="FHW148" s="4"/>
      <c r="FHX148" s="4"/>
      <c r="FHY148" s="4"/>
      <c r="FHZ148" s="4"/>
      <c r="FIA148" s="4"/>
      <c r="FIB148" s="4"/>
      <c r="FIC148" s="4"/>
      <c r="FID148" s="4"/>
      <c r="FIE148" s="4"/>
      <c r="FIF148" s="4"/>
      <c r="FIG148" s="4"/>
      <c r="FIH148" s="4"/>
      <c r="FII148" s="4"/>
      <c r="FIJ148" s="4"/>
      <c r="FIK148" s="4"/>
      <c r="FIL148" s="4"/>
      <c r="FIM148" s="4"/>
      <c r="FIN148" s="4"/>
      <c r="FIO148" s="4"/>
      <c r="FIP148" s="4"/>
      <c r="FIQ148" s="74"/>
      <c r="FIR148" s="74"/>
      <c r="FIS148" s="74"/>
      <c r="FIT148" s="74"/>
      <c r="FIU148" s="74"/>
      <c r="FIV148" s="74"/>
      <c r="FIW148" s="4"/>
      <c r="FIX148" s="4"/>
      <c r="FIY148" s="4"/>
      <c r="FIZ148" s="4"/>
      <c r="FJA148" s="4"/>
      <c r="FJB148" s="4"/>
      <c r="FJC148" s="4"/>
      <c r="FJD148" s="4"/>
      <c r="FJE148" s="4"/>
      <c r="FJF148" s="4"/>
      <c r="FJG148" s="4"/>
      <c r="FJH148" s="4"/>
      <c r="FJI148" s="4"/>
      <c r="FJJ148" s="4"/>
      <c r="FJK148" s="4"/>
      <c r="FJL148" s="4"/>
      <c r="FJM148" s="4"/>
      <c r="FJN148" s="4"/>
      <c r="FJO148" s="4"/>
      <c r="FJP148" s="4"/>
      <c r="FJQ148" s="4"/>
      <c r="FJR148" s="4"/>
      <c r="FJS148" s="4"/>
      <c r="FJT148" s="4"/>
      <c r="FJU148" s="4"/>
      <c r="FJV148" s="4"/>
      <c r="FJW148" s="4"/>
      <c r="FJX148" s="4"/>
      <c r="FJY148" s="4"/>
      <c r="FJZ148" s="4"/>
      <c r="FKA148" s="4"/>
      <c r="FKB148" s="4"/>
      <c r="FKC148" s="4"/>
      <c r="FKD148" s="4"/>
      <c r="FKE148" s="4"/>
      <c r="FKF148" s="4"/>
      <c r="FKG148" s="4"/>
      <c r="FKH148" s="4"/>
      <c r="FKI148" s="4"/>
      <c r="FKJ148" s="4"/>
      <c r="FKK148" s="4"/>
      <c r="FKL148" s="4"/>
      <c r="FKM148" s="4"/>
      <c r="FKN148" s="4"/>
      <c r="FKO148" s="4"/>
      <c r="FKP148" s="4"/>
      <c r="FKQ148" s="4"/>
      <c r="FKR148" s="4"/>
      <c r="FKS148" s="4"/>
      <c r="FKT148" s="4"/>
      <c r="FKU148" s="4"/>
      <c r="FKV148" s="4"/>
      <c r="FKW148" s="4"/>
      <c r="FKX148" s="4"/>
      <c r="FKY148" s="4"/>
      <c r="FKZ148" s="4"/>
      <c r="FLA148" s="4"/>
      <c r="FLB148" s="4"/>
      <c r="FLC148" s="4"/>
      <c r="FLD148" s="4"/>
      <c r="FLE148" s="4"/>
      <c r="FLF148" s="4"/>
      <c r="FLG148" s="4"/>
      <c r="FLH148" s="4"/>
      <c r="FLI148" s="4"/>
      <c r="FLJ148" s="4"/>
      <c r="FLK148" s="4"/>
      <c r="FLL148" s="4"/>
      <c r="FLM148" s="4"/>
      <c r="FLN148" s="4"/>
      <c r="FLO148" s="4"/>
      <c r="FLP148" s="4"/>
      <c r="FLQ148" s="4"/>
      <c r="FLR148" s="4"/>
      <c r="FLS148" s="4"/>
      <c r="FLT148" s="4"/>
      <c r="FLU148" s="4"/>
      <c r="FLV148" s="4"/>
      <c r="FLW148" s="4"/>
      <c r="FLX148" s="4"/>
      <c r="FLY148" s="4"/>
      <c r="FLZ148" s="4"/>
      <c r="FMA148" s="4"/>
      <c r="FMB148" s="4"/>
      <c r="FMC148" s="4"/>
      <c r="FMD148" s="4"/>
      <c r="FME148" s="4"/>
      <c r="FMF148" s="4"/>
      <c r="FMG148" s="4"/>
      <c r="FMH148" s="4"/>
      <c r="FMI148" s="4"/>
      <c r="FMJ148" s="4"/>
      <c r="FMK148" s="4"/>
      <c r="FML148" s="4"/>
      <c r="FMM148" s="4"/>
      <c r="FMN148" s="4"/>
      <c r="FMO148" s="4"/>
      <c r="FMP148" s="4"/>
      <c r="FMQ148" s="4"/>
      <c r="FMR148" s="4"/>
      <c r="FMS148" s="4"/>
      <c r="FMT148" s="4"/>
      <c r="FMU148" s="4"/>
      <c r="FMV148" s="4"/>
      <c r="FMW148" s="4"/>
      <c r="FMX148" s="4"/>
      <c r="FMY148" s="4"/>
      <c r="FMZ148" s="4"/>
      <c r="FNA148" s="4"/>
      <c r="FNB148" s="4"/>
      <c r="FNC148" s="4"/>
      <c r="FND148" s="4"/>
      <c r="FNE148" s="4"/>
      <c r="FNF148" s="4"/>
      <c r="FNG148" s="4"/>
      <c r="FNH148" s="4"/>
      <c r="FNI148" s="4"/>
      <c r="FNJ148" s="4"/>
      <c r="FNK148" s="4"/>
      <c r="FNL148" s="4"/>
      <c r="FNM148" s="4"/>
      <c r="FNN148" s="4"/>
      <c r="FNO148" s="4"/>
      <c r="FNP148" s="4"/>
      <c r="FNQ148" s="4"/>
      <c r="FNR148" s="4"/>
      <c r="FNS148" s="4"/>
      <c r="FNT148" s="4"/>
      <c r="FNU148" s="4"/>
      <c r="FNV148" s="4"/>
      <c r="FNW148" s="4"/>
      <c r="FNX148" s="4"/>
      <c r="FNY148" s="4"/>
      <c r="FNZ148" s="4"/>
      <c r="FOA148" s="4"/>
      <c r="FOB148" s="4"/>
      <c r="FOC148" s="4"/>
      <c r="FOD148" s="4"/>
      <c r="FOE148" s="4"/>
      <c r="FOF148" s="4"/>
      <c r="FOG148" s="4"/>
      <c r="FOH148" s="4"/>
      <c r="FOI148" s="4"/>
      <c r="FOJ148" s="4"/>
      <c r="FOK148" s="4"/>
      <c r="FOL148" s="4"/>
      <c r="FOM148" s="4"/>
      <c r="FON148" s="4"/>
      <c r="FOO148" s="4"/>
      <c r="FOP148" s="4"/>
      <c r="FOQ148" s="4"/>
      <c r="FOR148" s="4"/>
      <c r="FOS148" s="4"/>
      <c r="FOT148" s="4"/>
      <c r="FOU148" s="4"/>
      <c r="FOV148" s="4"/>
      <c r="FOW148" s="4"/>
      <c r="FOX148" s="4"/>
      <c r="FOY148" s="4"/>
      <c r="FOZ148" s="4"/>
      <c r="FPA148" s="4"/>
      <c r="FPB148" s="4"/>
      <c r="FPC148" s="4"/>
      <c r="FPD148" s="4"/>
      <c r="FPE148" s="4"/>
      <c r="FPF148" s="4"/>
      <c r="FPG148" s="4"/>
      <c r="FPH148" s="4"/>
      <c r="FPI148" s="4"/>
      <c r="FPJ148" s="4"/>
      <c r="FPK148" s="4"/>
      <c r="FPL148" s="4"/>
      <c r="FPM148" s="4"/>
      <c r="FPN148" s="4"/>
      <c r="FPO148" s="4"/>
      <c r="FPP148" s="4"/>
      <c r="FPQ148" s="4"/>
      <c r="FPR148" s="4"/>
      <c r="FPS148" s="4"/>
      <c r="FPT148" s="4"/>
      <c r="FPU148" s="4"/>
      <c r="FPV148" s="4"/>
      <c r="FPW148" s="4"/>
      <c r="FPX148" s="4"/>
      <c r="FPY148" s="4"/>
      <c r="FPZ148" s="4"/>
      <c r="FQA148" s="4"/>
      <c r="FQB148" s="4"/>
      <c r="FQC148" s="4"/>
      <c r="FQD148" s="4"/>
      <c r="FQE148" s="4"/>
      <c r="FQF148" s="4"/>
      <c r="FQG148" s="4"/>
      <c r="FQH148" s="4"/>
      <c r="FQI148" s="4"/>
      <c r="FQJ148" s="4"/>
      <c r="FQK148" s="4"/>
      <c r="FQL148" s="4"/>
      <c r="FQM148" s="4"/>
      <c r="FQN148" s="4"/>
      <c r="FQO148" s="4"/>
      <c r="FQP148" s="4"/>
      <c r="FQQ148" s="4"/>
      <c r="FQR148" s="4"/>
      <c r="FQS148" s="4"/>
      <c r="FQT148" s="4"/>
      <c r="FQU148" s="4"/>
      <c r="FQV148" s="4"/>
      <c r="FQW148" s="4"/>
      <c r="FQX148" s="4"/>
      <c r="FQY148" s="4"/>
      <c r="FQZ148" s="4"/>
      <c r="FRA148" s="4"/>
      <c r="FRB148" s="4"/>
      <c r="FRC148" s="4"/>
      <c r="FRD148" s="4"/>
      <c r="FRE148" s="4"/>
      <c r="FRF148" s="4"/>
      <c r="FRG148" s="4"/>
      <c r="FRH148" s="4"/>
      <c r="FRI148" s="4"/>
      <c r="FRJ148" s="4"/>
      <c r="FRK148" s="4"/>
      <c r="FRL148" s="4"/>
      <c r="FRM148" s="4"/>
      <c r="FRN148" s="4"/>
      <c r="FRO148" s="4"/>
      <c r="FRP148" s="4"/>
      <c r="FRQ148" s="4"/>
      <c r="FRR148" s="4"/>
      <c r="FRS148" s="4"/>
      <c r="FRT148" s="4"/>
      <c r="FRU148" s="4"/>
      <c r="FRV148" s="4"/>
      <c r="FRW148" s="4"/>
      <c r="FRX148" s="4"/>
      <c r="FRY148" s="4"/>
      <c r="FRZ148" s="4"/>
      <c r="FSA148" s="4"/>
      <c r="FSB148" s="4"/>
      <c r="FSC148" s="4"/>
      <c r="FSD148" s="4"/>
      <c r="FSE148" s="4"/>
      <c r="FSF148" s="4"/>
      <c r="FSG148" s="4"/>
      <c r="FSH148" s="4"/>
      <c r="FSI148" s="4"/>
      <c r="FSJ148" s="4"/>
      <c r="FSK148" s="4"/>
      <c r="FSL148" s="4"/>
      <c r="FSM148" s="74"/>
      <c r="FSN148" s="74"/>
      <c r="FSO148" s="74"/>
      <c r="FSP148" s="74"/>
      <c r="FSQ148" s="74"/>
      <c r="FSR148" s="74"/>
      <c r="FSS148" s="4"/>
      <c r="FST148" s="4"/>
      <c r="FSU148" s="4"/>
      <c r="FSV148" s="4"/>
      <c r="FSW148" s="4"/>
      <c r="FSX148" s="4"/>
      <c r="FSY148" s="4"/>
      <c r="FSZ148" s="4"/>
      <c r="FTA148" s="4"/>
      <c r="FTB148" s="4"/>
      <c r="FTC148" s="4"/>
      <c r="FTD148" s="4"/>
      <c r="FTE148" s="4"/>
      <c r="FTF148" s="4"/>
      <c r="FTG148" s="4"/>
      <c r="FTH148" s="4"/>
      <c r="FTI148" s="4"/>
      <c r="FTJ148" s="4"/>
      <c r="FTK148" s="4"/>
      <c r="FTL148" s="4"/>
      <c r="FTM148" s="4"/>
      <c r="FTN148" s="4"/>
      <c r="FTO148" s="4"/>
      <c r="FTP148" s="4"/>
      <c r="FTQ148" s="4"/>
      <c r="FTR148" s="4"/>
      <c r="FTS148" s="4"/>
      <c r="FTT148" s="4"/>
      <c r="FTU148" s="4"/>
      <c r="FTV148" s="4"/>
      <c r="FTW148" s="4"/>
      <c r="FTX148" s="4"/>
      <c r="FTY148" s="4"/>
      <c r="FTZ148" s="4"/>
      <c r="FUA148" s="4"/>
      <c r="FUB148" s="4"/>
      <c r="FUC148" s="4"/>
      <c r="FUD148" s="4"/>
      <c r="FUE148" s="4"/>
      <c r="FUF148" s="4"/>
      <c r="FUG148" s="4"/>
      <c r="FUH148" s="4"/>
      <c r="FUI148" s="4"/>
      <c r="FUJ148" s="4"/>
      <c r="FUK148" s="4"/>
      <c r="FUL148" s="4"/>
      <c r="FUM148" s="4"/>
      <c r="FUN148" s="4"/>
      <c r="FUO148" s="4"/>
      <c r="FUP148" s="4"/>
      <c r="FUQ148" s="4"/>
      <c r="FUR148" s="4"/>
      <c r="FUS148" s="4"/>
      <c r="FUT148" s="4"/>
      <c r="FUU148" s="4"/>
      <c r="FUV148" s="4"/>
      <c r="FUW148" s="4"/>
      <c r="FUX148" s="4"/>
      <c r="FUY148" s="4"/>
      <c r="FUZ148" s="4"/>
      <c r="FVA148" s="4"/>
      <c r="FVB148" s="4"/>
      <c r="FVC148" s="4"/>
      <c r="FVD148" s="4"/>
      <c r="FVE148" s="4"/>
      <c r="FVF148" s="4"/>
      <c r="FVG148" s="4"/>
      <c r="FVH148" s="4"/>
      <c r="FVI148" s="4"/>
      <c r="FVJ148" s="4"/>
      <c r="FVK148" s="4"/>
      <c r="FVL148" s="4"/>
      <c r="FVM148" s="4"/>
      <c r="FVN148" s="4"/>
      <c r="FVO148" s="4"/>
      <c r="FVP148" s="4"/>
      <c r="FVQ148" s="4"/>
      <c r="FVR148" s="4"/>
      <c r="FVS148" s="4"/>
      <c r="FVT148" s="4"/>
      <c r="FVU148" s="4"/>
      <c r="FVV148" s="4"/>
      <c r="FVW148" s="4"/>
      <c r="FVX148" s="4"/>
      <c r="FVY148" s="4"/>
      <c r="FVZ148" s="4"/>
      <c r="FWA148" s="4"/>
      <c r="FWB148" s="4"/>
      <c r="FWC148" s="4"/>
      <c r="FWD148" s="4"/>
      <c r="FWE148" s="4"/>
      <c r="FWF148" s="4"/>
      <c r="FWG148" s="4"/>
      <c r="FWH148" s="4"/>
      <c r="FWI148" s="4"/>
      <c r="FWJ148" s="4"/>
      <c r="FWK148" s="4"/>
      <c r="FWL148" s="4"/>
      <c r="FWM148" s="4"/>
      <c r="FWN148" s="4"/>
      <c r="FWO148" s="4"/>
      <c r="FWP148" s="4"/>
      <c r="FWQ148" s="4"/>
      <c r="FWR148" s="4"/>
      <c r="FWS148" s="4"/>
      <c r="FWT148" s="4"/>
      <c r="FWU148" s="4"/>
      <c r="FWV148" s="4"/>
      <c r="FWW148" s="4"/>
      <c r="FWX148" s="4"/>
      <c r="FWY148" s="4"/>
      <c r="FWZ148" s="4"/>
      <c r="FXA148" s="4"/>
      <c r="FXB148" s="4"/>
      <c r="FXC148" s="4"/>
      <c r="FXD148" s="4"/>
      <c r="FXE148" s="4"/>
      <c r="FXF148" s="4"/>
      <c r="FXG148" s="4"/>
      <c r="FXH148" s="4"/>
      <c r="FXI148" s="4"/>
      <c r="FXJ148" s="4"/>
      <c r="FXK148" s="4"/>
      <c r="FXL148" s="4"/>
      <c r="FXM148" s="4"/>
      <c r="FXN148" s="4"/>
      <c r="FXO148" s="4"/>
      <c r="FXP148" s="4"/>
      <c r="FXQ148" s="4"/>
      <c r="FXR148" s="4"/>
      <c r="FXS148" s="4"/>
      <c r="FXT148" s="4"/>
      <c r="FXU148" s="4"/>
      <c r="FXV148" s="4"/>
      <c r="FXW148" s="4"/>
      <c r="FXX148" s="4"/>
      <c r="FXY148" s="4"/>
      <c r="FXZ148" s="4"/>
      <c r="FYA148" s="4"/>
      <c r="FYB148" s="4"/>
      <c r="FYC148" s="4"/>
      <c r="FYD148" s="4"/>
      <c r="FYE148" s="4"/>
      <c r="FYF148" s="4"/>
      <c r="FYG148" s="4"/>
      <c r="FYH148" s="4"/>
      <c r="FYI148" s="4"/>
      <c r="FYJ148" s="4"/>
      <c r="FYK148" s="4"/>
      <c r="FYL148" s="4"/>
      <c r="FYM148" s="4"/>
      <c r="FYN148" s="4"/>
      <c r="FYO148" s="4"/>
      <c r="FYP148" s="4"/>
      <c r="FYQ148" s="4"/>
      <c r="FYR148" s="4"/>
      <c r="FYS148" s="4"/>
      <c r="FYT148" s="4"/>
      <c r="FYU148" s="4"/>
      <c r="FYV148" s="4"/>
      <c r="FYW148" s="4"/>
      <c r="FYX148" s="4"/>
      <c r="FYY148" s="4"/>
      <c r="FYZ148" s="4"/>
      <c r="FZA148" s="4"/>
      <c r="FZB148" s="4"/>
      <c r="FZC148" s="4"/>
      <c r="FZD148" s="4"/>
      <c r="FZE148" s="4"/>
      <c r="FZF148" s="4"/>
      <c r="FZG148" s="4"/>
      <c r="FZH148" s="4"/>
      <c r="FZI148" s="4"/>
      <c r="FZJ148" s="4"/>
      <c r="FZK148" s="4"/>
      <c r="FZL148" s="4"/>
      <c r="FZM148" s="4"/>
      <c r="FZN148" s="4"/>
      <c r="FZO148" s="4"/>
      <c r="FZP148" s="4"/>
      <c r="FZQ148" s="4"/>
      <c r="FZR148" s="4"/>
      <c r="FZS148" s="4"/>
      <c r="FZT148" s="4"/>
      <c r="FZU148" s="4"/>
      <c r="FZV148" s="4"/>
      <c r="FZW148" s="4"/>
      <c r="FZX148" s="4"/>
      <c r="FZY148" s="4"/>
      <c r="FZZ148" s="4"/>
      <c r="GAA148" s="4"/>
      <c r="GAB148" s="4"/>
      <c r="GAC148" s="4"/>
      <c r="GAD148" s="4"/>
      <c r="GAE148" s="4"/>
      <c r="GAF148" s="4"/>
      <c r="GAG148" s="4"/>
      <c r="GAH148" s="4"/>
      <c r="GAI148" s="4"/>
      <c r="GAJ148" s="4"/>
      <c r="GAK148" s="4"/>
      <c r="GAL148" s="4"/>
      <c r="GAM148" s="4"/>
      <c r="GAN148" s="4"/>
      <c r="GAO148" s="4"/>
      <c r="GAP148" s="4"/>
      <c r="GAQ148" s="4"/>
      <c r="GAR148" s="4"/>
      <c r="GAS148" s="4"/>
      <c r="GAT148" s="4"/>
      <c r="GAU148" s="4"/>
      <c r="GAV148" s="4"/>
      <c r="GAW148" s="4"/>
      <c r="GAX148" s="4"/>
      <c r="GAY148" s="4"/>
      <c r="GAZ148" s="4"/>
      <c r="GBA148" s="4"/>
      <c r="GBB148" s="4"/>
      <c r="GBC148" s="4"/>
      <c r="GBD148" s="4"/>
      <c r="GBE148" s="4"/>
      <c r="GBF148" s="4"/>
      <c r="GBG148" s="4"/>
      <c r="GBH148" s="4"/>
      <c r="GBI148" s="4"/>
      <c r="GBJ148" s="4"/>
      <c r="GBK148" s="4"/>
      <c r="GBL148" s="4"/>
      <c r="GBM148" s="4"/>
      <c r="GBN148" s="4"/>
      <c r="GBO148" s="4"/>
      <c r="GBP148" s="4"/>
      <c r="GBQ148" s="4"/>
      <c r="GBR148" s="4"/>
      <c r="GBS148" s="4"/>
      <c r="GBT148" s="4"/>
      <c r="GBU148" s="4"/>
      <c r="GBV148" s="4"/>
      <c r="GBW148" s="4"/>
      <c r="GBX148" s="4"/>
      <c r="GBY148" s="4"/>
      <c r="GBZ148" s="4"/>
      <c r="GCA148" s="4"/>
      <c r="GCB148" s="4"/>
      <c r="GCC148" s="4"/>
      <c r="GCD148" s="4"/>
      <c r="GCE148" s="4"/>
      <c r="GCF148" s="4"/>
      <c r="GCG148" s="4"/>
      <c r="GCH148" s="4"/>
      <c r="GCI148" s="74"/>
      <c r="GCJ148" s="74"/>
      <c r="GCK148" s="74"/>
      <c r="GCL148" s="74"/>
      <c r="GCM148" s="74"/>
      <c r="GCN148" s="74"/>
      <c r="GCO148" s="4"/>
      <c r="GCP148" s="4"/>
      <c r="GCQ148" s="4"/>
      <c r="GCR148" s="4"/>
      <c r="GCS148" s="4"/>
      <c r="GCT148" s="4"/>
      <c r="GCU148" s="4"/>
      <c r="GCV148" s="4"/>
      <c r="GCW148" s="4"/>
      <c r="GCX148" s="4"/>
      <c r="GCY148" s="4"/>
      <c r="GCZ148" s="4"/>
      <c r="GDA148" s="4"/>
      <c r="GDB148" s="4"/>
      <c r="GDC148" s="4"/>
      <c r="GDD148" s="4"/>
      <c r="GDE148" s="4"/>
      <c r="GDF148" s="4"/>
      <c r="GDG148" s="4"/>
      <c r="GDH148" s="4"/>
      <c r="GDI148" s="4"/>
      <c r="GDJ148" s="4"/>
      <c r="GDK148" s="4"/>
      <c r="GDL148" s="4"/>
      <c r="GDM148" s="4"/>
      <c r="GDN148" s="4"/>
      <c r="GDO148" s="4"/>
      <c r="GDP148" s="4"/>
      <c r="GDQ148" s="4"/>
      <c r="GDR148" s="4"/>
      <c r="GDS148" s="4"/>
      <c r="GDT148" s="4"/>
      <c r="GDU148" s="4"/>
      <c r="GDV148" s="4"/>
      <c r="GDW148" s="4"/>
      <c r="GDX148" s="4"/>
      <c r="GDY148" s="4"/>
      <c r="GDZ148" s="4"/>
      <c r="GEA148" s="4"/>
      <c r="GEB148" s="4"/>
      <c r="GEC148" s="4"/>
      <c r="GED148" s="4"/>
      <c r="GEE148" s="4"/>
      <c r="GEF148" s="4"/>
      <c r="GEG148" s="4"/>
      <c r="GEH148" s="4"/>
      <c r="GEI148" s="4"/>
      <c r="GEJ148" s="4"/>
      <c r="GEK148" s="4"/>
      <c r="GEL148" s="4"/>
      <c r="GEM148" s="4"/>
      <c r="GEN148" s="4"/>
      <c r="GEO148" s="4"/>
      <c r="GEP148" s="4"/>
      <c r="GEQ148" s="4"/>
      <c r="GER148" s="4"/>
      <c r="GES148" s="4"/>
      <c r="GET148" s="4"/>
      <c r="GEU148" s="4"/>
      <c r="GEV148" s="4"/>
      <c r="GEW148" s="4"/>
      <c r="GEX148" s="4"/>
      <c r="GEY148" s="4"/>
      <c r="GEZ148" s="4"/>
      <c r="GFA148" s="4"/>
      <c r="GFB148" s="4"/>
      <c r="GFC148" s="4"/>
      <c r="GFD148" s="4"/>
      <c r="GFE148" s="4"/>
      <c r="GFF148" s="4"/>
      <c r="GFG148" s="4"/>
      <c r="GFH148" s="4"/>
      <c r="GFI148" s="4"/>
      <c r="GFJ148" s="4"/>
      <c r="GFK148" s="4"/>
      <c r="GFL148" s="4"/>
      <c r="GFM148" s="4"/>
      <c r="GFN148" s="4"/>
      <c r="GFO148" s="4"/>
      <c r="GFP148" s="4"/>
      <c r="GFQ148" s="4"/>
      <c r="GFR148" s="4"/>
      <c r="GFS148" s="4"/>
      <c r="GFT148" s="4"/>
      <c r="GFU148" s="4"/>
      <c r="GFV148" s="4"/>
      <c r="GFW148" s="4"/>
      <c r="GFX148" s="4"/>
      <c r="GFY148" s="4"/>
      <c r="GFZ148" s="4"/>
      <c r="GGA148" s="4"/>
      <c r="GGB148" s="4"/>
      <c r="GGC148" s="4"/>
      <c r="GGD148" s="4"/>
      <c r="GGE148" s="4"/>
      <c r="GGF148" s="4"/>
      <c r="GGG148" s="4"/>
      <c r="GGH148" s="4"/>
      <c r="GGI148" s="4"/>
      <c r="GGJ148" s="4"/>
      <c r="GGK148" s="4"/>
      <c r="GGL148" s="4"/>
      <c r="GGM148" s="4"/>
      <c r="GGN148" s="4"/>
      <c r="GGO148" s="4"/>
      <c r="GGP148" s="4"/>
      <c r="GGQ148" s="4"/>
      <c r="GGR148" s="4"/>
      <c r="GGS148" s="4"/>
      <c r="GGT148" s="4"/>
      <c r="GGU148" s="4"/>
      <c r="GGV148" s="4"/>
      <c r="GGW148" s="4"/>
      <c r="GGX148" s="4"/>
      <c r="GGY148" s="4"/>
      <c r="GGZ148" s="4"/>
      <c r="GHA148" s="4"/>
      <c r="GHB148" s="4"/>
      <c r="GHC148" s="4"/>
      <c r="GHD148" s="4"/>
      <c r="GHE148" s="4"/>
      <c r="GHF148" s="4"/>
      <c r="GHG148" s="4"/>
      <c r="GHH148" s="4"/>
      <c r="GHI148" s="4"/>
      <c r="GHJ148" s="4"/>
      <c r="GHK148" s="4"/>
      <c r="GHL148" s="4"/>
      <c r="GHM148" s="4"/>
      <c r="GHN148" s="4"/>
      <c r="GHO148" s="4"/>
      <c r="GHP148" s="4"/>
      <c r="GHQ148" s="4"/>
      <c r="GHR148" s="4"/>
      <c r="GHS148" s="4"/>
      <c r="GHT148" s="4"/>
      <c r="GHU148" s="4"/>
      <c r="GHV148" s="4"/>
      <c r="GHW148" s="4"/>
      <c r="GHX148" s="4"/>
      <c r="GHY148" s="4"/>
      <c r="GHZ148" s="4"/>
      <c r="GIA148" s="4"/>
      <c r="GIB148" s="4"/>
      <c r="GIC148" s="4"/>
      <c r="GID148" s="4"/>
      <c r="GIE148" s="4"/>
      <c r="GIF148" s="4"/>
      <c r="GIG148" s="4"/>
      <c r="GIH148" s="4"/>
      <c r="GII148" s="4"/>
      <c r="GIJ148" s="4"/>
      <c r="GIK148" s="4"/>
      <c r="GIL148" s="4"/>
      <c r="GIM148" s="4"/>
      <c r="GIN148" s="4"/>
      <c r="GIO148" s="4"/>
      <c r="GIP148" s="4"/>
      <c r="GIQ148" s="4"/>
      <c r="GIR148" s="4"/>
      <c r="GIS148" s="4"/>
      <c r="GIT148" s="4"/>
      <c r="GIU148" s="4"/>
      <c r="GIV148" s="4"/>
      <c r="GIW148" s="4"/>
      <c r="GIX148" s="4"/>
      <c r="GIY148" s="4"/>
      <c r="GIZ148" s="4"/>
      <c r="GJA148" s="4"/>
      <c r="GJB148" s="4"/>
      <c r="GJC148" s="4"/>
      <c r="GJD148" s="4"/>
      <c r="GJE148" s="4"/>
      <c r="GJF148" s="4"/>
      <c r="GJG148" s="4"/>
      <c r="GJH148" s="4"/>
      <c r="GJI148" s="4"/>
      <c r="GJJ148" s="4"/>
      <c r="GJK148" s="4"/>
      <c r="GJL148" s="4"/>
      <c r="GJM148" s="4"/>
      <c r="GJN148" s="4"/>
      <c r="GJO148" s="4"/>
      <c r="GJP148" s="4"/>
      <c r="GJQ148" s="4"/>
      <c r="GJR148" s="4"/>
      <c r="GJS148" s="4"/>
      <c r="GJT148" s="4"/>
      <c r="GJU148" s="4"/>
      <c r="GJV148" s="4"/>
      <c r="GJW148" s="4"/>
      <c r="GJX148" s="4"/>
      <c r="GJY148" s="4"/>
      <c r="GJZ148" s="4"/>
      <c r="GKA148" s="4"/>
      <c r="GKB148" s="4"/>
      <c r="GKC148" s="4"/>
      <c r="GKD148" s="4"/>
      <c r="GKE148" s="4"/>
      <c r="GKF148" s="4"/>
      <c r="GKG148" s="4"/>
      <c r="GKH148" s="4"/>
      <c r="GKI148" s="4"/>
      <c r="GKJ148" s="4"/>
      <c r="GKK148" s="4"/>
      <c r="GKL148" s="4"/>
      <c r="GKM148" s="4"/>
      <c r="GKN148" s="4"/>
      <c r="GKO148" s="4"/>
      <c r="GKP148" s="4"/>
      <c r="GKQ148" s="4"/>
      <c r="GKR148" s="4"/>
      <c r="GKS148" s="4"/>
      <c r="GKT148" s="4"/>
      <c r="GKU148" s="4"/>
      <c r="GKV148" s="4"/>
      <c r="GKW148" s="4"/>
      <c r="GKX148" s="4"/>
      <c r="GKY148" s="4"/>
      <c r="GKZ148" s="4"/>
      <c r="GLA148" s="4"/>
      <c r="GLB148" s="4"/>
      <c r="GLC148" s="4"/>
      <c r="GLD148" s="4"/>
      <c r="GLE148" s="4"/>
      <c r="GLF148" s="4"/>
      <c r="GLG148" s="4"/>
      <c r="GLH148" s="4"/>
      <c r="GLI148" s="4"/>
      <c r="GLJ148" s="4"/>
      <c r="GLK148" s="4"/>
      <c r="GLL148" s="4"/>
      <c r="GLM148" s="4"/>
      <c r="GLN148" s="4"/>
      <c r="GLO148" s="4"/>
      <c r="GLP148" s="4"/>
      <c r="GLQ148" s="4"/>
      <c r="GLR148" s="4"/>
      <c r="GLS148" s="4"/>
      <c r="GLT148" s="4"/>
      <c r="GLU148" s="4"/>
      <c r="GLV148" s="4"/>
      <c r="GLW148" s="4"/>
      <c r="GLX148" s="4"/>
      <c r="GLY148" s="4"/>
      <c r="GLZ148" s="4"/>
      <c r="GMA148" s="4"/>
      <c r="GMB148" s="4"/>
      <c r="GMC148" s="4"/>
      <c r="GMD148" s="4"/>
      <c r="GME148" s="74"/>
      <c r="GMF148" s="74"/>
      <c r="GMG148" s="74"/>
      <c r="GMH148" s="74"/>
      <c r="GMI148" s="74"/>
      <c r="GMJ148" s="74"/>
      <c r="GMK148" s="4"/>
      <c r="GML148" s="4"/>
      <c r="GMM148" s="4"/>
      <c r="GMN148" s="4"/>
      <c r="GMO148" s="4"/>
      <c r="GMP148" s="4"/>
      <c r="GMQ148" s="4"/>
      <c r="GMR148" s="4"/>
      <c r="GMS148" s="4"/>
      <c r="GMT148" s="4"/>
      <c r="GMU148" s="4"/>
      <c r="GMV148" s="4"/>
      <c r="GMW148" s="4"/>
      <c r="GMX148" s="4"/>
      <c r="GMY148" s="4"/>
      <c r="GMZ148" s="4"/>
      <c r="GNA148" s="4"/>
      <c r="GNB148" s="4"/>
      <c r="GNC148" s="4"/>
      <c r="GND148" s="4"/>
      <c r="GNE148" s="4"/>
      <c r="GNF148" s="4"/>
      <c r="GNG148" s="4"/>
      <c r="GNH148" s="4"/>
      <c r="GNI148" s="4"/>
      <c r="GNJ148" s="4"/>
      <c r="GNK148" s="4"/>
      <c r="GNL148" s="4"/>
      <c r="GNM148" s="4"/>
      <c r="GNN148" s="4"/>
      <c r="GNO148" s="4"/>
      <c r="GNP148" s="4"/>
      <c r="GNQ148" s="4"/>
      <c r="GNR148" s="4"/>
      <c r="GNS148" s="4"/>
      <c r="GNT148" s="4"/>
      <c r="GNU148" s="4"/>
      <c r="GNV148" s="4"/>
      <c r="GNW148" s="4"/>
      <c r="GNX148" s="4"/>
      <c r="GNY148" s="4"/>
      <c r="GNZ148" s="4"/>
      <c r="GOA148" s="4"/>
      <c r="GOB148" s="4"/>
      <c r="GOC148" s="4"/>
      <c r="GOD148" s="4"/>
      <c r="GOE148" s="4"/>
      <c r="GOF148" s="4"/>
      <c r="GOG148" s="4"/>
      <c r="GOH148" s="4"/>
      <c r="GOI148" s="4"/>
      <c r="GOJ148" s="4"/>
      <c r="GOK148" s="4"/>
      <c r="GOL148" s="4"/>
      <c r="GOM148" s="4"/>
      <c r="GON148" s="4"/>
      <c r="GOO148" s="4"/>
      <c r="GOP148" s="4"/>
      <c r="GOQ148" s="4"/>
      <c r="GOR148" s="4"/>
      <c r="GOS148" s="4"/>
      <c r="GOT148" s="4"/>
      <c r="GOU148" s="4"/>
      <c r="GOV148" s="4"/>
      <c r="GOW148" s="4"/>
      <c r="GOX148" s="4"/>
      <c r="GOY148" s="4"/>
      <c r="GOZ148" s="4"/>
      <c r="GPA148" s="4"/>
      <c r="GPB148" s="4"/>
      <c r="GPC148" s="4"/>
      <c r="GPD148" s="4"/>
      <c r="GPE148" s="4"/>
      <c r="GPF148" s="4"/>
      <c r="GPG148" s="4"/>
      <c r="GPH148" s="4"/>
      <c r="GPI148" s="4"/>
      <c r="GPJ148" s="4"/>
      <c r="GPK148" s="4"/>
      <c r="GPL148" s="4"/>
      <c r="GPM148" s="4"/>
      <c r="GPN148" s="4"/>
      <c r="GPO148" s="4"/>
      <c r="GPP148" s="4"/>
      <c r="GPQ148" s="4"/>
      <c r="GPR148" s="4"/>
      <c r="GPS148" s="4"/>
      <c r="GPT148" s="4"/>
      <c r="GPU148" s="4"/>
      <c r="GPV148" s="4"/>
      <c r="GPW148" s="4"/>
      <c r="GPX148" s="4"/>
      <c r="GPY148" s="4"/>
      <c r="GPZ148" s="4"/>
      <c r="GQA148" s="4"/>
      <c r="GQB148" s="4"/>
      <c r="GQC148" s="4"/>
      <c r="GQD148" s="4"/>
      <c r="GQE148" s="4"/>
      <c r="GQF148" s="4"/>
      <c r="GQG148" s="4"/>
      <c r="GQH148" s="4"/>
      <c r="GQI148" s="4"/>
      <c r="GQJ148" s="4"/>
      <c r="GQK148" s="4"/>
      <c r="GQL148" s="4"/>
      <c r="GQM148" s="4"/>
      <c r="GQN148" s="4"/>
      <c r="GQO148" s="4"/>
      <c r="GQP148" s="4"/>
      <c r="GQQ148" s="4"/>
      <c r="GQR148" s="4"/>
      <c r="GQS148" s="4"/>
      <c r="GQT148" s="4"/>
      <c r="GQU148" s="4"/>
      <c r="GQV148" s="4"/>
      <c r="GQW148" s="4"/>
      <c r="GQX148" s="4"/>
      <c r="GQY148" s="4"/>
      <c r="GQZ148" s="4"/>
      <c r="GRA148" s="4"/>
      <c r="GRB148" s="4"/>
      <c r="GRC148" s="4"/>
      <c r="GRD148" s="4"/>
      <c r="GRE148" s="4"/>
      <c r="GRF148" s="4"/>
      <c r="GRG148" s="4"/>
      <c r="GRH148" s="4"/>
      <c r="GRI148" s="4"/>
      <c r="GRJ148" s="4"/>
      <c r="GRK148" s="4"/>
      <c r="GRL148" s="4"/>
      <c r="GRM148" s="4"/>
      <c r="GRN148" s="4"/>
      <c r="GRO148" s="4"/>
      <c r="GRP148" s="4"/>
      <c r="GRQ148" s="4"/>
      <c r="GRR148" s="4"/>
      <c r="GRS148" s="4"/>
      <c r="GRT148" s="4"/>
      <c r="GRU148" s="4"/>
      <c r="GRV148" s="4"/>
      <c r="GRW148" s="4"/>
      <c r="GRX148" s="4"/>
      <c r="GRY148" s="4"/>
      <c r="GRZ148" s="4"/>
      <c r="GSA148" s="4"/>
      <c r="GSB148" s="4"/>
      <c r="GSC148" s="4"/>
      <c r="GSD148" s="4"/>
      <c r="GSE148" s="4"/>
      <c r="GSF148" s="4"/>
      <c r="GSG148" s="4"/>
      <c r="GSH148" s="4"/>
      <c r="GSI148" s="4"/>
      <c r="GSJ148" s="4"/>
      <c r="GSK148" s="4"/>
      <c r="GSL148" s="4"/>
      <c r="GSM148" s="4"/>
      <c r="GSN148" s="4"/>
      <c r="GSO148" s="4"/>
      <c r="GSP148" s="4"/>
      <c r="GSQ148" s="4"/>
      <c r="GSR148" s="4"/>
      <c r="GSS148" s="4"/>
      <c r="GST148" s="4"/>
      <c r="GSU148" s="4"/>
      <c r="GSV148" s="4"/>
      <c r="GSW148" s="4"/>
      <c r="GSX148" s="4"/>
      <c r="GSY148" s="4"/>
      <c r="GSZ148" s="4"/>
      <c r="GTA148" s="4"/>
      <c r="GTB148" s="4"/>
      <c r="GTC148" s="4"/>
      <c r="GTD148" s="4"/>
      <c r="GTE148" s="4"/>
      <c r="GTF148" s="4"/>
      <c r="GTG148" s="4"/>
      <c r="GTH148" s="4"/>
      <c r="GTI148" s="4"/>
      <c r="GTJ148" s="4"/>
      <c r="GTK148" s="4"/>
      <c r="GTL148" s="4"/>
      <c r="GTM148" s="4"/>
      <c r="GTN148" s="4"/>
      <c r="GTO148" s="4"/>
      <c r="GTP148" s="4"/>
      <c r="GTQ148" s="4"/>
      <c r="GTR148" s="4"/>
      <c r="GTS148" s="4"/>
      <c r="GTT148" s="4"/>
      <c r="GTU148" s="4"/>
      <c r="GTV148" s="4"/>
      <c r="GTW148" s="4"/>
      <c r="GTX148" s="4"/>
      <c r="GTY148" s="4"/>
      <c r="GTZ148" s="4"/>
      <c r="GUA148" s="4"/>
      <c r="GUB148" s="4"/>
      <c r="GUC148" s="4"/>
      <c r="GUD148" s="4"/>
      <c r="GUE148" s="4"/>
      <c r="GUF148" s="4"/>
      <c r="GUG148" s="4"/>
      <c r="GUH148" s="4"/>
      <c r="GUI148" s="4"/>
      <c r="GUJ148" s="4"/>
      <c r="GUK148" s="4"/>
      <c r="GUL148" s="4"/>
      <c r="GUM148" s="4"/>
      <c r="GUN148" s="4"/>
      <c r="GUO148" s="4"/>
      <c r="GUP148" s="4"/>
      <c r="GUQ148" s="4"/>
      <c r="GUR148" s="4"/>
      <c r="GUS148" s="4"/>
      <c r="GUT148" s="4"/>
      <c r="GUU148" s="4"/>
      <c r="GUV148" s="4"/>
      <c r="GUW148" s="4"/>
      <c r="GUX148" s="4"/>
      <c r="GUY148" s="4"/>
      <c r="GUZ148" s="4"/>
      <c r="GVA148" s="4"/>
      <c r="GVB148" s="4"/>
      <c r="GVC148" s="4"/>
      <c r="GVD148" s="4"/>
      <c r="GVE148" s="4"/>
      <c r="GVF148" s="4"/>
      <c r="GVG148" s="4"/>
      <c r="GVH148" s="4"/>
      <c r="GVI148" s="4"/>
      <c r="GVJ148" s="4"/>
      <c r="GVK148" s="4"/>
      <c r="GVL148" s="4"/>
      <c r="GVM148" s="4"/>
      <c r="GVN148" s="4"/>
      <c r="GVO148" s="4"/>
      <c r="GVP148" s="4"/>
      <c r="GVQ148" s="4"/>
      <c r="GVR148" s="4"/>
      <c r="GVS148" s="4"/>
      <c r="GVT148" s="4"/>
      <c r="GVU148" s="4"/>
      <c r="GVV148" s="4"/>
      <c r="GVW148" s="4"/>
      <c r="GVX148" s="4"/>
      <c r="GVY148" s="4"/>
      <c r="GVZ148" s="4"/>
      <c r="GWA148" s="74"/>
      <c r="GWB148" s="74"/>
      <c r="GWC148" s="74"/>
      <c r="GWD148" s="74"/>
      <c r="GWE148" s="74"/>
      <c r="GWF148" s="74"/>
      <c r="GWG148" s="4"/>
      <c r="GWH148" s="4"/>
      <c r="GWI148" s="4"/>
      <c r="GWJ148" s="4"/>
      <c r="GWK148" s="4"/>
      <c r="GWL148" s="4"/>
      <c r="GWM148" s="4"/>
      <c r="GWN148" s="4"/>
      <c r="GWO148" s="4"/>
      <c r="GWP148" s="4"/>
      <c r="GWQ148" s="4"/>
      <c r="GWR148" s="4"/>
      <c r="GWS148" s="4"/>
      <c r="GWT148" s="4"/>
      <c r="GWU148" s="4"/>
      <c r="GWV148" s="4"/>
      <c r="GWW148" s="4"/>
      <c r="GWX148" s="4"/>
      <c r="GWY148" s="4"/>
      <c r="GWZ148" s="4"/>
      <c r="GXA148" s="4"/>
      <c r="GXB148" s="4"/>
      <c r="GXC148" s="4"/>
      <c r="GXD148" s="4"/>
      <c r="GXE148" s="4"/>
      <c r="GXF148" s="4"/>
      <c r="GXG148" s="4"/>
      <c r="GXH148" s="4"/>
      <c r="GXI148" s="4"/>
      <c r="GXJ148" s="4"/>
      <c r="GXK148" s="4"/>
      <c r="GXL148" s="4"/>
      <c r="GXM148" s="4"/>
      <c r="GXN148" s="4"/>
      <c r="GXO148" s="4"/>
      <c r="GXP148" s="4"/>
      <c r="GXQ148" s="4"/>
      <c r="GXR148" s="4"/>
      <c r="GXS148" s="4"/>
      <c r="GXT148" s="4"/>
      <c r="GXU148" s="4"/>
      <c r="GXV148" s="4"/>
      <c r="GXW148" s="4"/>
      <c r="GXX148" s="4"/>
      <c r="GXY148" s="4"/>
      <c r="GXZ148" s="4"/>
      <c r="GYA148" s="4"/>
      <c r="GYB148" s="4"/>
      <c r="GYC148" s="4"/>
      <c r="GYD148" s="4"/>
      <c r="GYE148" s="4"/>
      <c r="GYF148" s="4"/>
      <c r="GYG148" s="4"/>
      <c r="GYH148" s="4"/>
      <c r="GYI148" s="4"/>
      <c r="GYJ148" s="4"/>
      <c r="GYK148" s="4"/>
      <c r="GYL148" s="4"/>
      <c r="GYM148" s="4"/>
      <c r="GYN148" s="4"/>
      <c r="GYO148" s="4"/>
      <c r="GYP148" s="4"/>
      <c r="GYQ148" s="4"/>
      <c r="GYR148" s="4"/>
      <c r="GYS148" s="4"/>
      <c r="GYT148" s="4"/>
      <c r="GYU148" s="4"/>
      <c r="GYV148" s="4"/>
      <c r="GYW148" s="4"/>
      <c r="GYX148" s="4"/>
      <c r="GYY148" s="4"/>
      <c r="GYZ148" s="4"/>
      <c r="GZA148" s="4"/>
      <c r="GZB148" s="4"/>
      <c r="GZC148" s="4"/>
      <c r="GZD148" s="4"/>
      <c r="GZE148" s="4"/>
      <c r="GZF148" s="4"/>
      <c r="GZG148" s="4"/>
      <c r="GZH148" s="4"/>
      <c r="GZI148" s="4"/>
      <c r="GZJ148" s="4"/>
      <c r="GZK148" s="4"/>
      <c r="GZL148" s="4"/>
      <c r="GZM148" s="4"/>
      <c r="GZN148" s="4"/>
      <c r="GZO148" s="4"/>
      <c r="GZP148" s="4"/>
      <c r="GZQ148" s="4"/>
      <c r="GZR148" s="4"/>
      <c r="GZS148" s="4"/>
      <c r="GZT148" s="4"/>
      <c r="GZU148" s="4"/>
      <c r="GZV148" s="4"/>
      <c r="GZW148" s="4"/>
      <c r="GZX148" s="4"/>
      <c r="GZY148" s="4"/>
      <c r="GZZ148" s="4"/>
      <c r="HAA148" s="4"/>
      <c r="HAB148" s="4"/>
      <c r="HAC148" s="4"/>
      <c r="HAD148" s="4"/>
      <c r="HAE148" s="4"/>
      <c r="HAF148" s="4"/>
      <c r="HAG148" s="4"/>
      <c r="HAH148" s="4"/>
      <c r="HAI148" s="4"/>
      <c r="HAJ148" s="4"/>
      <c r="HAK148" s="4"/>
      <c r="HAL148" s="4"/>
      <c r="HAM148" s="4"/>
      <c r="HAN148" s="4"/>
      <c r="HAO148" s="4"/>
      <c r="HAP148" s="4"/>
      <c r="HAQ148" s="4"/>
      <c r="HAR148" s="4"/>
      <c r="HAS148" s="4"/>
      <c r="HAT148" s="4"/>
      <c r="HAU148" s="4"/>
      <c r="HAV148" s="4"/>
      <c r="HAW148" s="4"/>
      <c r="HAX148" s="4"/>
      <c r="HAY148" s="4"/>
      <c r="HAZ148" s="4"/>
      <c r="HBA148" s="4"/>
      <c r="HBB148" s="4"/>
      <c r="HBC148" s="4"/>
      <c r="HBD148" s="4"/>
      <c r="HBE148" s="4"/>
      <c r="HBF148" s="4"/>
      <c r="HBG148" s="4"/>
      <c r="HBH148" s="4"/>
      <c r="HBI148" s="4"/>
      <c r="HBJ148" s="4"/>
      <c r="HBK148" s="4"/>
      <c r="HBL148" s="4"/>
      <c r="HBM148" s="4"/>
      <c r="HBN148" s="4"/>
      <c r="HBO148" s="4"/>
      <c r="HBP148" s="4"/>
      <c r="HBQ148" s="4"/>
      <c r="HBR148" s="4"/>
      <c r="HBS148" s="4"/>
      <c r="HBT148" s="4"/>
      <c r="HBU148" s="4"/>
      <c r="HBV148" s="4"/>
      <c r="HBW148" s="4"/>
      <c r="HBX148" s="4"/>
      <c r="HBY148" s="4"/>
      <c r="HBZ148" s="4"/>
      <c r="HCA148" s="4"/>
      <c r="HCB148" s="4"/>
      <c r="HCC148" s="4"/>
      <c r="HCD148" s="4"/>
      <c r="HCE148" s="4"/>
      <c r="HCF148" s="4"/>
      <c r="HCG148" s="4"/>
      <c r="HCH148" s="4"/>
      <c r="HCI148" s="4"/>
      <c r="HCJ148" s="4"/>
      <c r="HCK148" s="4"/>
      <c r="HCL148" s="4"/>
      <c r="HCM148" s="4"/>
      <c r="HCN148" s="4"/>
      <c r="HCO148" s="4"/>
      <c r="HCP148" s="4"/>
      <c r="HCQ148" s="4"/>
      <c r="HCR148" s="4"/>
      <c r="HCS148" s="4"/>
      <c r="HCT148" s="4"/>
      <c r="HCU148" s="4"/>
      <c r="HCV148" s="4"/>
      <c r="HCW148" s="4"/>
      <c r="HCX148" s="4"/>
      <c r="HCY148" s="4"/>
      <c r="HCZ148" s="4"/>
      <c r="HDA148" s="4"/>
      <c r="HDB148" s="4"/>
      <c r="HDC148" s="4"/>
      <c r="HDD148" s="4"/>
      <c r="HDE148" s="4"/>
      <c r="HDF148" s="4"/>
      <c r="HDG148" s="4"/>
      <c r="HDH148" s="4"/>
      <c r="HDI148" s="4"/>
      <c r="HDJ148" s="4"/>
      <c r="HDK148" s="4"/>
      <c r="HDL148" s="4"/>
      <c r="HDM148" s="4"/>
      <c r="HDN148" s="4"/>
      <c r="HDO148" s="4"/>
      <c r="HDP148" s="4"/>
      <c r="HDQ148" s="4"/>
      <c r="HDR148" s="4"/>
      <c r="HDS148" s="4"/>
      <c r="HDT148" s="4"/>
      <c r="HDU148" s="4"/>
      <c r="HDV148" s="4"/>
      <c r="HDW148" s="4"/>
      <c r="HDX148" s="4"/>
      <c r="HDY148" s="4"/>
      <c r="HDZ148" s="4"/>
      <c r="HEA148" s="4"/>
      <c r="HEB148" s="4"/>
      <c r="HEC148" s="4"/>
      <c r="HED148" s="4"/>
      <c r="HEE148" s="4"/>
      <c r="HEF148" s="4"/>
      <c r="HEG148" s="4"/>
      <c r="HEH148" s="4"/>
      <c r="HEI148" s="4"/>
      <c r="HEJ148" s="4"/>
      <c r="HEK148" s="4"/>
      <c r="HEL148" s="4"/>
      <c r="HEM148" s="4"/>
      <c r="HEN148" s="4"/>
      <c r="HEO148" s="4"/>
      <c r="HEP148" s="4"/>
      <c r="HEQ148" s="4"/>
      <c r="HER148" s="4"/>
      <c r="HES148" s="4"/>
      <c r="HET148" s="4"/>
      <c r="HEU148" s="4"/>
      <c r="HEV148" s="4"/>
      <c r="HEW148" s="4"/>
      <c r="HEX148" s="4"/>
      <c r="HEY148" s="4"/>
      <c r="HEZ148" s="4"/>
      <c r="HFA148" s="4"/>
      <c r="HFB148" s="4"/>
      <c r="HFC148" s="4"/>
      <c r="HFD148" s="4"/>
      <c r="HFE148" s="4"/>
      <c r="HFF148" s="4"/>
      <c r="HFG148" s="4"/>
      <c r="HFH148" s="4"/>
      <c r="HFI148" s="4"/>
      <c r="HFJ148" s="4"/>
      <c r="HFK148" s="4"/>
      <c r="HFL148" s="4"/>
      <c r="HFM148" s="4"/>
      <c r="HFN148" s="4"/>
      <c r="HFO148" s="4"/>
      <c r="HFP148" s="4"/>
      <c r="HFQ148" s="4"/>
      <c r="HFR148" s="4"/>
      <c r="HFS148" s="4"/>
      <c r="HFT148" s="4"/>
      <c r="HFU148" s="4"/>
      <c r="HFV148" s="4"/>
      <c r="HFW148" s="74"/>
      <c r="HFX148" s="74"/>
      <c r="HFY148" s="74"/>
      <c r="HFZ148" s="74"/>
      <c r="HGA148" s="74"/>
      <c r="HGB148" s="74"/>
      <c r="HGC148" s="4"/>
      <c r="HGD148" s="4"/>
      <c r="HGE148" s="4"/>
      <c r="HGF148" s="4"/>
      <c r="HGG148" s="4"/>
      <c r="HGH148" s="4"/>
      <c r="HGI148" s="4"/>
      <c r="HGJ148" s="4"/>
      <c r="HGK148" s="4"/>
      <c r="HGL148" s="4"/>
      <c r="HGM148" s="4"/>
      <c r="HGN148" s="4"/>
      <c r="HGO148" s="4"/>
      <c r="HGP148" s="4"/>
      <c r="HGQ148" s="4"/>
      <c r="HGR148" s="4"/>
      <c r="HGS148" s="4"/>
      <c r="HGT148" s="4"/>
      <c r="HGU148" s="4"/>
      <c r="HGV148" s="4"/>
      <c r="HGW148" s="4"/>
      <c r="HGX148" s="4"/>
      <c r="HGY148" s="4"/>
      <c r="HGZ148" s="4"/>
      <c r="HHA148" s="4"/>
      <c r="HHB148" s="4"/>
      <c r="HHC148" s="4"/>
      <c r="HHD148" s="4"/>
      <c r="HHE148" s="4"/>
      <c r="HHF148" s="4"/>
      <c r="HHG148" s="4"/>
      <c r="HHH148" s="4"/>
      <c r="HHI148" s="4"/>
      <c r="HHJ148" s="4"/>
      <c r="HHK148" s="4"/>
      <c r="HHL148" s="4"/>
      <c r="HHM148" s="4"/>
      <c r="HHN148" s="4"/>
      <c r="HHO148" s="4"/>
      <c r="HHP148" s="4"/>
      <c r="HHQ148" s="4"/>
      <c r="HHR148" s="4"/>
      <c r="HHS148" s="4"/>
      <c r="HHT148" s="4"/>
      <c r="HHU148" s="4"/>
      <c r="HHV148" s="4"/>
      <c r="HHW148" s="4"/>
      <c r="HHX148" s="4"/>
      <c r="HHY148" s="4"/>
      <c r="HHZ148" s="4"/>
      <c r="HIA148" s="4"/>
      <c r="HIB148" s="4"/>
      <c r="HIC148" s="4"/>
      <c r="HID148" s="4"/>
      <c r="HIE148" s="4"/>
      <c r="HIF148" s="4"/>
      <c r="HIG148" s="4"/>
      <c r="HIH148" s="4"/>
      <c r="HII148" s="4"/>
      <c r="HIJ148" s="4"/>
      <c r="HIK148" s="4"/>
      <c r="HIL148" s="4"/>
      <c r="HIM148" s="4"/>
      <c r="HIN148" s="4"/>
      <c r="HIO148" s="4"/>
      <c r="HIP148" s="4"/>
      <c r="HIQ148" s="4"/>
      <c r="HIR148" s="4"/>
      <c r="HIS148" s="4"/>
      <c r="HIT148" s="4"/>
      <c r="HIU148" s="4"/>
      <c r="HIV148" s="4"/>
      <c r="HIW148" s="4"/>
      <c r="HIX148" s="4"/>
      <c r="HIY148" s="4"/>
      <c r="HIZ148" s="4"/>
      <c r="HJA148" s="4"/>
      <c r="HJB148" s="4"/>
      <c r="HJC148" s="4"/>
      <c r="HJD148" s="4"/>
      <c r="HJE148" s="4"/>
      <c r="HJF148" s="4"/>
      <c r="HJG148" s="4"/>
      <c r="HJH148" s="4"/>
      <c r="HJI148" s="4"/>
      <c r="HJJ148" s="4"/>
      <c r="HJK148" s="4"/>
      <c r="HJL148" s="4"/>
      <c r="HJM148" s="4"/>
      <c r="HJN148" s="4"/>
      <c r="HJO148" s="4"/>
      <c r="HJP148" s="4"/>
      <c r="HJQ148" s="4"/>
      <c r="HJR148" s="4"/>
      <c r="HJS148" s="4"/>
      <c r="HJT148" s="4"/>
      <c r="HJU148" s="4"/>
      <c r="HJV148" s="4"/>
      <c r="HJW148" s="4"/>
      <c r="HJX148" s="4"/>
      <c r="HJY148" s="4"/>
      <c r="HJZ148" s="4"/>
      <c r="HKA148" s="4"/>
      <c r="HKB148" s="4"/>
      <c r="HKC148" s="4"/>
      <c r="HKD148" s="4"/>
      <c r="HKE148" s="4"/>
      <c r="HKF148" s="4"/>
      <c r="HKG148" s="4"/>
      <c r="HKH148" s="4"/>
      <c r="HKI148" s="4"/>
      <c r="HKJ148" s="4"/>
      <c r="HKK148" s="4"/>
      <c r="HKL148" s="4"/>
      <c r="HKM148" s="4"/>
      <c r="HKN148" s="4"/>
      <c r="HKO148" s="4"/>
      <c r="HKP148" s="4"/>
      <c r="HKQ148" s="4"/>
      <c r="HKR148" s="4"/>
      <c r="HKS148" s="4"/>
      <c r="HKT148" s="4"/>
      <c r="HKU148" s="4"/>
      <c r="HKV148" s="4"/>
      <c r="HKW148" s="4"/>
      <c r="HKX148" s="4"/>
      <c r="HKY148" s="4"/>
      <c r="HKZ148" s="4"/>
      <c r="HLA148" s="4"/>
      <c r="HLB148" s="4"/>
      <c r="HLC148" s="4"/>
      <c r="HLD148" s="4"/>
      <c r="HLE148" s="4"/>
      <c r="HLF148" s="4"/>
      <c r="HLG148" s="4"/>
      <c r="HLH148" s="4"/>
      <c r="HLI148" s="4"/>
      <c r="HLJ148" s="4"/>
      <c r="HLK148" s="4"/>
      <c r="HLL148" s="4"/>
      <c r="HLM148" s="4"/>
      <c r="HLN148" s="4"/>
      <c r="HLO148" s="4"/>
      <c r="HLP148" s="4"/>
      <c r="HLQ148" s="4"/>
      <c r="HLR148" s="4"/>
      <c r="HLS148" s="4"/>
      <c r="HLT148" s="4"/>
      <c r="HLU148" s="4"/>
      <c r="HLV148" s="4"/>
      <c r="HLW148" s="4"/>
      <c r="HLX148" s="4"/>
      <c r="HLY148" s="4"/>
      <c r="HLZ148" s="4"/>
      <c r="HMA148" s="4"/>
      <c r="HMB148" s="4"/>
      <c r="HMC148" s="4"/>
      <c r="HMD148" s="4"/>
      <c r="HME148" s="4"/>
      <c r="HMF148" s="4"/>
      <c r="HMG148" s="4"/>
      <c r="HMH148" s="4"/>
      <c r="HMI148" s="4"/>
      <c r="HMJ148" s="4"/>
      <c r="HMK148" s="4"/>
      <c r="HML148" s="4"/>
      <c r="HMM148" s="4"/>
      <c r="HMN148" s="4"/>
      <c r="HMO148" s="4"/>
      <c r="HMP148" s="4"/>
      <c r="HMQ148" s="4"/>
      <c r="HMR148" s="4"/>
      <c r="HMS148" s="4"/>
      <c r="HMT148" s="4"/>
      <c r="HMU148" s="4"/>
      <c r="HMV148" s="4"/>
      <c r="HMW148" s="4"/>
      <c r="HMX148" s="4"/>
      <c r="HMY148" s="4"/>
      <c r="HMZ148" s="4"/>
      <c r="HNA148" s="4"/>
      <c r="HNB148" s="4"/>
      <c r="HNC148" s="4"/>
      <c r="HND148" s="4"/>
      <c r="HNE148" s="4"/>
      <c r="HNF148" s="4"/>
      <c r="HNG148" s="4"/>
      <c r="HNH148" s="4"/>
      <c r="HNI148" s="4"/>
      <c r="HNJ148" s="4"/>
      <c r="HNK148" s="4"/>
      <c r="HNL148" s="4"/>
      <c r="HNM148" s="4"/>
      <c r="HNN148" s="4"/>
      <c r="HNO148" s="4"/>
      <c r="HNP148" s="4"/>
      <c r="HNQ148" s="4"/>
      <c r="HNR148" s="4"/>
      <c r="HNS148" s="4"/>
      <c r="HNT148" s="4"/>
      <c r="HNU148" s="4"/>
      <c r="HNV148" s="4"/>
      <c r="HNW148" s="4"/>
      <c r="HNX148" s="4"/>
      <c r="HNY148" s="4"/>
      <c r="HNZ148" s="4"/>
      <c r="HOA148" s="4"/>
      <c r="HOB148" s="4"/>
      <c r="HOC148" s="4"/>
      <c r="HOD148" s="4"/>
      <c r="HOE148" s="4"/>
      <c r="HOF148" s="4"/>
      <c r="HOG148" s="4"/>
      <c r="HOH148" s="4"/>
      <c r="HOI148" s="4"/>
      <c r="HOJ148" s="4"/>
      <c r="HOK148" s="4"/>
      <c r="HOL148" s="4"/>
      <c r="HOM148" s="4"/>
      <c r="HON148" s="4"/>
      <c r="HOO148" s="4"/>
      <c r="HOP148" s="4"/>
      <c r="HOQ148" s="4"/>
      <c r="HOR148" s="4"/>
      <c r="HOS148" s="4"/>
      <c r="HOT148" s="4"/>
      <c r="HOU148" s="4"/>
      <c r="HOV148" s="4"/>
      <c r="HOW148" s="4"/>
      <c r="HOX148" s="4"/>
      <c r="HOY148" s="4"/>
      <c r="HOZ148" s="4"/>
      <c r="HPA148" s="4"/>
      <c r="HPB148" s="4"/>
      <c r="HPC148" s="4"/>
      <c r="HPD148" s="4"/>
      <c r="HPE148" s="4"/>
      <c r="HPF148" s="4"/>
      <c r="HPG148" s="4"/>
      <c r="HPH148" s="4"/>
      <c r="HPI148" s="4"/>
      <c r="HPJ148" s="4"/>
      <c r="HPK148" s="4"/>
      <c r="HPL148" s="4"/>
      <c r="HPM148" s="4"/>
      <c r="HPN148" s="4"/>
      <c r="HPO148" s="4"/>
      <c r="HPP148" s="4"/>
      <c r="HPQ148" s="4"/>
      <c r="HPR148" s="4"/>
      <c r="HPS148" s="74"/>
      <c r="HPT148" s="74"/>
      <c r="HPU148" s="74"/>
      <c r="HPV148" s="74"/>
      <c r="HPW148" s="74"/>
      <c r="HPX148" s="74"/>
      <c r="HPY148" s="4"/>
      <c r="HPZ148" s="4"/>
      <c r="HQA148" s="4"/>
      <c r="HQB148" s="4"/>
      <c r="HQC148" s="4"/>
      <c r="HQD148" s="4"/>
      <c r="HQE148" s="4"/>
      <c r="HQF148" s="4"/>
      <c r="HQG148" s="4"/>
      <c r="HQH148" s="4"/>
      <c r="HQI148" s="4"/>
      <c r="HQJ148" s="4"/>
      <c r="HQK148" s="4"/>
      <c r="HQL148" s="4"/>
      <c r="HQM148" s="4"/>
      <c r="HQN148" s="4"/>
      <c r="HQO148" s="4"/>
      <c r="HQP148" s="4"/>
      <c r="HQQ148" s="4"/>
      <c r="HQR148" s="4"/>
      <c r="HQS148" s="4"/>
      <c r="HQT148" s="4"/>
      <c r="HQU148" s="4"/>
      <c r="HQV148" s="4"/>
      <c r="HQW148" s="4"/>
      <c r="HQX148" s="4"/>
      <c r="HQY148" s="4"/>
      <c r="HQZ148" s="4"/>
      <c r="HRA148" s="4"/>
      <c r="HRB148" s="4"/>
      <c r="HRC148" s="4"/>
      <c r="HRD148" s="4"/>
      <c r="HRE148" s="4"/>
      <c r="HRF148" s="4"/>
      <c r="HRG148" s="4"/>
      <c r="HRH148" s="4"/>
      <c r="HRI148" s="4"/>
      <c r="HRJ148" s="4"/>
      <c r="HRK148" s="4"/>
      <c r="HRL148" s="4"/>
      <c r="HRM148" s="4"/>
      <c r="HRN148" s="4"/>
      <c r="HRO148" s="4"/>
      <c r="HRP148" s="4"/>
      <c r="HRQ148" s="4"/>
      <c r="HRR148" s="4"/>
      <c r="HRS148" s="4"/>
      <c r="HRT148" s="4"/>
      <c r="HRU148" s="4"/>
      <c r="HRV148" s="4"/>
      <c r="HRW148" s="4"/>
      <c r="HRX148" s="4"/>
      <c r="HRY148" s="4"/>
      <c r="HRZ148" s="4"/>
      <c r="HSA148" s="4"/>
      <c r="HSB148" s="4"/>
      <c r="HSC148" s="4"/>
      <c r="HSD148" s="4"/>
      <c r="HSE148" s="4"/>
      <c r="HSF148" s="4"/>
      <c r="HSG148" s="4"/>
      <c r="HSH148" s="4"/>
      <c r="HSI148" s="4"/>
      <c r="HSJ148" s="4"/>
      <c r="HSK148" s="4"/>
      <c r="HSL148" s="4"/>
      <c r="HSM148" s="4"/>
      <c r="HSN148" s="4"/>
      <c r="HSO148" s="4"/>
      <c r="HSP148" s="4"/>
      <c r="HSQ148" s="4"/>
      <c r="HSR148" s="4"/>
      <c r="HSS148" s="4"/>
      <c r="HST148" s="4"/>
      <c r="HSU148" s="4"/>
      <c r="HSV148" s="4"/>
      <c r="HSW148" s="4"/>
      <c r="HSX148" s="4"/>
      <c r="HSY148" s="4"/>
      <c r="HSZ148" s="4"/>
      <c r="HTA148" s="4"/>
      <c r="HTB148" s="4"/>
      <c r="HTC148" s="4"/>
      <c r="HTD148" s="4"/>
      <c r="HTE148" s="4"/>
      <c r="HTF148" s="4"/>
      <c r="HTG148" s="4"/>
      <c r="HTH148" s="4"/>
      <c r="HTI148" s="4"/>
      <c r="HTJ148" s="4"/>
      <c r="HTK148" s="4"/>
      <c r="HTL148" s="4"/>
      <c r="HTM148" s="4"/>
      <c r="HTN148" s="4"/>
      <c r="HTO148" s="4"/>
      <c r="HTP148" s="4"/>
      <c r="HTQ148" s="4"/>
      <c r="HTR148" s="4"/>
      <c r="HTS148" s="4"/>
      <c r="HTT148" s="4"/>
      <c r="HTU148" s="4"/>
      <c r="HTV148" s="4"/>
      <c r="HTW148" s="4"/>
      <c r="HTX148" s="4"/>
      <c r="HTY148" s="4"/>
      <c r="HTZ148" s="4"/>
      <c r="HUA148" s="4"/>
      <c r="HUB148" s="4"/>
      <c r="HUC148" s="4"/>
      <c r="HUD148" s="4"/>
      <c r="HUE148" s="4"/>
      <c r="HUF148" s="4"/>
      <c r="HUG148" s="4"/>
      <c r="HUH148" s="4"/>
      <c r="HUI148" s="4"/>
      <c r="HUJ148" s="4"/>
      <c r="HUK148" s="4"/>
      <c r="HUL148" s="4"/>
      <c r="HUM148" s="4"/>
      <c r="HUN148" s="4"/>
      <c r="HUO148" s="4"/>
      <c r="HUP148" s="4"/>
      <c r="HUQ148" s="4"/>
      <c r="HUR148" s="4"/>
      <c r="HUS148" s="4"/>
      <c r="HUT148" s="4"/>
      <c r="HUU148" s="4"/>
      <c r="HUV148" s="4"/>
      <c r="HUW148" s="4"/>
      <c r="HUX148" s="4"/>
      <c r="HUY148" s="4"/>
      <c r="HUZ148" s="4"/>
      <c r="HVA148" s="4"/>
      <c r="HVB148" s="4"/>
      <c r="HVC148" s="4"/>
      <c r="HVD148" s="4"/>
      <c r="HVE148" s="4"/>
      <c r="HVF148" s="4"/>
      <c r="HVG148" s="4"/>
      <c r="HVH148" s="4"/>
      <c r="HVI148" s="4"/>
      <c r="HVJ148" s="4"/>
      <c r="HVK148" s="4"/>
      <c r="HVL148" s="4"/>
      <c r="HVM148" s="4"/>
      <c r="HVN148" s="4"/>
      <c r="HVO148" s="4"/>
      <c r="HVP148" s="4"/>
      <c r="HVQ148" s="4"/>
      <c r="HVR148" s="4"/>
      <c r="HVS148" s="4"/>
      <c r="HVT148" s="4"/>
      <c r="HVU148" s="4"/>
      <c r="HVV148" s="4"/>
      <c r="HVW148" s="4"/>
      <c r="HVX148" s="4"/>
      <c r="HVY148" s="4"/>
      <c r="HVZ148" s="4"/>
      <c r="HWA148" s="4"/>
      <c r="HWB148" s="4"/>
      <c r="HWC148" s="4"/>
      <c r="HWD148" s="4"/>
      <c r="HWE148" s="4"/>
      <c r="HWF148" s="4"/>
      <c r="HWG148" s="4"/>
      <c r="HWH148" s="4"/>
      <c r="HWI148" s="4"/>
      <c r="HWJ148" s="4"/>
      <c r="HWK148" s="4"/>
      <c r="HWL148" s="4"/>
      <c r="HWM148" s="4"/>
      <c r="HWN148" s="4"/>
      <c r="HWO148" s="4"/>
      <c r="HWP148" s="4"/>
      <c r="HWQ148" s="4"/>
      <c r="HWR148" s="4"/>
      <c r="HWS148" s="4"/>
      <c r="HWT148" s="4"/>
      <c r="HWU148" s="4"/>
      <c r="HWV148" s="4"/>
      <c r="HWW148" s="4"/>
      <c r="HWX148" s="4"/>
      <c r="HWY148" s="4"/>
      <c r="HWZ148" s="4"/>
      <c r="HXA148" s="4"/>
      <c r="HXB148" s="4"/>
      <c r="HXC148" s="4"/>
      <c r="HXD148" s="4"/>
      <c r="HXE148" s="4"/>
      <c r="HXF148" s="4"/>
      <c r="HXG148" s="4"/>
      <c r="HXH148" s="4"/>
      <c r="HXI148" s="4"/>
      <c r="HXJ148" s="4"/>
      <c r="HXK148" s="4"/>
      <c r="HXL148" s="4"/>
      <c r="HXM148" s="4"/>
      <c r="HXN148" s="4"/>
      <c r="HXO148" s="4"/>
      <c r="HXP148" s="4"/>
      <c r="HXQ148" s="4"/>
      <c r="HXR148" s="4"/>
      <c r="HXS148" s="4"/>
      <c r="HXT148" s="4"/>
      <c r="HXU148" s="4"/>
      <c r="HXV148" s="4"/>
      <c r="HXW148" s="4"/>
      <c r="HXX148" s="4"/>
      <c r="HXY148" s="4"/>
      <c r="HXZ148" s="4"/>
      <c r="HYA148" s="4"/>
      <c r="HYB148" s="4"/>
      <c r="HYC148" s="4"/>
      <c r="HYD148" s="4"/>
      <c r="HYE148" s="4"/>
      <c r="HYF148" s="4"/>
      <c r="HYG148" s="4"/>
      <c r="HYH148" s="4"/>
      <c r="HYI148" s="4"/>
      <c r="HYJ148" s="4"/>
      <c r="HYK148" s="4"/>
      <c r="HYL148" s="4"/>
      <c r="HYM148" s="4"/>
      <c r="HYN148" s="4"/>
      <c r="HYO148" s="4"/>
      <c r="HYP148" s="4"/>
      <c r="HYQ148" s="4"/>
      <c r="HYR148" s="4"/>
      <c r="HYS148" s="4"/>
      <c r="HYT148" s="4"/>
      <c r="HYU148" s="4"/>
      <c r="HYV148" s="4"/>
      <c r="HYW148" s="4"/>
      <c r="HYX148" s="4"/>
      <c r="HYY148" s="4"/>
      <c r="HYZ148" s="4"/>
      <c r="HZA148" s="4"/>
      <c r="HZB148" s="4"/>
      <c r="HZC148" s="4"/>
      <c r="HZD148" s="4"/>
      <c r="HZE148" s="4"/>
      <c r="HZF148" s="4"/>
      <c r="HZG148" s="4"/>
      <c r="HZH148" s="4"/>
      <c r="HZI148" s="4"/>
      <c r="HZJ148" s="4"/>
      <c r="HZK148" s="4"/>
      <c r="HZL148" s="4"/>
      <c r="HZM148" s="4"/>
      <c r="HZN148" s="4"/>
      <c r="HZO148" s="74"/>
      <c r="HZP148" s="74"/>
      <c r="HZQ148" s="74"/>
      <c r="HZR148" s="74"/>
      <c r="HZS148" s="74"/>
      <c r="HZT148" s="74"/>
      <c r="HZU148" s="4"/>
      <c r="HZV148" s="4"/>
      <c r="HZW148" s="4"/>
      <c r="HZX148" s="4"/>
      <c r="HZY148" s="4"/>
      <c r="HZZ148" s="4"/>
      <c r="IAA148" s="4"/>
      <c r="IAB148" s="4"/>
      <c r="IAC148" s="4"/>
      <c r="IAD148" s="4"/>
      <c r="IAE148" s="4"/>
      <c r="IAF148" s="4"/>
      <c r="IAG148" s="4"/>
      <c r="IAH148" s="4"/>
      <c r="IAI148" s="4"/>
      <c r="IAJ148" s="4"/>
      <c r="IAK148" s="4"/>
      <c r="IAL148" s="4"/>
      <c r="IAM148" s="4"/>
      <c r="IAN148" s="4"/>
      <c r="IAO148" s="4"/>
      <c r="IAP148" s="4"/>
      <c r="IAQ148" s="4"/>
      <c r="IAR148" s="4"/>
      <c r="IAS148" s="4"/>
      <c r="IAT148" s="4"/>
      <c r="IAU148" s="4"/>
      <c r="IAV148" s="4"/>
      <c r="IAW148" s="4"/>
      <c r="IAX148" s="4"/>
      <c r="IAY148" s="4"/>
      <c r="IAZ148" s="4"/>
      <c r="IBA148" s="4"/>
      <c r="IBB148" s="4"/>
      <c r="IBC148" s="4"/>
      <c r="IBD148" s="4"/>
      <c r="IBE148" s="4"/>
      <c r="IBF148" s="4"/>
      <c r="IBG148" s="4"/>
      <c r="IBH148" s="4"/>
      <c r="IBI148" s="4"/>
      <c r="IBJ148" s="4"/>
      <c r="IBK148" s="4"/>
      <c r="IBL148" s="4"/>
      <c r="IBM148" s="4"/>
      <c r="IBN148" s="4"/>
      <c r="IBO148" s="4"/>
      <c r="IBP148" s="4"/>
      <c r="IBQ148" s="4"/>
      <c r="IBR148" s="4"/>
      <c r="IBS148" s="4"/>
      <c r="IBT148" s="4"/>
      <c r="IBU148" s="4"/>
      <c r="IBV148" s="4"/>
      <c r="IBW148" s="4"/>
      <c r="IBX148" s="4"/>
      <c r="IBY148" s="4"/>
      <c r="IBZ148" s="4"/>
      <c r="ICA148" s="4"/>
      <c r="ICB148" s="4"/>
      <c r="ICC148" s="4"/>
      <c r="ICD148" s="4"/>
      <c r="ICE148" s="4"/>
      <c r="ICF148" s="4"/>
      <c r="ICG148" s="4"/>
      <c r="ICH148" s="4"/>
      <c r="ICI148" s="4"/>
      <c r="ICJ148" s="4"/>
      <c r="ICK148" s="4"/>
      <c r="ICL148" s="4"/>
      <c r="ICM148" s="4"/>
      <c r="ICN148" s="4"/>
      <c r="ICO148" s="4"/>
      <c r="ICP148" s="4"/>
      <c r="ICQ148" s="4"/>
      <c r="ICR148" s="4"/>
      <c r="ICS148" s="4"/>
      <c r="ICT148" s="4"/>
      <c r="ICU148" s="4"/>
      <c r="ICV148" s="4"/>
      <c r="ICW148" s="4"/>
      <c r="ICX148" s="4"/>
      <c r="ICY148" s="4"/>
      <c r="ICZ148" s="4"/>
      <c r="IDA148" s="4"/>
      <c r="IDB148" s="4"/>
      <c r="IDC148" s="4"/>
      <c r="IDD148" s="4"/>
      <c r="IDE148" s="4"/>
      <c r="IDF148" s="4"/>
      <c r="IDG148" s="4"/>
      <c r="IDH148" s="4"/>
      <c r="IDI148" s="4"/>
      <c r="IDJ148" s="4"/>
      <c r="IDK148" s="4"/>
      <c r="IDL148" s="4"/>
      <c r="IDM148" s="4"/>
      <c r="IDN148" s="4"/>
      <c r="IDO148" s="4"/>
      <c r="IDP148" s="4"/>
      <c r="IDQ148" s="4"/>
      <c r="IDR148" s="4"/>
      <c r="IDS148" s="4"/>
      <c r="IDT148" s="4"/>
      <c r="IDU148" s="4"/>
      <c r="IDV148" s="4"/>
      <c r="IDW148" s="4"/>
      <c r="IDX148" s="4"/>
      <c r="IDY148" s="4"/>
      <c r="IDZ148" s="4"/>
      <c r="IEA148" s="4"/>
      <c r="IEB148" s="4"/>
      <c r="IEC148" s="4"/>
      <c r="IED148" s="4"/>
      <c r="IEE148" s="4"/>
      <c r="IEF148" s="4"/>
      <c r="IEG148" s="4"/>
      <c r="IEH148" s="4"/>
      <c r="IEI148" s="4"/>
      <c r="IEJ148" s="4"/>
      <c r="IEK148" s="4"/>
      <c r="IEL148" s="4"/>
      <c r="IEM148" s="4"/>
      <c r="IEN148" s="4"/>
      <c r="IEO148" s="4"/>
      <c r="IEP148" s="4"/>
      <c r="IEQ148" s="4"/>
      <c r="IER148" s="4"/>
      <c r="IES148" s="4"/>
      <c r="IET148" s="4"/>
      <c r="IEU148" s="4"/>
      <c r="IEV148" s="4"/>
      <c r="IEW148" s="4"/>
      <c r="IEX148" s="4"/>
      <c r="IEY148" s="4"/>
      <c r="IEZ148" s="4"/>
      <c r="IFA148" s="4"/>
      <c r="IFB148" s="4"/>
      <c r="IFC148" s="4"/>
      <c r="IFD148" s="4"/>
      <c r="IFE148" s="4"/>
      <c r="IFF148" s="4"/>
      <c r="IFG148" s="4"/>
      <c r="IFH148" s="4"/>
      <c r="IFI148" s="4"/>
      <c r="IFJ148" s="4"/>
      <c r="IFK148" s="4"/>
      <c r="IFL148" s="4"/>
      <c r="IFM148" s="4"/>
      <c r="IFN148" s="4"/>
      <c r="IFO148" s="4"/>
      <c r="IFP148" s="4"/>
      <c r="IFQ148" s="4"/>
      <c r="IFR148" s="4"/>
      <c r="IFS148" s="4"/>
      <c r="IFT148" s="4"/>
      <c r="IFU148" s="4"/>
      <c r="IFV148" s="4"/>
      <c r="IFW148" s="4"/>
      <c r="IFX148" s="4"/>
      <c r="IFY148" s="4"/>
      <c r="IFZ148" s="4"/>
      <c r="IGA148" s="4"/>
      <c r="IGB148" s="4"/>
      <c r="IGC148" s="4"/>
      <c r="IGD148" s="4"/>
      <c r="IGE148" s="4"/>
      <c r="IGF148" s="4"/>
      <c r="IGG148" s="4"/>
      <c r="IGH148" s="4"/>
      <c r="IGI148" s="4"/>
      <c r="IGJ148" s="4"/>
      <c r="IGK148" s="4"/>
      <c r="IGL148" s="4"/>
      <c r="IGM148" s="4"/>
      <c r="IGN148" s="4"/>
      <c r="IGO148" s="4"/>
      <c r="IGP148" s="4"/>
      <c r="IGQ148" s="4"/>
      <c r="IGR148" s="4"/>
      <c r="IGS148" s="4"/>
      <c r="IGT148" s="4"/>
      <c r="IGU148" s="4"/>
      <c r="IGV148" s="4"/>
      <c r="IGW148" s="4"/>
      <c r="IGX148" s="4"/>
      <c r="IGY148" s="4"/>
      <c r="IGZ148" s="4"/>
      <c r="IHA148" s="4"/>
      <c r="IHB148" s="4"/>
      <c r="IHC148" s="4"/>
      <c r="IHD148" s="4"/>
      <c r="IHE148" s="4"/>
      <c r="IHF148" s="4"/>
      <c r="IHG148" s="4"/>
      <c r="IHH148" s="4"/>
      <c r="IHI148" s="4"/>
      <c r="IHJ148" s="4"/>
      <c r="IHK148" s="4"/>
      <c r="IHL148" s="4"/>
      <c r="IHM148" s="4"/>
      <c r="IHN148" s="4"/>
      <c r="IHO148" s="4"/>
      <c r="IHP148" s="4"/>
      <c r="IHQ148" s="4"/>
      <c r="IHR148" s="4"/>
      <c r="IHS148" s="4"/>
      <c r="IHT148" s="4"/>
      <c r="IHU148" s="4"/>
      <c r="IHV148" s="4"/>
      <c r="IHW148" s="4"/>
      <c r="IHX148" s="4"/>
      <c r="IHY148" s="4"/>
      <c r="IHZ148" s="4"/>
      <c r="IIA148" s="4"/>
      <c r="IIB148" s="4"/>
      <c r="IIC148" s="4"/>
      <c r="IID148" s="4"/>
      <c r="IIE148" s="4"/>
      <c r="IIF148" s="4"/>
      <c r="IIG148" s="4"/>
      <c r="IIH148" s="4"/>
      <c r="III148" s="4"/>
      <c r="IIJ148" s="4"/>
      <c r="IIK148" s="4"/>
      <c r="IIL148" s="4"/>
      <c r="IIM148" s="4"/>
      <c r="IIN148" s="4"/>
      <c r="IIO148" s="4"/>
      <c r="IIP148" s="4"/>
      <c r="IIQ148" s="4"/>
      <c r="IIR148" s="4"/>
      <c r="IIS148" s="4"/>
      <c r="IIT148" s="4"/>
      <c r="IIU148" s="4"/>
      <c r="IIV148" s="4"/>
      <c r="IIW148" s="4"/>
      <c r="IIX148" s="4"/>
      <c r="IIY148" s="4"/>
      <c r="IIZ148" s="4"/>
      <c r="IJA148" s="4"/>
      <c r="IJB148" s="4"/>
      <c r="IJC148" s="4"/>
      <c r="IJD148" s="4"/>
      <c r="IJE148" s="4"/>
      <c r="IJF148" s="4"/>
      <c r="IJG148" s="4"/>
      <c r="IJH148" s="4"/>
      <c r="IJI148" s="4"/>
      <c r="IJJ148" s="4"/>
      <c r="IJK148" s="74"/>
      <c r="IJL148" s="74"/>
      <c r="IJM148" s="74"/>
      <c r="IJN148" s="74"/>
      <c r="IJO148" s="74"/>
      <c r="IJP148" s="74"/>
      <c r="IJQ148" s="4"/>
      <c r="IJR148" s="4"/>
      <c r="IJS148" s="4"/>
      <c r="IJT148" s="4"/>
      <c r="IJU148" s="4"/>
      <c r="IJV148" s="4"/>
      <c r="IJW148" s="4"/>
      <c r="IJX148" s="4"/>
      <c r="IJY148" s="4"/>
      <c r="IJZ148" s="4"/>
      <c r="IKA148" s="4"/>
      <c r="IKB148" s="4"/>
      <c r="IKC148" s="4"/>
      <c r="IKD148" s="4"/>
      <c r="IKE148" s="4"/>
      <c r="IKF148" s="4"/>
      <c r="IKG148" s="4"/>
      <c r="IKH148" s="4"/>
      <c r="IKI148" s="4"/>
      <c r="IKJ148" s="4"/>
      <c r="IKK148" s="4"/>
      <c r="IKL148" s="4"/>
      <c r="IKM148" s="4"/>
      <c r="IKN148" s="4"/>
      <c r="IKO148" s="4"/>
      <c r="IKP148" s="4"/>
      <c r="IKQ148" s="4"/>
      <c r="IKR148" s="4"/>
      <c r="IKS148" s="4"/>
      <c r="IKT148" s="4"/>
      <c r="IKU148" s="4"/>
      <c r="IKV148" s="4"/>
      <c r="IKW148" s="4"/>
      <c r="IKX148" s="4"/>
      <c r="IKY148" s="4"/>
      <c r="IKZ148" s="4"/>
      <c r="ILA148" s="4"/>
      <c r="ILB148" s="4"/>
      <c r="ILC148" s="4"/>
      <c r="ILD148" s="4"/>
      <c r="ILE148" s="4"/>
      <c r="ILF148" s="4"/>
      <c r="ILG148" s="4"/>
      <c r="ILH148" s="4"/>
      <c r="ILI148" s="4"/>
      <c r="ILJ148" s="4"/>
      <c r="ILK148" s="4"/>
      <c r="ILL148" s="4"/>
      <c r="ILM148" s="4"/>
      <c r="ILN148" s="4"/>
      <c r="ILO148" s="4"/>
      <c r="ILP148" s="4"/>
      <c r="ILQ148" s="4"/>
      <c r="ILR148" s="4"/>
      <c r="ILS148" s="4"/>
      <c r="ILT148" s="4"/>
      <c r="ILU148" s="4"/>
      <c r="ILV148" s="4"/>
      <c r="ILW148" s="4"/>
      <c r="ILX148" s="4"/>
      <c r="ILY148" s="4"/>
      <c r="ILZ148" s="4"/>
      <c r="IMA148" s="4"/>
      <c r="IMB148" s="4"/>
      <c r="IMC148" s="4"/>
      <c r="IMD148" s="4"/>
      <c r="IME148" s="4"/>
      <c r="IMF148" s="4"/>
      <c r="IMG148" s="4"/>
      <c r="IMH148" s="4"/>
      <c r="IMI148" s="4"/>
      <c r="IMJ148" s="4"/>
      <c r="IMK148" s="4"/>
      <c r="IML148" s="4"/>
      <c r="IMM148" s="4"/>
      <c r="IMN148" s="4"/>
      <c r="IMO148" s="4"/>
      <c r="IMP148" s="4"/>
      <c r="IMQ148" s="4"/>
      <c r="IMR148" s="4"/>
      <c r="IMS148" s="4"/>
      <c r="IMT148" s="4"/>
      <c r="IMU148" s="4"/>
      <c r="IMV148" s="4"/>
      <c r="IMW148" s="4"/>
      <c r="IMX148" s="4"/>
      <c r="IMY148" s="4"/>
      <c r="IMZ148" s="4"/>
      <c r="INA148" s="4"/>
      <c r="INB148" s="4"/>
      <c r="INC148" s="4"/>
      <c r="IND148" s="4"/>
      <c r="INE148" s="4"/>
      <c r="INF148" s="4"/>
      <c r="ING148" s="4"/>
      <c r="INH148" s="4"/>
      <c r="INI148" s="4"/>
      <c r="INJ148" s="4"/>
      <c r="INK148" s="4"/>
      <c r="INL148" s="4"/>
      <c r="INM148" s="4"/>
      <c r="INN148" s="4"/>
      <c r="INO148" s="4"/>
      <c r="INP148" s="4"/>
      <c r="INQ148" s="4"/>
      <c r="INR148" s="4"/>
      <c r="INS148" s="4"/>
      <c r="INT148" s="4"/>
      <c r="INU148" s="4"/>
      <c r="INV148" s="4"/>
      <c r="INW148" s="4"/>
      <c r="INX148" s="4"/>
      <c r="INY148" s="4"/>
      <c r="INZ148" s="4"/>
      <c r="IOA148" s="4"/>
      <c r="IOB148" s="4"/>
      <c r="IOC148" s="4"/>
      <c r="IOD148" s="4"/>
      <c r="IOE148" s="4"/>
      <c r="IOF148" s="4"/>
      <c r="IOG148" s="4"/>
      <c r="IOH148" s="4"/>
      <c r="IOI148" s="4"/>
      <c r="IOJ148" s="4"/>
      <c r="IOK148" s="4"/>
      <c r="IOL148" s="4"/>
      <c r="IOM148" s="4"/>
      <c r="ION148" s="4"/>
      <c r="IOO148" s="4"/>
      <c r="IOP148" s="4"/>
      <c r="IOQ148" s="4"/>
      <c r="IOR148" s="4"/>
      <c r="IOS148" s="4"/>
      <c r="IOT148" s="4"/>
      <c r="IOU148" s="4"/>
      <c r="IOV148" s="4"/>
      <c r="IOW148" s="4"/>
      <c r="IOX148" s="4"/>
      <c r="IOY148" s="4"/>
      <c r="IOZ148" s="4"/>
      <c r="IPA148" s="4"/>
      <c r="IPB148" s="4"/>
      <c r="IPC148" s="4"/>
      <c r="IPD148" s="4"/>
      <c r="IPE148" s="4"/>
      <c r="IPF148" s="4"/>
      <c r="IPG148" s="4"/>
      <c r="IPH148" s="4"/>
      <c r="IPI148" s="4"/>
      <c r="IPJ148" s="4"/>
      <c r="IPK148" s="4"/>
      <c r="IPL148" s="4"/>
      <c r="IPM148" s="4"/>
      <c r="IPN148" s="4"/>
      <c r="IPO148" s="4"/>
      <c r="IPP148" s="4"/>
      <c r="IPQ148" s="4"/>
      <c r="IPR148" s="4"/>
      <c r="IPS148" s="4"/>
      <c r="IPT148" s="4"/>
      <c r="IPU148" s="4"/>
      <c r="IPV148" s="4"/>
      <c r="IPW148" s="4"/>
      <c r="IPX148" s="4"/>
      <c r="IPY148" s="4"/>
      <c r="IPZ148" s="4"/>
      <c r="IQA148" s="4"/>
      <c r="IQB148" s="4"/>
      <c r="IQC148" s="4"/>
      <c r="IQD148" s="4"/>
      <c r="IQE148" s="4"/>
      <c r="IQF148" s="4"/>
      <c r="IQG148" s="4"/>
      <c r="IQH148" s="4"/>
      <c r="IQI148" s="4"/>
      <c r="IQJ148" s="4"/>
      <c r="IQK148" s="4"/>
      <c r="IQL148" s="4"/>
      <c r="IQM148" s="4"/>
      <c r="IQN148" s="4"/>
      <c r="IQO148" s="4"/>
      <c r="IQP148" s="4"/>
      <c r="IQQ148" s="4"/>
      <c r="IQR148" s="4"/>
      <c r="IQS148" s="4"/>
      <c r="IQT148" s="4"/>
      <c r="IQU148" s="4"/>
      <c r="IQV148" s="4"/>
      <c r="IQW148" s="4"/>
      <c r="IQX148" s="4"/>
      <c r="IQY148" s="4"/>
      <c r="IQZ148" s="4"/>
      <c r="IRA148" s="4"/>
      <c r="IRB148" s="4"/>
      <c r="IRC148" s="4"/>
      <c r="IRD148" s="4"/>
      <c r="IRE148" s="4"/>
      <c r="IRF148" s="4"/>
      <c r="IRG148" s="4"/>
      <c r="IRH148" s="4"/>
      <c r="IRI148" s="4"/>
      <c r="IRJ148" s="4"/>
      <c r="IRK148" s="4"/>
      <c r="IRL148" s="4"/>
      <c r="IRM148" s="4"/>
      <c r="IRN148" s="4"/>
      <c r="IRO148" s="4"/>
      <c r="IRP148" s="4"/>
      <c r="IRQ148" s="4"/>
      <c r="IRR148" s="4"/>
      <c r="IRS148" s="4"/>
      <c r="IRT148" s="4"/>
      <c r="IRU148" s="4"/>
      <c r="IRV148" s="4"/>
      <c r="IRW148" s="4"/>
      <c r="IRX148" s="4"/>
      <c r="IRY148" s="4"/>
      <c r="IRZ148" s="4"/>
      <c r="ISA148" s="4"/>
      <c r="ISB148" s="4"/>
      <c r="ISC148" s="4"/>
      <c r="ISD148" s="4"/>
      <c r="ISE148" s="4"/>
      <c r="ISF148" s="4"/>
      <c r="ISG148" s="4"/>
      <c r="ISH148" s="4"/>
      <c r="ISI148" s="4"/>
      <c r="ISJ148" s="4"/>
      <c r="ISK148" s="4"/>
      <c r="ISL148" s="4"/>
      <c r="ISM148" s="4"/>
      <c r="ISN148" s="4"/>
      <c r="ISO148" s="4"/>
      <c r="ISP148" s="4"/>
      <c r="ISQ148" s="4"/>
      <c r="ISR148" s="4"/>
      <c r="ISS148" s="4"/>
      <c r="IST148" s="4"/>
      <c r="ISU148" s="4"/>
      <c r="ISV148" s="4"/>
      <c r="ISW148" s="4"/>
      <c r="ISX148" s="4"/>
      <c r="ISY148" s="4"/>
      <c r="ISZ148" s="4"/>
      <c r="ITA148" s="4"/>
      <c r="ITB148" s="4"/>
      <c r="ITC148" s="4"/>
      <c r="ITD148" s="4"/>
      <c r="ITE148" s="4"/>
      <c r="ITF148" s="4"/>
      <c r="ITG148" s="74"/>
      <c r="ITH148" s="74"/>
      <c r="ITI148" s="74"/>
      <c r="ITJ148" s="74"/>
      <c r="ITK148" s="74"/>
      <c r="ITL148" s="74"/>
      <c r="ITM148" s="4"/>
      <c r="ITN148" s="4"/>
      <c r="ITO148" s="4"/>
      <c r="ITP148" s="4"/>
      <c r="ITQ148" s="4"/>
      <c r="ITR148" s="4"/>
      <c r="ITS148" s="4"/>
      <c r="ITT148" s="4"/>
      <c r="ITU148" s="4"/>
      <c r="ITV148" s="4"/>
      <c r="ITW148" s="4"/>
      <c r="ITX148" s="4"/>
      <c r="ITY148" s="4"/>
      <c r="ITZ148" s="4"/>
      <c r="IUA148" s="4"/>
      <c r="IUB148" s="4"/>
      <c r="IUC148" s="4"/>
      <c r="IUD148" s="4"/>
      <c r="IUE148" s="4"/>
      <c r="IUF148" s="4"/>
      <c r="IUG148" s="4"/>
      <c r="IUH148" s="4"/>
      <c r="IUI148" s="4"/>
      <c r="IUJ148" s="4"/>
      <c r="IUK148" s="4"/>
      <c r="IUL148" s="4"/>
      <c r="IUM148" s="4"/>
      <c r="IUN148" s="4"/>
      <c r="IUO148" s="4"/>
      <c r="IUP148" s="4"/>
      <c r="IUQ148" s="4"/>
      <c r="IUR148" s="4"/>
      <c r="IUS148" s="4"/>
      <c r="IUT148" s="4"/>
      <c r="IUU148" s="4"/>
      <c r="IUV148" s="4"/>
      <c r="IUW148" s="4"/>
      <c r="IUX148" s="4"/>
      <c r="IUY148" s="4"/>
      <c r="IUZ148" s="4"/>
      <c r="IVA148" s="4"/>
      <c r="IVB148" s="4"/>
      <c r="IVC148" s="4"/>
      <c r="IVD148" s="4"/>
      <c r="IVE148" s="4"/>
      <c r="IVF148" s="4"/>
      <c r="IVG148" s="4"/>
      <c r="IVH148" s="4"/>
      <c r="IVI148" s="4"/>
      <c r="IVJ148" s="4"/>
      <c r="IVK148" s="4"/>
      <c r="IVL148" s="4"/>
      <c r="IVM148" s="4"/>
      <c r="IVN148" s="4"/>
      <c r="IVO148" s="4"/>
      <c r="IVP148" s="4"/>
      <c r="IVQ148" s="4"/>
      <c r="IVR148" s="4"/>
      <c r="IVS148" s="4"/>
      <c r="IVT148" s="4"/>
      <c r="IVU148" s="4"/>
      <c r="IVV148" s="4"/>
      <c r="IVW148" s="4"/>
      <c r="IVX148" s="4"/>
      <c r="IVY148" s="4"/>
      <c r="IVZ148" s="4"/>
      <c r="IWA148" s="4"/>
      <c r="IWB148" s="4"/>
      <c r="IWC148" s="4"/>
      <c r="IWD148" s="4"/>
      <c r="IWE148" s="4"/>
      <c r="IWF148" s="4"/>
      <c r="IWG148" s="4"/>
      <c r="IWH148" s="4"/>
      <c r="IWI148" s="4"/>
      <c r="IWJ148" s="4"/>
      <c r="IWK148" s="4"/>
      <c r="IWL148" s="4"/>
      <c r="IWM148" s="4"/>
      <c r="IWN148" s="4"/>
      <c r="IWO148" s="4"/>
      <c r="IWP148" s="4"/>
      <c r="IWQ148" s="4"/>
      <c r="IWR148" s="4"/>
      <c r="IWS148" s="4"/>
      <c r="IWT148" s="4"/>
      <c r="IWU148" s="4"/>
      <c r="IWV148" s="4"/>
      <c r="IWW148" s="4"/>
      <c r="IWX148" s="4"/>
      <c r="IWY148" s="4"/>
      <c r="IWZ148" s="4"/>
      <c r="IXA148" s="4"/>
      <c r="IXB148" s="4"/>
      <c r="IXC148" s="4"/>
      <c r="IXD148" s="4"/>
      <c r="IXE148" s="4"/>
      <c r="IXF148" s="4"/>
      <c r="IXG148" s="4"/>
      <c r="IXH148" s="4"/>
      <c r="IXI148" s="4"/>
      <c r="IXJ148" s="4"/>
      <c r="IXK148" s="4"/>
      <c r="IXL148" s="4"/>
      <c r="IXM148" s="4"/>
      <c r="IXN148" s="4"/>
      <c r="IXO148" s="4"/>
      <c r="IXP148" s="4"/>
      <c r="IXQ148" s="4"/>
      <c r="IXR148" s="4"/>
      <c r="IXS148" s="4"/>
      <c r="IXT148" s="4"/>
      <c r="IXU148" s="4"/>
      <c r="IXV148" s="4"/>
      <c r="IXW148" s="4"/>
      <c r="IXX148" s="4"/>
      <c r="IXY148" s="4"/>
      <c r="IXZ148" s="4"/>
      <c r="IYA148" s="4"/>
      <c r="IYB148" s="4"/>
      <c r="IYC148" s="4"/>
      <c r="IYD148" s="4"/>
      <c r="IYE148" s="4"/>
      <c r="IYF148" s="4"/>
      <c r="IYG148" s="4"/>
      <c r="IYH148" s="4"/>
      <c r="IYI148" s="4"/>
      <c r="IYJ148" s="4"/>
      <c r="IYK148" s="4"/>
      <c r="IYL148" s="4"/>
      <c r="IYM148" s="4"/>
      <c r="IYN148" s="4"/>
      <c r="IYO148" s="4"/>
      <c r="IYP148" s="4"/>
      <c r="IYQ148" s="4"/>
      <c r="IYR148" s="4"/>
      <c r="IYS148" s="4"/>
      <c r="IYT148" s="4"/>
      <c r="IYU148" s="4"/>
      <c r="IYV148" s="4"/>
      <c r="IYW148" s="4"/>
      <c r="IYX148" s="4"/>
      <c r="IYY148" s="4"/>
      <c r="IYZ148" s="4"/>
      <c r="IZA148" s="4"/>
      <c r="IZB148" s="4"/>
      <c r="IZC148" s="4"/>
      <c r="IZD148" s="4"/>
      <c r="IZE148" s="4"/>
      <c r="IZF148" s="4"/>
      <c r="IZG148" s="4"/>
      <c r="IZH148" s="4"/>
      <c r="IZI148" s="4"/>
      <c r="IZJ148" s="4"/>
      <c r="IZK148" s="4"/>
      <c r="IZL148" s="4"/>
      <c r="IZM148" s="4"/>
      <c r="IZN148" s="4"/>
      <c r="IZO148" s="4"/>
      <c r="IZP148" s="4"/>
      <c r="IZQ148" s="4"/>
      <c r="IZR148" s="4"/>
      <c r="IZS148" s="4"/>
      <c r="IZT148" s="4"/>
      <c r="IZU148" s="4"/>
      <c r="IZV148" s="4"/>
      <c r="IZW148" s="4"/>
      <c r="IZX148" s="4"/>
      <c r="IZY148" s="4"/>
      <c r="IZZ148" s="4"/>
      <c r="JAA148" s="4"/>
      <c r="JAB148" s="4"/>
      <c r="JAC148" s="4"/>
      <c r="JAD148" s="4"/>
      <c r="JAE148" s="4"/>
      <c r="JAF148" s="4"/>
      <c r="JAG148" s="4"/>
      <c r="JAH148" s="4"/>
      <c r="JAI148" s="4"/>
      <c r="JAJ148" s="4"/>
      <c r="JAK148" s="4"/>
      <c r="JAL148" s="4"/>
      <c r="JAM148" s="4"/>
      <c r="JAN148" s="4"/>
      <c r="JAO148" s="4"/>
      <c r="JAP148" s="4"/>
      <c r="JAQ148" s="4"/>
      <c r="JAR148" s="4"/>
      <c r="JAS148" s="4"/>
      <c r="JAT148" s="4"/>
      <c r="JAU148" s="4"/>
      <c r="JAV148" s="4"/>
      <c r="JAW148" s="4"/>
      <c r="JAX148" s="4"/>
      <c r="JAY148" s="4"/>
      <c r="JAZ148" s="4"/>
      <c r="JBA148" s="4"/>
      <c r="JBB148" s="4"/>
      <c r="JBC148" s="4"/>
      <c r="JBD148" s="4"/>
      <c r="JBE148" s="4"/>
      <c r="JBF148" s="4"/>
      <c r="JBG148" s="4"/>
      <c r="JBH148" s="4"/>
      <c r="JBI148" s="4"/>
      <c r="JBJ148" s="4"/>
      <c r="JBK148" s="4"/>
      <c r="JBL148" s="4"/>
      <c r="JBM148" s="4"/>
      <c r="JBN148" s="4"/>
      <c r="JBO148" s="4"/>
      <c r="JBP148" s="4"/>
      <c r="JBQ148" s="4"/>
      <c r="JBR148" s="4"/>
      <c r="JBS148" s="4"/>
      <c r="JBT148" s="4"/>
      <c r="JBU148" s="4"/>
      <c r="JBV148" s="4"/>
      <c r="JBW148" s="4"/>
      <c r="JBX148" s="4"/>
      <c r="JBY148" s="4"/>
      <c r="JBZ148" s="4"/>
      <c r="JCA148" s="4"/>
      <c r="JCB148" s="4"/>
      <c r="JCC148" s="4"/>
      <c r="JCD148" s="4"/>
      <c r="JCE148" s="4"/>
      <c r="JCF148" s="4"/>
      <c r="JCG148" s="4"/>
      <c r="JCH148" s="4"/>
      <c r="JCI148" s="4"/>
      <c r="JCJ148" s="4"/>
      <c r="JCK148" s="4"/>
      <c r="JCL148" s="4"/>
      <c r="JCM148" s="4"/>
      <c r="JCN148" s="4"/>
      <c r="JCO148" s="4"/>
      <c r="JCP148" s="4"/>
      <c r="JCQ148" s="4"/>
      <c r="JCR148" s="4"/>
      <c r="JCS148" s="4"/>
      <c r="JCT148" s="4"/>
      <c r="JCU148" s="4"/>
      <c r="JCV148" s="4"/>
      <c r="JCW148" s="4"/>
      <c r="JCX148" s="4"/>
      <c r="JCY148" s="4"/>
      <c r="JCZ148" s="4"/>
      <c r="JDA148" s="4"/>
      <c r="JDB148" s="4"/>
      <c r="JDC148" s="74"/>
      <c r="JDD148" s="74"/>
      <c r="JDE148" s="74"/>
      <c r="JDF148" s="74"/>
      <c r="JDG148" s="74"/>
      <c r="JDH148" s="74"/>
      <c r="JDI148" s="4"/>
      <c r="JDJ148" s="4"/>
      <c r="JDK148" s="4"/>
      <c r="JDL148" s="4"/>
      <c r="JDM148" s="4"/>
      <c r="JDN148" s="4"/>
      <c r="JDO148" s="4"/>
      <c r="JDP148" s="4"/>
      <c r="JDQ148" s="4"/>
      <c r="JDR148" s="4"/>
      <c r="JDS148" s="4"/>
      <c r="JDT148" s="4"/>
      <c r="JDU148" s="4"/>
      <c r="JDV148" s="4"/>
      <c r="JDW148" s="4"/>
      <c r="JDX148" s="4"/>
      <c r="JDY148" s="4"/>
      <c r="JDZ148" s="4"/>
      <c r="JEA148" s="4"/>
      <c r="JEB148" s="4"/>
      <c r="JEC148" s="4"/>
      <c r="JED148" s="4"/>
      <c r="JEE148" s="4"/>
      <c r="JEF148" s="4"/>
      <c r="JEG148" s="4"/>
      <c r="JEH148" s="4"/>
      <c r="JEI148" s="4"/>
      <c r="JEJ148" s="4"/>
      <c r="JEK148" s="4"/>
      <c r="JEL148" s="4"/>
      <c r="JEM148" s="4"/>
      <c r="JEN148" s="4"/>
      <c r="JEO148" s="4"/>
      <c r="JEP148" s="4"/>
      <c r="JEQ148" s="4"/>
      <c r="JER148" s="4"/>
      <c r="JES148" s="4"/>
      <c r="JET148" s="4"/>
      <c r="JEU148" s="4"/>
      <c r="JEV148" s="4"/>
      <c r="JEW148" s="4"/>
      <c r="JEX148" s="4"/>
      <c r="JEY148" s="4"/>
      <c r="JEZ148" s="4"/>
      <c r="JFA148" s="4"/>
      <c r="JFB148" s="4"/>
      <c r="JFC148" s="4"/>
      <c r="JFD148" s="4"/>
      <c r="JFE148" s="4"/>
      <c r="JFF148" s="4"/>
      <c r="JFG148" s="4"/>
      <c r="JFH148" s="4"/>
      <c r="JFI148" s="4"/>
      <c r="JFJ148" s="4"/>
      <c r="JFK148" s="4"/>
      <c r="JFL148" s="4"/>
      <c r="JFM148" s="4"/>
      <c r="JFN148" s="4"/>
      <c r="JFO148" s="4"/>
      <c r="JFP148" s="4"/>
      <c r="JFQ148" s="4"/>
      <c r="JFR148" s="4"/>
      <c r="JFS148" s="4"/>
      <c r="JFT148" s="4"/>
      <c r="JFU148" s="4"/>
      <c r="JFV148" s="4"/>
      <c r="JFW148" s="4"/>
      <c r="JFX148" s="4"/>
      <c r="JFY148" s="4"/>
      <c r="JFZ148" s="4"/>
      <c r="JGA148" s="4"/>
      <c r="JGB148" s="4"/>
      <c r="JGC148" s="4"/>
      <c r="JGD148" s="4"/>
      <c r="JGE148" s="4"/>
      <c r="JGF148" s="4"/>
      <c r="JGG148" s="4"/>
      <c r="JGH148" s="4"/>
      <c r="JGI148" s="4"/>
      <c r="JGJ148" s="4"/>
      <c r="JGK148" s="4"/>
      <c r="JGL148" s="4"/>
      <c r="JGM148" s="4"/>
      <c r="JGN148" s="4"/>
      <c r="JGO148" s="4"/>
      <c r="JGP148" s="4"/>
      <c r="JGQ148" s="4"/>
      <c r="JGR148" s="4"/>
      <c r="JGS148" s="4"/>
      <c r="JGT148" s="4"/>
      <c r="JGU148" s="4"/>
      <c r="JGV148" s="4"/>
      <c r="JGW148" s="4"/>
      <c r="JGX148" s="4"/>
      <c r="JGY148" s="4"/>
      <c r="JGZ148" s="4"/>
      <c r="JHA148" s="4"/>
      <c r="JHB148" s="4"/>
      <c r="JHC148" s="4"/>
      <c r="JHD148" s="4"/>
      <c r="JHE148" s="4"/>
      <c r="JHF148" s="4"/>
      <c r="JHG148" s="4"/>
      <c r="JHH148" s="4"/>
      <c r="JHI148" s="4"/>
      <c r="JHJ148" s="4"/>
      <c r="JHK148" s="4"/>
      <c r="JHL148" s="4"/>
      <c r="JHM148" s="4"/>
      <c r="JHN148" s="4"/>
      <c r="JHO148" s="4"/>
      <c r="JHP148" s="4"/>
      <c r="JHQ148" s="4"/>
      <c r="JHR148" s="4"/>
      <c r="JHS148" s="4"/>
      <c r="JHT148" s="4"/>
      <c r="JHU148" s="4"/>
      <c r="JHV148" s="4"/>
      <c r="JHW148" s="4"/>
      <c r="JHX148" s="4"/>
      <c r="JHY148" s="4"/>
      <c r="JHZ148" s="4"/>
      <c r="JIA148" s="4"/>
      <c r="JIB148" s="4"/>
      <c r="JIC148" s="4"/>
      <c r="JID148" s="4"/>
      <c r="JIE148" s="4"/>
      <c r="JIF148" s="4"/>
      <c r="JIG148" s="4"/>
      <c r="JIH148" s="4"/>
      <c r="JII148" s="4"/>
      <c r="JIJ148" s="4"/>
      <c r="JIK148" s="4"/>
      <c r="JIL148" s="4"/>
      <c r="JIM148" s="4"/>
      <c r="JIN148" s="4"/>
      <c r="JIO148" s="4"/>
      <c r="JIP148" s="4"/>
      <c r="JIQ148" s="4"/>
      <c r="JIR148" s="4"/>
      <c r="JIS148" s="4"/>
      <c r="JIT148" s="4"/>
      <c r="JIU148" s="4"/>
      <c r="JIV148" s="4"/>
      <c r="JIW148" s="4"/>
      <c r="JIX148" s="4"/>
      <c r="JIY148" s="4"/>
      <c r="JIZ148" s="4"/>
      <c r="JJA148" s="4"/>
      <c r="JJB148" s="4"/>
      <c r="JJC148" s="4"/>
      <c r="JJD148" s="4"/>
      <c r="JJE148" s="4"/>
      <c r="JJF148" s="4"/>
      <c r="JJG148" s="4"/>
      <c r="JJH148" s="4"/>
      <c r="JJI148" s="4"/>
      <c r="JJJ148" s="4"/>
      <c r="JJK148" s="4"/>
      <c r="JJL148" s="4"/>
      <c r="JJM148" s="4"/>
      <c r="JJN148" s="4"/>
      <c r="JJO148" s="4"/>
      <c r="JJP148" s="4"/>
      <c r="JJQ148" s="4"/>
      <c r="JJR148" s="4"/>
      <c r="JJS148" s="4"/>
      <c r="JJT148" s="4"/>
      <c r="JJU148" s="4"/>
      <c r="JJV148" s="4"/>
      <c r="JJW148" s="4"/>
      <c r="JJX148" s="4"/>
      <c r="JJY148" s="4"/>
      <c r="JJZ148" s="4"/>
      <c r="JKA148" s="4"/>
      <c r="JKB148" s="4"/>
      <c r="JKC148" s="4"/>
      <c r="JKD148" s="4"/>
      <c r="JKE148" s="4"/>
      <c r="JKF148" s="4"/>
      <c r="JKG148" s="4"/>
      <c r="JKH148" s="4"/>
      <c r="JKI148" s="4"/>
      <c r="JKJ148" s="4"/>
      <c r="JKK148" s="4"/>
      <c r="JKL148" s="4"/>
      <c r="JKM148" s="4"/>
      <c r="JKN148" s="4"/>
      <c r="JKO148" s="4"/>
      <c r="JKP148" s="4"/>
      <c r="JKQ148" s="4"/>
      <c r="JKR148" s="4"/>
      <c r="JKS148" s="4"/>
      <c r="JKT148" s="4"/>
      <c r="JKU148" s="4"/>
      <c r="JKV148" s="4"/>
      <c r="JKW148" s="4"/>
      <c r="JKX148" s="4"/>
      <c r="JKY148" s="4"/>
      <c r="JKZ148" s="4"/>
      <c r="JLA148" s="4"/>
      <c r="JLB148" s="4"/>
      <c r="JLC148" s="4"/>
      <c r="JLD148" s="4"/>
      <c r="JLE148" s="4"/>
      <c r="JLF148" s="4"/>
      <c r="JLG148" s="4"/>
      <c r="JLH148" s="4"/>
      <c r="JLI148" s="4"/>
      <c r="JLJ148" s="4"/>
      <c r="JLK148" s="4"/>
      <c r="JLL148" s="4"/>
      <c r="JLM148" s="4"/>
      <c r="JLN148" s="4"/>
      <c r="JLO148" s="4"/>
      <c r="JLP148" s="4"/>
      <c r="JLQ148" s="4"/>
      <c r="JLR148" s="4"/>
      <c r="JLS148" s="4"/>
      <c r="JLT148" s="4"/>
      <c r="JLU148" s="4"/>
      <c r="JLV148" s="4"/>
      <c r="JLW148" s="4"/>
      <c r="JLX148" s="4"/>
      <c r="JLY148" s="4"/>
      <c r="JLZ148" s="4"/>
      <c r="JMA148" s="4"/>
      <c r="JMB148" s="4"/>
      <c r="JMC148" s="4"/>
      <c r="JMD148" s="4"/>
      <c r="JME148" s="4"/>
      <c r="JMF148" s="4"/>
      <c r="JMG148" s="4"/>
      <c r="JMH148" s="4"/>
      <c r="JMI148" s="4"/>
      <c r="JMJ148" s="4"/>
      <c r="JMK148" s="4"/>
      <c r="JML148" s="4"/>
      <c r="JMM148" s="4"/>
      <c r="JMN148" s="4"/>
      <c r="JMO148" s="4"/>
      <c r="JMP148" s="4"/>
      <c r="JMQ148" s="4"/>
      <c r="JMR148" s="4"/>
      <c r="JMS148" s="4"/>
      <c r="JMT148" s="4"/>
      <c r="JMU148" s="4"/>
      <c r="JMV148" s="4"/>
      <c r="JMW148" s="4"/>
      <c r="JMX148" s="4"/>
      <c r="JMY148" s="74"/>
      <c r="JMZ148" s="74"/>
      <c r="JNA148" s="74"/>
      <c r="JNB148" s="74"/>
      <c r="JNC148" s="74"/>
      <c r="JND148" s="74"/>
      <c r="JNE148" s="4"/>
      <c r="JNF148" s="4"/>
      <c r="JNG148" s="4"/>
      <c r="JNH148" s="4"/>
      <c r="JNI148" s="4"/>
      <c r="JNJ148" s="4"/>
      <c r="JNK148" s="4"/>
      <c r="JNL148" s="4"/>
      <c r="JNM148" s="4"/>
      <c r="JNN148" s="4"/>
      <c r="JNO148" s="4"/>
      <c r="JNP148" s="4"/>
      <c r="JNQ148" s="4"/>
      <c r="JNR148" s="4"/>
      <c r="JNS148" s="4"/>
      <c r="JNT148" s="4"/>
      <c r="JNU148" s="4"/>
      <c r="JNV148" s="4"/>
      <c r="JNW148" s="4"/>
      <c r="JNX148" s="4"/>
      <c r="JNY148" s="4"/>
      <c r="JNZ148" s="4"/>
      <c r="JOA148" s="4"/>
      <c r="JOB148" s="4"/>
      <c r="JOC148" s="4"/>
      <c r="JOD148" s="4"/>
      <c r="JOE148" s="4"/>
      <c r="JOF148" s="4"/>
      <c r="JOG148" s="4"/>
      <c r="JOH148" s="4"/>
      <c r="JOI148" s="4"/>
      <c r="JOJ148" s="4"/>
      <c r="JOK148" s="4"/>
      <c r="JOL148" s="4"/>
      <c r="JOM148" s="4"/>
      <c r="JON148" s="4"/>
      <c r="JOO148" s="4"/>
      <c r="JOP148" s="4"/>
      <c r="JOQ148" s="4"/>
      <c r="JOR148" s="4"/>
      <c r="JOS148" s="4"/>
      <c r="JOT148" s="4"/>
      <c r="JOU148" s="4"/>
      <c r="JOV148" s="4"/>
      <c r="JOW148" s="4"/>
      <c r="JOX148" s="4"/>
      <c r="JOY148" s="4"/>
      <c r="JOZ148" s="4"/>
      <c r="JPA148" s="4"/>
      <c r="JPB148" s="4"/>
      <c r="JPC148" s="4"/>
      <c r="JPD148" s="4"/>
      <c r="JPE148" s="4"/>
      <c r="JPF148" s="4"/>
      <c r="JPG148" s="4"/>
      <c r="JPH148" s="4"/>
      <c r="JPI148" s="4"/>
      <c r="JPJ148" s="4"/>
      <c r="JPK148" s="4"/>
      <c r="JPL148" s="4"/>
      <c r="JPM148" s="4"/>
      <c r="JPN148" s="4"/>
      <c r="JPO148" s="4"/>
      <c r="JPP148" s="4"/>
      <c r="JPQ148" s="4"/>
      <c r="JPR148" s="4"/>
      <c r="JPS148" s="4"/>
      <c r="JPT148" s="4"/>
      <c r="JPU148" s="4"/>
      <c r="JPV148" s="4"/>
      <c r="JPW148" s="4"/>
      <c r="JPX148" s="4"/>
      <c r="JPY148" s="4"/>
      <c r="JPZ148" s="4"/>
      <c r="JQA148" s="4"/>
      <c r="JQB148" s="4"/>
      <c r="JQC148" s="4"/>
      <c r="JQD148" s="4"/>
      <c r="JQE148" s="4"/>
      <c r="JQF148" s="4"/>
      <c r="JQG148" s="4"/>
      <c r="JQH148" s="4"/>
      <c r="JQI148" s="4"/>
      <c r="JQJ148" s="4"/>
      <c r="JQK148" s="4"/>
      <c r="JQL148" s="4"/>
      <c r="JQM148" s="4"/>
      <c r="JQN148" s="4"/>
      <c r="JQO148" s="4"/>
      <c r="JQP148" s="4"/>
      <c r="JQQ148" s="4"/>
      <c r="JQR148" s="4"/>
      <c r="JQS148" s="4"/>
      <c r="JQT148" s="4"/>
      <c r="JQU148" s="4"/>
      <c r="JQV148" s="4"/>
      <c r="JQW148" s="4"/>
      <c r="JQX148" s="4"/>
      <c r="JQY148" s="4"/>
      <c r="JQZ148" s="4"/>
      <c r="JRA148" s="4"/>
      <c r="JRB148" s="4"/>
      <c r="JRC148" s="4"/>
      <c r="JRD148" s="4"/>
      <c r="JRE148" s="4"/>
      <c r="JRF148" s="4"/>
      <c r="JRG148" s="4"/>
      <c r="JRH148" s="4"/>
      <c r="JRI148" s="4"/>
      <c r="JRJ148" s="4"/>
      <c r="JRK148" s="4"/>
      <c r="JRL148" s="4"/>
      <c r="JRM148" s="4"/>
      <c r="JRN148" s="4"/>
      <c r="JRO148" s="4"/>
      <c r="JRP148" s="4"/>
      <c r="JRQ148" s="4"/>
      <c r="JRR148" s="4"/>
      <c r="JRS148" s="4"/>
      <c r="JRT148" s="4"/>
      <c r="JRU148" s="4"/>
      <c r="JRV148" s="4"/>
      <c r="JRW148" s="4"/>
      <c r="JRX148" s="4"/>
      <c r="JRY148" s="4"/>
      <c r="JRZ148" s="4"/>
      <c r="JSA148" s="4"/>
      <c r="JSB148" s="4"/>
      <c r="JSC148" s="4"/>
      <c r="JSD148" s="4"/>
      <c r="JSE148" s="4"/>
      <c r="JSF148" s="4"/>
      <c r="JSG148" s="4"/>
      <c r="JSH148" s="4"/>
      <c r="JSI148" s="4"/>
      <c r="JSJ148" s="4"/>
      <c r="JSK148" s="4"/>
      <c r="JSL148" s="4"/>
      <c r="JSM148" s="4"/>
      <c r="JSN148" s="4"/>
      <c r="JSO148" s="4"/>
      <c r="JSP148" s="4"/>
      <c r="JSQ148" s="4"/>
      <c r="JSR148" s="4"/>
      <c r="JSS148" s="4"/>
      <c r="JST148" s="4"/>
      <c r="JSU148" s="4"/>
      <c r="JSV148" s="4"/>
      <c r="JSW148" s="4"/>
      <c r="JSX148" s="4"/>
      <c r="JSY148" s="4"/>
      <c r="JSZ148" s="4"/>
      <c r="JTA148" s="4"/>
      <c r="JTB148" s="4"/>
      <c r="JTC148" s="4"/>
      <c r="JTD148" s="4"/>
      <c r="JTE148" s="4"/>
      <c r="JTF148" s="4"/>
      <c r="JTG148" s="4"/>
      <c r="JTH148" s="4"/>
      <c r="JTI148" s="4"/>
      <c r="JTJ148" s="4"/>
      <c r="JTK148" s="4"/>
      <c r="JTL148" s="4"/>
      <c r="JTM148" s="4"/>
      <c r="JTN148" s="4"/>
      <c r="JTO148" s="4"/>
      <c r="JTP148" s="4"/>
      <c r="JTQ148" s="4"/>
      <c r="JTR148" s="4"/>
      <c r="JTS148" s="4"/>
      <c r="JTT148" s="4"/>
      <c r="JTU148" s="4"/>
      <c r="JTV148" s="4"/>
      <c r="JTW148" s="4"/>
      <c r="JTX148" s="4"/>
      <c r="JTY148" s="4"/>
      <c r="JTZ148" s="4"/>
      <c r="JUA148" s="4"/>
      <c r="JUB148" s="4"/>
      <c r="JUC148" s="4"/>
      <c r="JUD148" s="4"/>
      <c r="JUE148" s="4"/>
      <c r="JUF148" s="4"/>
      <c r="JUG148" s="4"/>
      <c r="JUH148" s="4"/>
      <c r="JUI148" s="4"/>
      <c r="JUJ148" s="4"/>
      <c r="JUK148" s="4"/>
      <c r="JUL148" s="4"/>
      <c r="JUM148" s="4"/>
      <c r="JUN148" s="4"/>
      <c r="JUO148" s="4"/>
      <c r="JUP148" s="4"/>
      <c r="JUQ148" s="4"/>
      <c r="JUR148" s="4"/>
      <c r="JUS148" s="4"/>
      <c r="JUT148" s="4"/>
      <c r="JUU148" s="4"/>
      <c r="JUV148" s="4"/>
      <c r="JUW148" s="4"/>
      <c r="JUX148" s="4"/>
      <c r="JUY148" s="4"/>
      <c r="JUZ148" s="4"/>
      <c r="JVA148" s="4"/>
      <c r="JVB148" s="4"/>
      <c r="JVC148" s="4"/>
      <c r="JVD148" s="4"/>
      <c r="JVE148" s="4"/>
      <c r="JVF148" s="4"/>
      <c r="JVG148" s="4"/>
      <c r="JVH148" s="4"/>
      <c r="JVI148" s="4"/>
      <c r="JVJ148" s="4"/>
      <c r="JVK148" s="4"/>
      <c r="JVL148" s="4"/>
      <c r="JVM148" s="4"/>
      <c r="JVN148" s="4"/>
      <c r="JVO148" s="4"/>
      <c r="JVP148" s="4"/>
      <c r="JVQ148" s="4"/>
      <c r="JVR148" s="4"/>
      <c r="JVS148" s="4"/>
      <c r="JVT148" s="4"/>
      <c r="JVU148" s="4"/>
      <c r="JVV148" s="4"/>
      <c r="JVW148" s="4"/>
      <c r="JVX148" s="4"/>
      <c r="JVY148" s="4"/>
      <c r="JVZ148" s="4"/>
      <c r="JWA148" s="4"/>
      <c r="JWB148" s="4"/>
      <c r="JWC148" s="4"/>
      <c r="JWD148" s="4"/>
      <c r="JWE148" s="4"/>
      <c r="JWF148" s="4"/>
      <c r="JWG148" s="4"/>
      <c r="JWH148" s="4"/>
      <c r="JWI148" s="4"/>
      <c r="JWJ148" s="4"/>
      <c r="JWK148" s="4"/>
      <c r="JWL148" s="4"/>
      <c r="JWM148" s="4"/>
      <c r="JWN148" s="4"/>
      <c r="JWO148" s="4"/>
      <c r="JWP148" s="4"/>
      <c r="JWQ148" s="4"/>
      <c r="JWR148" s="4"/>
      <c r="JWS148" s="4"/>
      <c r="JWT148" s="4"/>
      <c r="JWU148" s="74"/>
      <c r="JWV148" s="74"/>
      <c r="JWW148" s="74"/>
      <c r="JWX148" s="74"/>
      <c r="JWY148" s="74"/>
      <c r="JWZ148" s="74"/>
      <c r="JXA148" s="4"/>
      <c r="JXB148" s="4"/>
      <c r="JXC148" s="4"/>
      <c r="JXD148" s="4"/>
      <c r="JXE148" s="4"/>
      <c r="JXF148" s="4"/>
      <c r="JXG148" s="4"/>
      <c r="JXH148" s="4"/>
      <c r="JXI148" s="4"/>
      <c r="JXJ148" s="4"/>
      <c r="JXK148" s="4"/>
      <c r="JXL148" s="4"/>
      <c r="JXM148" s="4"/>
      <c r="JXN148" s="4"/>
      <c r="JXO148" s="4"/>
      <c r="JXP148" s="4"/>
      <c r="JXQ148" s="4"/>
      <c r="JXR148" s="4"/>
      <c r="JXS148" s="4"/>
      <c r="JXT148" s="4"/>
      <c r="JXU148" s="4"/>
      <c r="JXV148" s="4"/>
      <c r="JXW148" s="4"/>
      <c r="JXX148" s="4"/>
      <c r="JXY148" s="4"/>
      <c r="JXZ148" s="4"/>
      <c r="JYA148" s="4"/>
      <c r="JYB148" s="4"/>
      <c r="JYC148" s="4"/>
      <c r="JYD148" s="4"/>
      <c r="JYE148" s="4"/>
      <c r="JYF148" s="4"/>
      <c r="JYG148" s="4"/>
      <c r="JYH148" s="4"/>
      <c r="JYI148" s="4"/>
      <c r="JYJ148" s="4"/>
      <c r="JYK148" s="4"/>
      <c r="JYL148" s="4"/>
      <c r="JYM148" s="4"/>
      <c r="JYN148" s="4"/>
      <c r="JYO148" s="4"/>
      <c r="JYP148" s="4"/>
      <c r="JYQ148" s="4"/>
      <c r="JYR148" s="4"/>
      <c r="JYS148" s="4"/>
      <c r="JYT148" s="4"/>
      <c r="JYU148" s="4"/>
      <c r="JYV148" s="4"/>
      <c r="JYW148" s="4"/>
      <c r="JYX148" s="4"/>
      <c r="JYY148" s="4"/>
      <c r="JYZ148" s="4"/>
      <c r="JZA148" s="4"/>
      <c r="JZB148" s="4"/>
      <c r="JZC148" s="4"/>
      <c r="JZD148" s="4"/>
      <c r="JZE148" s="4"/>
      <c r="JZF148" s="4"/>
      <c r="JZG148" s="4"/>
      <c r="JZH148" s="4"/>
      <c r="JZI148" s="4"/>
      <c r="JZJ148" s="4"/>
      <c r="JZK148" s="4"/>
      <c r="JZL148" s="4"/>
      <c r="JZM148" s="4"/>
      <c r="JZN148" s="4"/>
      <c r="JZO148" s="4"/>
      <c r="JZP148" s="4"/>
      <c r="JZQ148" s="4"/>
      <c r="JZR148" s="4"/>
      <c r="JZS148" s="4"/>
      <c r="JZT148" s="4"/>
      <c r="JZU148" s="4"/>
      <c r="JZV148" s="4"/>
      <c r="JZW148" s="4"/>
      <c r="JZX148" s="4"/>
      <c r="JZY148" s="4"/>
      <c r="JZZ148" s="4"/>
      <c r="KAA148" s="4"/>
      <c r="KAB148" s="4"/>
      <c r="KAC148" s="4"/>
      <c r="KAD148" s="4"/>
      <c r="KAE148" s="4"/>
      <c r="KAF148" s="4"/>
      <c r="KAG148" s="4"/>
      <c r="KAH148" s="4"/>
      <c r="KAI148" s="4"/>
      <c r="KAJ148" s="4"/>
      <c r="KAK148" s="4"/>
      <c r="KAL148" s="4"/>
      <c r="KAM148" s="4"/>
      <c r="KAN148" s="4"/>
      <c r="KAO148" s="4"/>
      <c r="KAP148" s="4"/>
      <c r="KAQ148" s="4"/>
      <c r="KAR148" s="4"/>
      <c r="KAS148" s="4"/>
      <c r="KAT148" s="4"/>
      <c r="KAU148" s="4"/>
      <c r="KAV148" s="4"/>
      <c r="KAW148" s="4"/>
      <c r="KAX148" s="4"/>
      <c r="KAY148" s="4"/>
      <c r="KAZ148" s="4"/>
      <c r="KBA148" s="4"/>
      <c r="KBB148" s="4"/>
      <c r="KBC148" s="4"/>
      <c r="KBD148" s="4"/>
      <c r="KBE148" s="4"/>
      <c r="KBF148" s="4"/>
      <c r="KBG148" s="4"/>
      <c r="KBH148" s="4"/>
      <c r="KBI148" s="4"/>
      <c r="KBJ148" s="4"/>
      <c r="KBK148" s="4"/>
      <c r="KBL148" s="4"/>
      <c r="KBM148" s="4"/>
      <c r="KBN148" s="4"/>
      <c r="KBO148" s="4"/>
      <c r="KBP148" s="4"/>
      <c r="KBQ148" s="4"/>
      <c r="KBR148" s="4"/>
      <c r="KBS148" s="4"/>
      <c r="KBT148" s="4"/>
      <c r="KBU148" s="4"/>
      <c r="KBV148" s="4"/>
      <c r="KBW148" s="4"/>
      <c r="KBX148" s="4"/>
      <c r="KBY148" s="4"/>
      <c r="KBZ148" s="4"/>
      <c r="KCA148" s="4"/>
      <c r="KCB148" s="4"/>
      <c r="KCC148" s="4"/>
      <c r="KCD148" s="4"/>
      <c r="KCE148" s="4"/>
      <c r="KCF148" s="4"/>
      <c r="KCG148" s="4"/>
      <c r="KCH148" s="4"/>
      <c r="KCI148" s="4"/>
      <c r="KCJ148" s="4"/>
      <c r="KCK148" s="4"/>
      <c r="KCL148" s="4"/>
      <c r="KCM148" s="4"/>
      <c r="KCN148" s="4"/>
      <c r="KCO148" s="4"/>
      <c r="KCP148" s="4"/>
      <c r="KCQ148" s="4"/>
      <c r="KCR148" s="4"/>
      <c r="KCS148" s="4"/>
      <c r="KCT148" s="4"/>
      <c r="KCU148" s="4"/>
      <c r="KCV148" s="4"/>
      <c r="KCW148" s="4"/>
      <c r="KCX148" s="4"/>
      <c r="KCY148" s="4"/>
      <c r="KCZ148" s="4"/>
      <c r="KDA148" s="4"/>
      <c r="KDB148" s="4"/>
      <c r="KDC148" s="4"/>
      <c r="KDD148" s="4"/>
      <c r="KDE148" s="4"/>
      <c r="KDF148" s="4"/>
      <c r="KDG148" s="4"/>
      <c r="KDH148" s="4"/>
      <c r="KDI148" s="4"/>
      <c r="KDJ148" s="4"/>
      <c r="KDK148" s="4"/>
      <c r="KDL148" s="4"/>
      <c r="KDM148" s="4"/>
      <c r="KDN148" s="4"/>
      <c r="KDO148" s="4"/>
      <c r="KDP148" s="4"/>
      <c r="KDQ148" s="4"/>
      <c r="KDR148" s="4"/>
      <c r="KDS148" s="4"/>
      <c r="KDT148" s="4"/>
      <c r="KDU148" s="4"/>
      <c r="KDV148" s="4"/>
      <c r="KDW148" s="4"/>
      <c r="KDX148" s="4"/>
      <c r="KDY148" s="4"/>
      <c r="KDZ148" s="4"/>
      <c r="KEA148" s="4"/>
      <c r="KEB148" s="4"/>
      <c r="KEC148" s="4"/>
      <c r="KED148" s="4"/>
      <c r="KEE148" s="4"/>
      <c r="KEF148" s="4"/>
      <c r="KEG148" s="4"/>
      <c r="KEH148" s="4"/>
      <c r="KEI148" s="4"/>
      <c r="KEJ148" s="4"/>
      <c r="KEK148" s="4"/>
      <c r="KEL148" s="4"/>
      <c r="KEM148" s="4"/>
      <c r="KEN148" s="4"/>
      <c r="KEO148" s="4"/>
      <c r="KEP148" s="4"/>
      <c r="KEQ148" s="4"/>
      <c r="KER148" s="4"/>
      <c r="KES148" s="4"/>
      <c r="KET148" s="4"/>
      <c r="KEU148" s="4"/>
      <c r="KEV148" s="4"/>
      <c r="KEW148" s="4"/>
      <c r="KEX148" s="4"/>
      <c r="KEY148" s="4"/>
      <c r="KEZ148" s="4"/>
      <c r="KFA148" s="4"/>
      <c r="KFB148" s="4"/>
      <c r="KFC148" s="4"/>
      <c r="KFD148" s="4"/>
      <c r="KFE148" s="4"/>
      <c r="KFF148" s="4"/>
      <c r="KFG148" s="4"/>
      <c r="KFH148" s="4"/>
      <c r="KFI148" s="4"/>
      <c r="KFJ148" s="4"/>
      <c r="KFK148" s="4"/>
      <c r="KFL148" s="4"/>
      <c r="KFM148" s="4"/>
      <c r="KFN148" s="4"/>
      <c r="KFO148" s="4"/>
      <c r="KFP148" s="4"/>
      <c r="KFQ148" s="4"/>
      <c r="KFR148" s="4"/>
      <c r="KFS148" s="4"/>
      <c r="KFT148" s="4"/>
      <c r="KFU148" s="4"/>
      <c r="KFV148" s="4"/>
      <c r="KFW148" s="4"/>
      <c r="KFX148" s="4"/>
      <c r="KFY148" s="4"/>
      <c r="KFZ148" s="4"/>
      <c r="KGA148" s="4"/>
      <c r="KGB148" s="4"/>
      <c r="KGC148" s="4"/>
      <c r="KGD148" s="4"/>
      <c r="KGE148" s="4"/>
      <c r="KGF148" s="4"/>
      <c r="KGG148" s="4"/>
      <c r="KGH148" s="4"/>
      <c r="KGI148" s="4"/>
      <c r="KGJ148" s="4"/>
      <c r="KGK148" s="4"/>
      <c r="KGL148" s="4"/>
      <c r="KGM148" s="4"/>
      <c r="KGN148" s="4"/>
      <c r="KGO148" s="4"/>
      <c r="KGP148" s="4"/>
      <c r="KGQ148" s="74"/>
      <c r="KGR148" s="74"/>
      <c r="KGS148" s="74"/>
      <c r="KGT148" s="74"/>
      <c r="KGU148" s="74"/>
      <c r="KGV148" s="74"/>
      <c r="KGW148" s="4"/>
      <c r="KGX148" s="4"/>
      <c r="KGY148" s="4"/>
      <c r="KGZ148" s="4"/>
      <c r="KHA148" s="4"/>
      <c r="KHB148" s="4"/>
      <c r="KHC148" s="4"/>
      <c r="KHD148" s="4"/>
      <c r="KHE148" s="4"/>
      <c r="KHF148" s="4"/>
      <c r="KHG148" s="4"/>
      <c r="KHH148" s="4"/>
      <c r="KHI148" s="4"/>
      <c r="KHJ148" s="4"/>
      <c r="KHK148" s="4"/>
      <c r="KHL148" s="4"/>
      <c r="KHM148" s="4"/>
      <c r="KHN148" s="4"/>
      <c r="KHO148" s="4"/>
      <c r="KHP148" s="4"/>
      <c r="KHQ148" s="4"/>
      <c r="KHR148" s="4"/>
      <c r="KHS148" s="4"/>
      <c r="KHT148" s="4"/>
      <c r="KHU148" s="4"/>
      <c r="KHV148" s="4"/>
      <c r="KHW148" s="4"/>
      <c r="KHX148" s="4"/>
      <c r="KHY148" s="4"/>
      <c r="KHZ148" s="4"/>
      <c r="KIA148" s="4"/>
      <c r="KIB148" s="4"/>
      <c r="KIC148" s="4"/>
      <c r="KID148" s="4"/>
      <c r="KIE148" s="4"/>
      <c r="KIF148" s="4"/>
      <c r="KIG148" s="4"/>
      <c r="KIH148" s="4"/>
      <c r="KII148" s="4"/>
      <c r="KIJ148" s="4"/>
      <c r="KIK148" s="4"/>
      <c r="KIL148" s="4"/>
      <c r="KIM148" s="4"/>
      <c r="KIN148" s="4"/>
      <c r="KIO148" s="4"/>
      <c r="KIP148" s="4"/>
      <c r="KIQ148" s="4"/>
      <c r="KIR148" s="4"/>
      <c r="KIS148" s="4"/>
      <c r="KIT148" s="4"/>
      <c r="KIU148" s="4"/>
      <c r="KIV148" s="4"/>
      <c r="KIW148" s="4"/>
      <c r="KIX148" s="4"/>
      <c r="KIY148" s="4"/>
      <c r="KIZ148" s="4"/>
      <c r="KJA148" s="4"/>
      <c r="KJB148" s="4"/>
      <c r="KJC148" s="4"/>
      <c r="KJD148" s="4"/>
      <c r="KJE148" s="4"/>
      <c r="KJF148" s="4"/>
      <c r="KJG148" s="4"/>
      <c r="KJH148" s="4"/>
      <c r="KJI148" s="4"/>
      <c r="KJJ148" s="4"/>
      <c r="KJK148" s="4"/>
      <c r="KJL148" s="4"/>
      <c r="KJM148" s="4"/>
      <c r="KJN148" s="4"/>
      <c r="KJO148" s="4"/>
      <c r="KJP148" s="4"/>
      <c r="KJQ148" s="4"/>
      <c r="KJR148" s="4"/>
      <c r="KJS148" s="4"/>
      <c r="KJT148" s="4"/>
      <c r="KJU148" s="4"/>
      <c r="KJV148" s="4"/>
      <c r="KJW148" s="4"/>
      <c r="KJX148" s="4"/>
      <c r="KJY148" s="4"/>
      <c r="KJZ148" s="4"/>
      <c r="KKA148" s="4"/>
      <c r="KKB148" s="4"/>
      <c r="KKC148" s="4"/>
      <c r="KKD148" s="4"/>
      <c r="KKE148" s="4"/>
      <c r="KKF148" s="4"/>
      <c r="KKG148" s="4"/>
      <c r="KKH148" s="4"/>
      <c r="KKI148" s="4"/>
      <c r="KKJ148" s="4"/>
      <c r="KKK148" s="4"/>
      <c r="KKL148" s="4"/>
      <c r="KKM148" s="4"/>
      <c r="KKN148" s="4"/>
      <c r="KKO148" s="4"/>
      <c r="KKP148" s="4"/>
      <c r="KKQ148" s="4"/>
      <c r="KKR148" s="4"/>
      <c r="KKS148" s="4"/>
      <c r="KKT148" s="4"/>
      <c r="KKU148" s="4"/>
      <c r="KKV148" s="4"/>
      <c r="KKW148" s="4"/>
      <c r="KKX148" s="4"/>
      <c r="KKY148" s="4"/>
      <c r="KKZ148" s="4"/>
      <c r="KLA148" s="4"/>
      <c r="KLB148" s="4"/>
      <c r="KLC148" s="4"/>
      <c r="KLD148" s="4"/>
      <c r="KLE148" s="4"/>
      <c r="KLF148" s="4"/>
      <c r="KLG148" s="4"/>
      <c r="KLH148" s="4"/>
      <c r="KLI148" s="4"/>
      <c r="KLJ148" s="4"/>
      <c r="KLK148" s="4"/>
      <c r="KLL148" s="4"/>
      <c r="KLM148" s="4"/>
      <c r="KLN148" s="4"/>
      <c r="KLO148" s="4"/>
      <c r="KLP148" s="4"/>
      <c r="KLQ148" s="4"/>
      <c r="KLR148" s="4"/>
      <c r="KLS148" s="4"/>
      <c r="KLT148" s="4"/>
      <c r="KLU148" s="4"/>
      <c r="KLV148" s="4"/>
      <c r="KLW148" s="4"/>
      <c r="KLX148" s="4"/>
      <c r="KLY148" s="4"/>
      <c r="KLZ148" s="4"/>
      <c r="KMA148" s="4"/>
      <c r="KMB148" s="4"/>
      <c r="KMC148" s="4"/>
      <c r="KMD148" s="4"/>
      <c r="KME148" s="4"/>
      <c r="KMF148" s="4"/>
      <c r="KMG148" s="4"/>
      <c r="KMH148" s="4"/>
      <c r="KMI148" s="4"/>
      <c r="KMJ148" s="4"/>
      <c r="KMK148" s="4"/>
      <c r="KML148" s="4"/>
      <c r="KMM148" s="4"/>
      <c r="KMN148" s="4"/>
      <c r="KMO148" s="4"/>
      <c r="KMP148" s="4"/>
      <c r="KMQ148" s="4"/>
      <c r="KMR148" s="4"/>
      <c r="KMS148" s="4"/>
      <c r="KMT148" s="4"/>
      <c r="KMU148" s="4"/>
      <c r="KMV148" s="4"/>
      <c r="KMW148" s="4"/>
      <c r="KMX148" s="4"/>
      <c r="KMY148" s="4"/>
      <c r="KMZ148" s="4"/>
      <c r="KNA148" s="4"/>
      <c r="KNB148" s="4"/>
      <c r="KNC148" s="4"/>
      <c r="KND148" s="4"/>
      <c r="KNE148" s="4"/>
      <c r="KNF148" s="4"/>
      <c r="KNG148" s="4"/>
      <c r="KNH148" s="4"/>
      <c r="KNI148" s="4"/>
      <c r="KNJ148" s="4"/>
      <c r="KNK148" s="4"/>
      <c r="KNL148" s="4"/>
      <c r="KNM148" s="4"/>
      <c r="KNN148" s="4"/>
      <c r="KNO148" s="4"/>
      <c r="KNP148" s="4"/>
      <c r="KNQ148" s="4"/>
      <c r="KNR148" s="4"/>
      <c r="KNS148" s="4"/>
      <c r="KNT148" s="4"/>
      <c r="KNU148" s="4"/>
      <c r="KNV148" s="4"/>
      <c r="KNW148" s="4"/>
      <c r="KNX148" s="4"/>
      <c r="KNY148" s="4"/>
      <c r="KNZ148" s="4"/>
      <c r="KOA148" s="4"/>
      <c r="KOB148" s="4"/>
      <c r="KOC148" s="4"/>
      <c r="KOD148" s="4"/>
      <c r="KOE148" s="4"/>
      <c r="KOF148" s="4"/>
      <c r="KOG148" s="4"/>
      <c r="KOH148" s="4"/>
      <c r="KOI148" s="4"/>
      <c r="KOJ148" s="4"/>
      <c r="KOK148" s="4"/>
      <c r="KOL148" s="4"/>
      <c r="KOM148" s="4"/>
      <c r="KON148" s="4"/>
      <c r="KOO148" s="4"/>
      <c r="KOP148" s="4"/>
      <c r="KOQ148" s="4"/>
      <c r="KOR148" s="4"/>
      <c r="KOS148" s="4"/>
      <c r="KOT148" s="4"/>
      <c r="KOU148" s="4"/>
      <c r="KOV148" s="4"/>
      <c r="KOW148" s="4"/>
      <c r="KOX148" s="4"/>
      <c r="KOY148" s="4"/>
      <c r="KOZ148" s="4"/>
      <c r="KPA148" s="4"/>
      <c r="KPB148" s="4"/>
      <c r="KPC148" s="4"/>
      <c r="KPD148" s="4"/>
      <c r="KPE148" s="4"/>
      <c r="KPF148" s="4"/>
      <c r="KPG148" s="4"/>
      <c r="KPH148" s="4"/>
      <c r="KPI148" s="4"/>
      <c r="KPJ148" s="4"/>
      <c r="KPK148" s="4"/>
      <c r="KPL148" s="4"/>
      <c r="KPM148" s="4"/>
      <c r="KPN148" s="4"/>
      <c r="KPO148" s="4"/>
      <c r="KPP148" s="4"/>
      <c r="KPQ148" s="4"/>
      <c r="KPR148" s="4"/>
      <c r="KPS148" s="4"/>
      <c r="KPT148" s="4"/>
      <c r="KPU148" s="4"/>
      <c r="KPV148" s="4"/>
      <c r="KPW148" s="4"/>
      <c r="KPX148" s="4"/>
      <c r="KPY148" s="4"/>
      <c r="KPZ148" s="4"/>
      <c r="KQA148" s="4"/>
      <c r="KQB148" s="4"/>
      <c r="KQC148" s="4"/>
      <c r="KQD148" s="4"/>
      <c r="KQE148" s="4"/>
      <c r="KQF148" s="4"/>
      <c r="KQG148" s="4"/>
      <c r="KQH148" s="4"/>
      <c r="KQI148" s="4"/>
      <c r="KQJ148" s="4"/>
      <c r="KQK148" s="4"/>
      <c r="KQL148" s="4"/>
      <c r="KQM148" s="74"/>
      <c r="KQN148" s="74"/>
      <c r="KQO148" s="74"/>
      <c r="KQP148" s="74"/>
      <c r="KQQ148" s="74"/>
      <c r="KQR148" s="74"/>
      <c r="KQS148" s="4"/>
      <c r="KQT148" s="4"/>
      <c r="KQU148" s="4"/>
      <c r="KQV148" s="4"/>
      <c r="KQW148" s="4"/>
      <c r="KQX148" s="4"/>
      <c r="KQY148" s="4"/>
      <c r="KQZ148" s="4"/>
      <c r="KRA148" s="4"/>
      <c r="KRB148" s="4"/>
      <c r="KRC148" s="4"/>
      <c r="KRD148" s="4"/>
      <c r="KRE148" s="4"/>
      <c r="KRF148" s="4"/>
      <c r="KRG148" s="4"/>
      <c r="KRH148" s="4"/>
      <c r="KRI148" s="4"/>
      <c r="KRJ148" s="4"/>
      <c r="KRK148" s="4"/>
      <c r="KRL148" s="4"/>
      <c r="KRM148" s="4"/>
      <c r="KRN148" s="4"/>
      <c r="KRO148" s="4"/>
      <c r="KRP148" s="4"/>
      <c r="KRQ148" s="4"/>
      <c r="KRR148" s="4"/>
      <c r="KRS148" s="4"/>
      <c r="KRT148" s="4"/>
      <c r="KRU148" s="4"/>
      <c r="KRV148" s="4"/>
      <c r="KRW148" s="4"/>
      <c r="KRX148" s="4"/>
      <c r="KRY148" s="4"/>
      <c r="KRZ148" s="4"/>
      <c r="KSA148" s="4"/>
      <c r="KSB148" s="4"/>
      <c r="KSC148" s="4"/>
      <c r="KSD148" s="4"/>
      <c r="KSE148" s="4"/>
      <c r="KSF148" s="4"/>
      <c r="KSG148" s="4"/>
      <c r="KSH148" s="4"/>
      <c r="KSI148" s="4"/>
      <c r="KSJ148" s="4"/>
      <c r="KSK148" s="4"/>
      <c r="KSL148" s="4"/>
      <c r="KSM148" s="4"/>
      <c r="KSN148" s="4"/>
      <c r="KSO148" s="4"/>
      <c r="KSP148" s="4"/>
      <c r="KSQ148" s="4"/>
      <c r="KSR148" s="4"/>
      <c r="KSS148" s="4"/>
      <c r="KST148" s="4"/>
      <c r="KSU148" s="4"/>
      <c r="KSV148" s="4"/>
      <c r="KSW148" s="4"/>
      <c r="KSX148" s="4"/>
      <c r="KSY148" s="4"/>
      <c r="KSZ148" s="4"/>
      <c r="KTA148" s="4"/>
      <c r="KTB148" s="4"/>
      <c r="KTC148" s="4"/>
      <c r="KTD148" s="4"/>
      <c r="KTE148" s="4"/>
      <c r="KTF148" s="4"/>
      <c r="KTG148" s="4"/>
      <c r="KTH148" s="4"/>
      <c r="KTI148" s="4"/>
      <c r="KTJ148" s="4"/>
      <c r="KTK148" s="4"/>
      <c r="KTL148" s="4"/>
      <c r="KTM148" s="4"/>
      <c r="KTN148" s="4"/>
      <c r="KTO148" s="4"/>
      <c r="KTP148" s="4"/>
      <c r="KTQ148" s="4"/>
      <c r="KTR148" s="4"/>
      <c r="KTS148" s="4"/>
      <c r="KTT148" s="4"/>
      <c r="KTU148" s="4"/>
      <c r="KTV148" s="4"/>
      <c r="KTW148" s="4"/>
      <c r="KTX148" s="4"/>
      <c r="KTY148" s="4"/>
      <c r="KTZ148" s="4"/>
      <c r="KUA148" s="4"/>
      <c r="KUB148" s="4"/>
      <c r="KUC148" s="4"/>
      <c r="KUD148" s="4"/>
      <c r="KUE148" s="4"/>
      <c r="KUF148" s="4"/>
      <c r="KUG148" s="4"/>
      <c r="KUH148" s="4"/>
      <c r="KUI148" s="4"/>
      <c r="KUJ148" s="4"/>
      <c r="KUK148" s="4"/>
      <c r="KUL148" s="4"/>
      <c r="KUM148" s="4"/>
      <c r="KUN148" s="4"/>
      <c r="KUO148" s="4"/>
      <c r="KUP148" s="4"/>
      <c r="KUQ148" s="4"/>
      <c r="KUR148" s="4"/>
      <c r="KUS148" s="4"/>
      <c r="KUT148" s="4"/>
      <c r="KUU148" s="4"/>
      <c r="KUV148" s="4"/>
      <c r="KUW148" s="4"/>
      <c r="KUX148" s="4"/>
      <c r="KUY148" s="4"/>
      <c r="KUZ148" s="4"/>
      <c r="KVA148" s="4"/>
      <c r="KVB148" s="4"/>
      <c r="KVC148" s="4"/>
      <c r="KVD148" s="4"/>
      <c r="KVE148" s="4"/>
      <c r="KVF148" s="4"/>
      <c r="KVG148" s="4"/>
      <c r="KVH148" s="4"/>
      <c r="KVI148" s="4"/>
      <c r="KVJ148" s="4"/>
      <c r="KVK148" s="4"/>
      <c r="KVL148" s="4"/>
      <c r="KVM148" s="4"/>
      <c r="KVN148" s="4"/>
      <c r="KVO148" s="4"/>
      <c r="KVP148" s="4"/>
      <c r="KVQ148" s="4"/>
      <c r="KVR148" s="4"/>
      <c r="KVS148" s="4"/>
      <c r="KVT148" s="4"/>
      <c r="KVU148" s="4"/>
      <c r="KVV148" s="4"/>
      <c r="KVW148" s="4"/>
      <c r="KVX148" s="4"/>
      <c r="KVY148" s="4"/>
      <c r="KVZ148" s="4"/>
      <c r="KWA148" s="4"/>
      <c r="KWB148" s="4"/>
      <c r="KWC148" s="4"/>
      <c r="KWD148" s="4"/>
      <c r="KWE148" s="4"/>
      <c r="KWF148" s="4"/>
      <c r="KWG148" s="4"/>
      <c r="KWH148" s="4"/>
      <c r="KWI148" s="4"/>
      <c r="KWJ148" s="4"/>
      <c r="KWK148" s="4"/>
      <c r="KWL148" s="4"/>
      <c r="KWM148" s="4"/>
      <c r="KWN148" s="4"/>
      <c r="KWO148" s="4"/>
      <c r="KWP148" s="4"/>
      <c r="KWQ148" s="4"/>
      <c r="KWR148" s="4"/>
      <c r="KWS148" s="4"/>
      <c r="KWT148" s="4"/>
      <c r="KWU148" s="4"/>
      <c r="KWV148" s="4"/>
      <c r="KWW148" s="4"/>
      <c r="KWX148" s="4"/>
      <c r="KWY148" s="4"/>
      <c r="KWZ148" s="4"/>
      <c r="KXA148" s="4"/>
      <c r="KXB148" s="4"/>
      <c r="KXC148" s="4"/>
      <c r="KXD148" s="4"/>
      <c r="KXE148" s="4"/>
      <c r="KXF148" s="4"/>
      <c r="KXG148" s="4"/>
      <c r="KXH148" s="4"/>
      <c r="KXI148" s="4"/>
      <c r="KXJ148" s="4"/>
      <c r="KXK148" s="4"/>
      <c r="KXL148" s="4"/>
      <c r="KXM148" s="4"/>
      <c r="KXN148" s="4"/>
      <c r="KXO148" s="4"/>
      <c r="KXP148" s="4"/>
      <c r="KXQ148" s="4"/>
      <c r="KXR148" s="4"/>
      <c r="KXS148" s="4"/>
      <c r="KXT148" s="4"/>
      <c r="KXU148" s="4"/>
      <c r="KXV148" s="4"/>
      <c r="KXW148" s="4"/>
      <c r="KXX148" s="4"/>
      <c r="KXY148" s="4"/>
      <c r="KXZ148" s="4"/>
      <c r="KYA148" s="4"/>
      <c r="KYB148" s="4"/>
      <c r="KYC148" s="4"/>
      <c r="KYD148" s="4"/>
      <c r="KYE148" s="4"/>
      <c r="KYF148" s="4"/>
      <c r="KYG148" s="4"/>
      <c r="KYH148" s="4"/>
      <c r="KYI148" s="4"/>
      <c r="KYJ148" s="4"/>
      <c r="KYK148" s="4"/>
      <c r="KYL148" s="4"/>
      <c r="KYM148" s="4"/>
      <c r="KYN148" s="4"/>
      <c r="KYO148" s="4"/>
      <c r="KYP148" s="4"/>
      <c r="KYQ148" s="4"/>
      <c r="KYR148" s="4"/>
      <c r="KYS148" s="4"/>
      <c r="KYT148" s="4"/>
      <c r="KYU148" s="4"/>
      <c r="KYV148" s="4"/>
      <c r="KYW148" s="4"/>
      <c r="KYX148" s="4"/>
      <c r="KYY148" s="4"/>
      <c r="KYZ148" s="4"/>
      <c r="KZA148" s="4"/>
      <c r="KZB148" s="4"/>
      <c r="KZC148" s="4"/>
      <c r="KZD148" s="4"/>
      <c r="KZE148" s="4"/>
      <c r="KZF148" s="4"/>
      <c r="KZG148" s="4"/>
      <c r="KZH148" s="4"/>
      <c r="KZI148" s="4"/>
      <c r="KZJ148" s="4"/>
      <c r="KZK148" s="4"/>
      <c r="KZL148" s="4"/>
      <c r="KZM148" s="4"/>
      <c r="KZN148" s="4"/>
      <c r="KZO148" s="4"/>
      <c r="KZP148" s="4"/>
      <c r="KZQ148" s="4"/>
      <c r="KZR148" s="4"/>
      <c r="KZS148" s="4"/>
      <c r="KZT148" s="4"/>
      <c r="KZU148" s="4"/>
      <c r="KZV148" s="4"/>
      <c r="KZW148" s="4"/>
      <c r="KZX148" s="4"/>
      <c r="KZY148" s="4"/>
      <c r="KZZ148" s="4"/>
      <c r="LAA148" s="4"/>
      <c r="LAB148" s="4"/>
      <c r="LAC148" s="4"/>
      <c r="LAD148" s="4"/>
      <c r="LAE148" s="4"/>
      <c r="LAF148" s="4"/>
      <c r="LAG148" s="4"/>
      <c r="LAH148" s="4"/>
      <c r="LAI148" s="74"/>
      <c r="LAJ148" s="74"/>
      <c r="LAK148" s="74"/>
      <c r="LAL148" s="74"/>
      <c r="LAM148" s="74"/>
      <c r="LAN148" s="74"/>
      <c r="LAO148" s="4"/>
      <c r="LAP148" s="4"/>
      <c r="LAQ148" s="4"/>
      <c r="LAR148" s="4"/>
      <c r="LAS148" s="4"/>
      <c r="LAT148" s="4"/>
      <c r="LAU148" s="4"/>
      <c r="LAV148" s="4"/>
      <c r="LAW148" s="4"/>
      <c r="LAX148" s="4"/>
      <c r="LAY148" s="4"/>
      <c r="LAZ148" s="4"/>
      <c r="LBA148" s="4"/>
      <c r="LBB148" s="4"/>
      <c r="LBC148" s="4"/>
      <c r="LBD148" s="4"/>
      <c r="LBE148" s="4"/>
      <c r="LBF148" s="4"/>
      <c r="LBG148" s="4"/>
      <c r="LBH148" s="4"/>
      <c r="LBI148" s="4"/>
      <c r="LBJ148" s="4"/>
      <c r="LBK148" s="4"/>
      <c r="LBL148" s="4"/>
      <c r="LBM148" s="4"/>
      <c r="LBN148" s="4"/>
      <c r="LBO148" s="4"/>
      <c r="LBP148" s="4"/>
      <c r="LBQ148" s="4"/>
      <c r="LBR148" s="4"/>
      <c r="LBS148" s="4"/>
      <c r="LBT148" s="4"/>
      <c r="LBU148" s="4"/>
      <c r="LBV148" s="4"/>
      <c r="LBW148" s="4"/>
      <c r="LBX148" s="4"/>
      <c r="LBY148" s="4"/>
      <c r="LBZ148" s="4"/>
      <c r="LCA148" s="4"/>
      <c r="LCB148" s="4"/>
      <c r="LCC148" s="4"/>
      <c r="LCD148" s="4"/>
      <c r="LCE148" s="4"/>
      <c r="LCF148" s="4"/>
      <c r="LCG148" s="4"/>
      <c r="LCH148" s="4"/>
      <c r="LCI148" s="4"/>
      <c r="LCJ148" s="4"/>
      <c r="LCK148" s="4"/>
      <c r="LCL148" s="4"/>
      <c r="LCM148" s="4"/>
      <c r="LCN148" s="4"/>
      <c r="LCO148" s="4"/>
      <c r="LCP148" s="4"/>
      <c r="LCQ148" s="4"/>
      <c r="LCR148" s="4"/>
      <c r="LCS148" s="4"/>
      <c r="LCT148" s="4"/>
      <c r="LCU148" s="4"/>
      <c r="LCV148" s="4"/>
      <c r="LCW148" s="4"/>
      <c r="LCX148" s="4"/>
      <c r="LCY148" s="4"/>
      <c r="LCZ148" s="4"/>
      <c r="LDA148" s="4"/>
      <c r="LDB148" s="4"/>
      <c r="LDC148" s="4"/>
      <c r="LDD148" s="4"/>
      <c r="LDE148" s="4"/>
      <c r="LDF148" s="4"/>
      <c r="LDG148" s="4"/>
      <c r="LDH148" s="4"/>
      <c r="LDI148" s="4"/>
      <c r="LDJ148" s="4"/>
      <c r="LDK148" s="4"/>
      <c r="LDL148" s="4"/>
      <c r="LDM148" s="4"/>
      <c r="LDN148" s="4"/>
      <c r="LDO148" s="4"/>
      <c r="LDP148" s="4"/>
      <c r="LDQ148" s="4"/>
      <c r="LDR148" s="4"/>
      <c r="LDS148" s="4"/>
      <c r="LDT148" s="4"/>
      <c r="LDU148" s="4"/>
      <c r="LDV148" s="4"/>
      <c r="LDW148" s="4"/>
      <c r="LDX148" s="4"/>
      <c r="LDY148" s="4"/>
      <c r="LDZ148" s="4"/>
      <c r="LEA148" s="4"/>
      <c r="LEB148" s="4"/>
      <c r="LEC148" s="4"/>
      <c r="LED148" s="4"/>
      <c r="LEE148" s="4"/>
      <c r="LEF148" s="4"/>
      <c r="LEG148" s="4"/>
      <c r="LEH148" s="4"/>
      <c r="LEI148" s="4"/>
      <c r="LEJ148" s="4"/>
      <c r="LEK148" s="4"/>
      <c r="LEL148" s="4"/>
      <c r="LEM148" s="4"/>
      <c r="LEN148" s="4"/>
      <c r="LEO148" s="4"/>
      <c r="LEP148" s="4"/>
      <c r="LEQ148" s="4"/>
      <c r="LER148" s="4"/>
      <c r="LES148" s="4"/>
      <c r="LET148" s="4"/>
      <c r="LEU148" s="4"/>
      <c r="LEV148" s="4"/>
      <c r="LEW148" s="4"/>
      <c r="LEX148" s="4"/>
      <c r="LEY148" s="4"/>
      <c r="LEZ148" s="4"/>
      <c r="LFA148" s="4"/>
      <c r="LFB148" s="4"/>
      <c r="LFC148" s="4"/>
      <c r="LFD148" s="4"/>
      <c r="LFE148" s="4"/>
      <c r="LFF148" s="4"/>
      <c r="LFG148" s="4"/>
      <c r="LFH148" s="4"/>
      <c r="LFI148" s="4"/>
      <c r="LFJ148" s="4"/>
      <c r="LFK148" s="4"/>
      <c r="LFL148" s="4"/>
      <c r="LFM148" s="4"/>
      <c r="LFN148" s="4"/>
      <c r="LFO148" s="4"/>
      <c r="LFP148" s="4"/>
      <c r="LFQ148" s="4"/>
      <c r="LFR148" s="4"/>
      <c r="LFS148" s="4"/>
      <c r="LFT148" s="4"/>
      <c r="LFU148" s="4"/>
      <c r="LFV148" s="4"/>
      <c r="LFW148" s="4"/>
      <c r="LFX148" s="4"/>
      <c r="LFY148" s="4"/>
      <c r="LFZ148" s="4"/>
      <c r="LGA148" s="4"/>
      <c r="LGB148" s="4"/>
      <c r="LGC148" s="4"/>
      <c r="LGD148" s="4"/>
      <c r="LGE148" s="4"/>
      <c r="LGF148" s="4"/>
      <c r="LGG148" s="4"/>
      <c r="LGH148" s="4"/>
      <c r="LGI148" s="4"/>
      <c r="LGJ148" s="4"/>
      <c r="LGK148" s="4"/>
      <c r="LGL148" s="4"/>
      <c r="LGM148" s="4"/>
      <c r="LGN148" s="4"/>
      <c r="LGO148" s="4"/>
      <c r="LGP148" s="4"/>
      <c r="LGQ148" s="4"/>
      <c r="LGR148" s="4"/>
      <c r="LGS148" s="4"/>
      <c r="LGT148" s="4"/>
      <c r="LGU148" s="4"/>
      <c r="LGV148" s="4"/>
      <c r="LGW148" s="4"/>
      <c r="LGX148" s="4"/>
      <c r="LGY148" s="4"/>
      <c r="LGZ148" s="4"/>
      <c r="LHA148" s="4"/>
      <c r="LHB148" s="4"/>
      <c r="LHC148" s="4"/>
      <c r="LHD148" s="4"/>
      <c r="LHE148" s="4"/>
      <c r="LHF148" s="4"/>
      <c r="LHG148" s="4"/>
      <c r="LHH148" s="4"/>
      <c r="LHI148" s="4"/>
      <c r="LHJ148" s="4"/>
      <c r="LHK148" s="4"/>
      <c r="LHL148" s="4"/>
      <c r="LHM148" s="4"/>
      <c r="LHN148" s="4"/>
      <c r="LHO148" s="4"/>
      <c r="LHP148" s="4"/>
      <c r="LHQ148" s="4"/>
      <c r="LHR148" s="4"/>
      <c r="LHS148" s="4"/>
      <c r="LHT148" s="4"/>
      <c r="LHU148" s="4"/>
      <c r="LHV148" s="4"/>
      <c r="LHW148" s="4"/>
      <c r="LHX148" s="4"/>
      <c r="LHY148" s="4"/>
      <c r="LHZ148" s="4"/>
      <c r="LIA148" s="4"/>
      <c r="LIB148" s="4"/>
      <c r="LIC148" s="4"/>
      <c r="LID148" s="4"/>
      <c r="LIE148" s="4"/>
      <c r="LIF148" s="4"/>
      <c r="LIG148" s="4"/>
      <c r="LIH148" s="4"/>
      <c r="LII148" s="4"/>
      <c r="LIJ148" s="4"/>
      <c r="LIK148" s="4"/>
      <c r="LIL148" s="4"/>
      <c r="LIM148" s="4"/>
      <c r="LIN148" s="4"/>
      <c r="LIO148" s="4"/>
      <c r="LIP148" s="4"/>
      <c r="LIQ148" s="4"/>
      <c r="LIR148" s="4"/>
      <c r="LIS148" s="4"/>
      <c r="LIT148" s="4"/>
      <c r="LIU148" s="4"/>
      <c r="LIV148" s="4"/>
      <c r="LIW148" s="4"/>
      <c r="LIX148" s="4"/>
      <c r="LIY148" s="4"/>
      <c r="LIZ148" s="4"/>
      <c r="LJA148" s="4"/>
      <c r="LJB148" s="4"/>
      <c r="LJC148" s="4"/>
      <c r="LJD148" s="4"/>
      <c r="LJE148" s="4"/>
      <c r="LJF148" s="4"/>
      <c r="LJG148" s="4"/>
      <c r="LJH148" s="4"/>
      <c r="LJI148" s="4"/>
      <c r="LJJ148" s="4"/>
      <c r="LJK148" s="4"/>
      <c r="LJL148" s="4"/>
      <c r="LJM148" s="4"/>
      <c r="LJN148" s="4"/>
      <c r="LJO148" s="4"/>
      <c r="LJP148" s="4"/>
      <c r="LJQ148" s="4"/>
      <c r="LJR148" s="4"/>
      <c r="LJS148" s="4"/>
      <c r="LJT148" s="4"/>
      <c r="LJU148" s="4"/>
      <c r="LJV148" s="4"/>
      <c r="LJW148" s="4"/>
      <c r="LJX148" s="4"/>
      <c r="LJY148" s="4"/>
      <c r="LJZ148" s="4"/>
      <c r="LKA148" s="4"/>
      <c r="LKB148" s="4"/>
      <c r="LKC148" s="4"/>
      <c r="LKD148" s="4"/>
      <c r="LKE148" s="74"/>
      <c r="LKF148" s="74"/>
      <c r="LKG148" s="74"/>
      <c r="LKH148" s="74"/>
      <c r="LKI148" s="74"/>
      <c r="LKJ148" s="74"/>
      <c r="LKK148" s="4"/>
      <c r="LKL148" s="4"/>
      <c r="LKM148" s="4"/>
      <c r="LKN148" s="4"/>
      <c r="LKO148" s="4"/>
      <c r="LKP148" s="4"/>
      <c r="LKQ148" s="4"/>
      <c r="LKR148" s="4"/>
      <c r="LKS148" s="4"/>
      <c r="LKT148" s="4"/>
      <c r="LKU148" s="4"/>
      <c r="LKV148" s="4"/>
      <c r="LKW148" s="4"/>
      <c r="LKX148" s="4"/>
      <c r="LKY148" s="4"/>
      <c r="LKZ148" s="4"/>
      <c r="LLA148" s="4"/>
      <c r="LLB148" s="4"/>
      <c r="LLC148" s="4"/>
      <c r="LLD148" s="4"/>
      <c r="LLE148" s="4"/>
      <c r="LLF148" s="4"/>
      <c r="LLG148" s="4"/>
      <c r="LLH148" s="4"/>
      <c r="LLI148" s="4"/>
      <c r="LLJ148" s="4"/>
      <c r="LLK148" s="4"/>
      <c r="LLL148" s="4"/>
      <c r="LLM148" s="4"/>
      <c r="LLN148" s="4"/>
      <c r="LLO148" s="4"/>
      <c r="LLP148" s="4"/>
      <c r="LLQ148" s="4"/>
      <c r="LLR148" s="4"/>
      <c r="LLS148" s="4"/>
      <c r="LLT148" s="4"/>
      <c r="LLU148" s="4"/>
      <c r="LLV148" s="4"/>
      <c r="LLW148" s="4"/>
      <c r="LLX148" s="4"/>
      <c r="LLY148" s="4"/>
      <c r="LLZ148" s="4"/>
      <c r="LMA148" s="4"/>
      <c r="LMB148" s="4"/>
      <c r="LMC148" s="4"/>
      <c r="LMD148" s="4"/>
      <c r="LME148" s="4"/>
      <c r="LMF148" s="4"/>
      <c r="LMG148" s="4"/>
      <c r="LMH148" s="4"/>
      <c r="LMI148" s="4"/>
      <c r="LMJ148" s="4"/>
      <c r="LMK148" s="4"/>
      <c r="LML148" s="4"/>
      <c r="LMM148" s="4"/>
      <c r="LMN148" s="4"/>
      <c r="LMO148" s="4"/>
      <c r="LMP148" s="4"/>
      <c r="LMQ148" s="4"/>
      <c r="LMR148" s="4"/>
      <c r="LMS148" s="4"/>
      <c r="LMT148" s="4"/>
      <c r="LMU148" s="4"/>
      <c r="LMV148" s="4"/>
      <c r="LMW148" s="4"/>
      <c r="LMX148" s="4"/>
      <c r="LMY148" s="4"/>
      <c r="LMZ148" s="4"/>
      <c r="LNA148" s="4"/>
      <c r="LNB148" s="4"/>
      <c r="LNC148" s="4"/>
      <c r="LND148" s="4"/>
      <c r="LNE148" s="4"/>
      <c r="LNF148" s="4"/>
      <c r="LNG148" s="4"/>
      <c r="LNH148" s="4"/>
      <c r="LNI148" s="4"/>
      <c r="LNJ148" s="4"/>
      <c r="LNK148" s="4"/>
      <c r="LNL148" s="4"/>
      <c r="LNM148" s="4"/>
      <c r="LNN148" s="4"/>
      <c r="LNO148" s="4"/>
      <c r="LNP148" s="4"/>
      <c r="LNQ148" s="4"/>
      <c r="LNR148" s="4"/>
      <c r="LNS148" s="4"/>
      <c r="LNT148" s="4"/>
      <c r="LNU148" s="4"/>
      <c r="LNV148" s="4"/>
      <c r="LNW148" s="4"/>
      <c r="LNX148" s="4"/>
      <c r="LNY148" s="4"/>
      <c r="LNZ148" s="4"/>
      <c r="LOA148" s="4"/>
      <c r="LOB148" s="4"/>
      <c r="LOC148" s="4"/>
      <c r="LOD148" s="4"/>
      <c r="LOE148" s="4"/>
      <c r="LOF148" s="4"/>
      <c r="LOG148" s="4"/>
      <c r="LOH148" s="4"/>
      <c r="LOI148" s="4"/>
      <c r="LOJ148" s="4"/>
      <c r="LOK148" s="4"/>
      <c r="LOL148" s="4"/>
      <c r="LOM148" s="4"/>
      <c r="LON148" s="4"/>
      <c r="LOO148" s="4"/>
      <c r="LOP148" s="4"/>
      <c r="LOQ148" s="4"/>
      <c r="LOR148" s="4"/>
      <c r="LOS148" s="4"/>
      <c r="LOT148" s="4"/>
      <c r="LOU148" s="4"/>
      <c r="LOV148" s="4"/>
      <c r="LOW148" s="4"/>
      <c r="LOX148" s="4"/>
      <c r="LOY148" s="4"/>
      <c r="LOZ148" s="4"/>
      <c r="LPA148" s="4"/>
      <c r="LPB148" s="4"/>
      <c r="LPC148" s="4"/>
      <c r="LPD148" s="4"/>
      <c r="LPE148" s="4"/>
      <c r="LPF148" s="4"/>
      <c r="LPG148" s="4"/>
      <c r="LPH148" s="4"/>
      <c r="LPI148" s="4"/>
      <c r="LPJ148" s="4"/>
      <c r="LPK148" s="4"/>
      <c r="LPL148" s="4"/>
      <c r="LPM148" s="4"/>
      <c r="LPN148" s="4"/>
      <c r="LPO148" s="4"/>
      <c r="LPP148" s="4"/>
      <c r="LPQ148" s="4"/>
      <c r="LPR148" s="4"/>
      <c r="LPS148" s="4"/>
      <c r="LPT148" s="4"/>
      <c r="LPU148" s="4"/>
      <c r="LPV148" s="4"/>
      <c r="LPW148" s="4"/>
      <c r="LPX148" s="4"/>
      <c r="LPY148" s="4"/>
      <c r="LPZ148" s="4"/>
      <c r="LQA148" s="4"/>
      <c r="LQB148" s="4"/>
      <c r="LQC148" s="4"/>
      <c r="LQD148" s="4"/>
      <c r="LQE148" s="4"/>
      <c r="LQF148" s="4"/>
      <c r="LQG148" s="4"/>
      <c r="LQH148" s="4"/>
      <c r="LQI148" s="4"/>
      <c r="LQJ148" s="4"/>
      <c r="LQK148" s="4"/>
      <c r="LQL148" s="4"/>
      <c r="LQM148" s="4"/>
      <c r="LQN148" s="4"/>
      <c r="LQO148" s="4"/>
      <c r="LQP148" s="4"/>
      <c r="LQQ148" s="4"/>
      <c r="LQR148" s="4"/>
      <c r="LQS148" s="4"/>
      <c r="LQT148" s="4"/>
      <c r="LQU148" s="4"/>
      <c r="LQV148" s="4"/>
      <c r="LQW148" s="4"/>
      <c r="LQX148" s="4"/>
      <c r="LQY148" s="4"/>
      <c r="LQZ148" s="4"/>
      <c r="LRA148" s="4"/>
      <c r="LRB148" s="4"/>
      <c r="LRC148" s="4"/>
      <c r="LRD148" s="4"/>
      <c r="LRE148" s="4"/>
      <c r="LRF148" s="4"/>
      <c r="LRG148" s="4"/>
      <c r="LRH148" s="4"/>
      <c r="LRI148" s="4"/>
      <c r="LRJ148" s="4"/>
      <c r="LRK148" s="4"/>
      <c r="LRL148" s="4"/>
      <c r="LRM148" s="4"/>
      <c r="LRN148" s="4"/>
      <c r="LRO148" s="4"/>
      <c r="LRP148" s="4"/>
      <c r="LRQ148" s="4"/>
      <c r="LRR148" s="4"/>
      <c r="LRS148" s="4"/>
      <c r="LRT148" s="4"/>
      <c r="LRU148" s="4"/>
      <c r="LRV148" s="4"/>
      <c r="LRW148" s="4"/>
      <c r="LRX148" s="4"/>
      <c r="LRY148" s="4"/>
      <c r="LRZ148" s="4"/>
      <c r="LSA148" s="4"/>
      <c r="LSB148" s="4"/>
      <c r="LSC148" s="4"/>
      <c r="LSD148" s="4"/>
      <c r="LSE148" s="4"/>
      <c r="LSF148" s="4"/>
      <c r="LSG148" s="4"/>
      <c r="LSH148" s="4"/>
      <c r="LSI148" s="4"/>
      <c r="LSJ148" s="4"/>
      <c r="LSK148" s="4"/>
      <c r="LSL148" s="4"/>
      <c r="LSM148" s="4"/>
      <c r="LSN148" s="4"/>
      <c r="LSO148" s="4"/>
      <c r="LSP148" s="4"/>
      <c r="LSQ148" s="4"/>
      <c r="LSR148" s="4"/>
      <c r="LSS148" s="4"/>
      <c r="LST148" s="4"/>
      <c r="LSU148" s="4"/>
      <c r="LSV148" s="4"/>
      <c r="LSW148" s="4"/>
      <c r="LSX148" s="4"/>
      <c r="LSY148" s="4"/>
      <c r="LSZ148" s="4"/>
      <c r="LTA148" s="4"/>
      <c r="LTB148" s="4"/>
      <c r="LTC148" s="4"/>
      <c r="LTD148" s="4"/>
      <c r="LTE148" s="4"/>
      <c r="LTF148" s="4"/>
      <c r="LTG148" s="4"/>
      <c r="LTH148" s="4"/>
      <c r="LTI148" s="4"/>
      <c r="LTJ148" s="4"/>
      <c r="LTK148" s="4"/>
      <c r="LTL148" s="4"/>
      <c r="LTM148" s="4"/>
      <c r="LTN148" s="4"/>
      <c r="LTO148" s="4"/>
      <c r="LTP148" s="4"/>
      <c r="LTQ148" s="4"/>
      <c r="LTR148" s="4"/>
      <c r="LTS148" s="4"/>
      <c r="LTT148" s="4"/>
      <c r="LTU148" s="4"/>
      <c r="LTV148" s="4"/>
      <c r="LTW148" s="4"/>
      <c r="LTX148" s="4"/>
      <c r="LTY148" s="4"/>
      <c r="LTZ148" s="4"/>
      <c r="LUA148" s="74"/>
      <c r="LUB148" s="74"/>
      <c r="LUC148" s="74"/>
      <c r="LUD148" s="74"/>
      <c r="LUE148" s="74"/>
      <c r="LUF148" s="74"/>
      <c r="LUG148" s="4"/>
      <c r="LUH148" s="4"/>
      <c r="LUI148" s="4"/>
      <c r="LUJ148" s="4"/>
      <c r="LUK148" s="4"/>
      <c r="LUL148" s="4"/>
      <c r="LUM148" s="4"/>
      <c r="LUN148" s="4"/>
      <c r="LUO148" s="4"/>
      <c r="LUP148" s="4"/>
      <c r="LUQ148" s="4"/>
      <c r="LUR148" s="4"/>
      <c r="LUS148" s="4"/>
      <c r="LUT148" s="4"/>
      <c r="LUU148" s="4"/>
      <c r="LUV148" s="4"/>
      <c r="LUW148" s="4"/>
      <c r="LUX148" s="4"/>
      <c r="LUY148" s="4"/>
      <c r="LUZ148" s="4"/>
      <c r="LVA148" s="4"/>
      <c r="LVB148" s="4"/>
      <c r="LVC148" s="4"/>
      <c r="LVD148" s="4"/>
      <c r="LVE148" s="4"/>
      <c r="LVF148" s="4"/>
      <c r="LVG148" s="4"/>
      <c r="LVH148" s="4"/>
      <c r="LVI148" s="4"/>
      <c r="LVJ148" s="4"/>
      <c r="LVK148" s="4"/>
      <c r="LVL148" s="4"/>
      <c r="LVM148" s="4"/>
      <c r="LVN148" s="4"/>
      <c r="LVO148" s="4"/>
      <c r="LVP148" s="4"/>
      <c r="LVQ148" s="4"/>
      <c r="LVR148" s="4"/>
      <c r="LVS148" s="4"/>
      <c r="LVT148" s="4"/>
      <c r="LVU148" s="4"/>
      <c r="LVV148" s="4"/>
      <c r="LVW148" s="4"/>
      <c r="LVX148" s="4"/>
      <c r="LVY148" s="4"/>
      <c r="LVZ148" s="4"/>
      <c r="LWA148" s="4"/>
      <c r="LWB148" s="4"/>
      <c r="LWC148" s="4"/>
      <c r="LWD148" s="4"/>
      <c r="LWE148" s="4"/>
      <c r="LWF148" s="4"/>
      <c r="LWG148" s="4"/>
      <c r="LWH148" s="4"/>
      <c r="LWI148" s="4"/>
      <c r="LWJ148" s="4"/>
      <c r="LWK148" s="4"/>
      <c r="LWL148" s="4"/>
      <c r="LWM148" s="4"/>
      <c r="LWN148" s="4"/>
      <c r="LWO148" s="4"/>
      <c r="LWP148" s="4"/>
      <c r="LWQ148" s="4"/>
      <c r="LWR148" s="4"/>
      <c r="LWS148" s="4"/>
      <c r="LWT148" s="4"/>
      <c r="LWU148" s="4"/>
      <c r="LWV148" s="4"/>
      <c r="LWW148" s="4"/>
      <c r="LWX148" s="4"/>
      <c r="LWY148" s="4"/>
      <c r="LWZ148" s="4"/>
      <c r="LXA148" s="4"/>
      <c r="LXB148" s="4"/>
      <c r="LXC148" s="4"/>
      <c r="LXD148" s="4"/>
      <c r="LXE148" s="4"/>
      <c r="LXF148" s="4"/>
      <c r="LXG148" s="4"/>
      <c r="LXH148" s="4"/>
      <c r="LXI148" s="4"/>
      <c r="LXJ148" s="4"/>
      <c r="LXK148" s="4"/>
      <c r="LXL148" s="4"/>
      <c r="LXM148" s="4"/>
      <c r="LXN148" s="4"/>
      <c r="LXO148" s="4"/>
      <c r="LXP148" s="4"/>
      <c r="LXQ148" s="4"/>
      <c r="LXR148" s="4"/>
      <c r="LXS148" s="4"/>
      <c r="LXT148" s="4"/>
      <c r="LXU148" s="4"/>
      <c r="LXV148" s="4"/>
      <c r="LXW148" s="4"/>
      <c r="LXX148" s="4"/>
      <c r="LXY148" s="4"/>
      <c r="LXZ148" s="4"/>
      <c r="LYA148" s="4"/>
      <c r="LYB148" s="4"/>
      <c r="LYC148" s="4"/>
      <c r="LYD148" s="4"/>
      <c r="LYE148" s="4"/>
      <c r="LYF148" s="4"/>
      <c r="LYG148" s="4"/>
      <c r="LYH148" s="4"/>
      <c r="LYI148" s="4"/>
      <c r="LYJ148" s="4"/>
      <c r="LYK148" s="4"/>
      <c r="LYL148" s="4"/>
      <c r="LYM148" s="4"/>
      <c r="LYN148" s="4"/>
      <c r="LYO148" s="4"/>
      <c r="LYP148" s="4"/>
      <c r="LYQ148" s="4"/>
      <c r="LYR148" s="4"/>
      <c r="LYS148" s="4"/>
      <c r="LYT148" s="4"/>
      <c r="LYU148" s="4"/>
      <c r="LYV148" s="4"/>
      <c r="LYW148" s="4"/>
      <c r="LYX148" s="4"/>
      <c r="LYY148" s="4"/>
      <c r="LYZ148" s="4"/>
      <c r="LZA148" s="4"/>
      <c r="LZB148" s="4"/>
      <c r="LZC148" s="4"/>
      <c r="LZD148" s="4"/>
      <c r="LZE148" s="4"/>
      <c r="LZF148" s="4"/>
      <c r="LZG148" s="4"/>
      <c r="LZH148" s="4"/>
      <c r="LZI148" s="4"/>
      <c r="LZJ148" s="4"/>
      <c r="LZK148" s="4"/>
      <c r="LZL148" s="4"/>
      <c r="LZM148" s="4"/>
      <c r="LZN148" s="4"/>
      <c r="LZO148" s="4"/>
      <c r="LZP148" s="4"/>
      <c r="LZQ148" s="4"/>
      <c r="LZR148" s="4"/>
      <c r="LZS148" s="4"/>
      <c r="LZT148" s="4"/>
      <c r="LZU148" s="4"/>
      <c r="LZV148" s="4"/>
      <c r="LZW148" s="4"/>
      <c r="LZX148" s="4"/>
      <c r="LZY148" s="4"/>
      <c r="LZZ148" s="4"/>
      <c r="MAA148" s="4"/>
      <c r="MAB148" s="4"/>
      <c r="MAC148" s="4"/>
      <c r="MAD148" s="4"/>
      <c r="MAE148" s="4"/>
      <c r="MAF148" s="4"/>
      <c r="MAG148" s="4"/>
      <c r="MAH148" s="4"/>
      <c r="MAI148" s="4"/>
      <c r="MAJ148" s="4"/>
      <c r="MAK148" s="4"/>
      <c r="MAL148" s="4"/>
      <c r="MAM148" s="4"/>
      <c r="MAN148" s="4"/>
      <c r="MAO148" s="4"/>
      <c r="MAP148" s="4"/>
      <c r="MAQ148" s="4"/>
      <c r="MAR148" s="4"/>
      <c r="MAS148" s="4"/>
      <c r="MAT148" s="4"/>
      <c r="MAU148" s="4"/>
      <c r="MAV148" s="4"/>
      <c r="MAW148" s="4"/>
      <c r="MAX148" s="4"/>
      <c r="MAY148" s="4"/>
      <c r="MAZ148" s="4"/>
      <c r="MBA148" s="4"/>
      <c r="MBB148" s="4"/>
      <c r="MBC148" s="4"/>
      <c r="MBD148" s="4"/>
      <c r="MBE148" s="4"/>
      <c r="MBF148" s="4"/>
      <c r="MBG148" s="4"/>
      <c r="MBH148" s="4"/>
      <c r="MBI148" s="4"/>
      <c r="MBJ148" s="4"/>
      <c r="MBK148" s="4"/>
      <c r="MBL148" s="4"/>
      <c r="MBM148" s="4"/>
      <c r="MBN148" s="4"/>
      <c r="MBO148" s="4"/>
      <c r="MBP148" s="4"/>
      <c r="MBQ148" s="4"/>
      <c r="MBR148" s="4"/>
      <c r="MBS148" s="4"/>
      <c r="MBT148" s="4"/>
      <c r="MBU148" s="4"/>
      <c r="MBV148" s="4"/>
      <c r="MBW148" s="4"/>
      <c r="MBX148" s="4"/>
      <c r="MBY148" s="4"/>
      <c r="MBZ148" s="4"/>
      <c r="MCA148" s="4"/>
      <c r="MCB148" s="4"/>
      <c r="MCC148" s="4"/>
      <c r="MCD148" s="4"/>
      <c r="MCE148" s="4"/>
      <c r="MCF148" s="4"/>
      <c r="MCG148" s="4"/>
      <c r="MCH148" s="4"/>
      <c r="MCI148" s="4"/>
      <c r="MCJ148" s="4"/>
      <c r="MCK148" s="4"/>
      <c r="MCL148" s="4"/>
      <c r="MCM148" s="4"/>
      <c r="MCN148" s="4"/>
      <c r="MCO148" s="4"/>
      <c r="MCP148" s="4"/>
      <c r="MCQ148" s="4"/>
      <c r="MCR148" s="4"/>
      <c r="MCS148" s="4"/>
      <c r="MCT148" s="4"/>
      <c r="MCU148" s="4"/>
      <c r="MCV148" s="4"/>
      <c r="MCW148" s="4"/>
      <c r="MCX148" s="4"/>
      <c r="MCY148" s="4"/>
      <c r="MCZ148" s="4"/>
      <c r="MDA148" s="4"/>
      <c r="MDB148" s="4"/>
      <c r="MDC148" s="4"/>
      <c r="MDD148" s="4"/>
      <c r="MDE148" s="4"/>
      <c r="MDF148" s="4"/>
      <c r="MDG148" s="4"/>
      <c r="MDH148" s="4"/>
      <c r="MDI148" s="4"/>
      <c r="MDJ148" s="4"/>
      <c r="MDK148" s="4"/>
      <c r="MDL148" s="4"/>
      <c r="MDM148" s="4"/>
      <c r="MDN148" s="4"/>
      <c r="MDO148" s="4"/>
      <c r="MDP148" s="4"/>
      <c r="MDQ148" s="4"/>
      <c r="MDR148" s="4"/>
      <c r="MDS148" s="4"/>
      <c r="MDT148" s="4"/>
      <c r="MDU148" s="4"/>
      <c r="MDV148" s="4"/>
      <c r="MDW148" s="74"/>
      <c r="MDX148" s="74"/>
      <c r="MDY148" s="74"/>
      <c r="MDZ148" s="74"/>
      <c r="MEA148" s="74"/>
      <c r="MEB148" s="74"/>
      <c r="MEC148" s="4"/>
      <c r="MED148" s="4"/>
      <c r="MEE148" s="4"/>
      <c r="MEF148" s="4"/>
      <c r="MEG148" s="4"/>
      <c r="MEH148" s="4"/>
      <c r="MEI148" s="4"/>
      <c r="MEJ148" s="4"/>
      <c r="MEK148" s="4"/>
      <c r="MEL148" s="4"/>
      <c r="MEM148" s="4"/>
      <c r="MEN148" s="4"/>
      <c r="MEO148" s="4"/>
      <c r="MEP148" s="4"/>
      <c r="MEQ148" s="4"/>
      <c r="MER148" s="4"/>
      <c r="MES148" s="4"/>
      <c r="MET148" s="4"/>
      <c r="MEU148" s="4"/>
      <c r="MEV148" s="4"/>
      <c r="MEW148" s="4"/>
      <c r="MEX148" s="4"/>
      <c r="MEY148" s="4"/>
      <c r="MEZ148" s="4"/>
      <c r="MFA148" s="4"/>
      <c r="MFB148" s="4"/>
      <c r="MFC148" s="4"/>
      <c r="MFD148" s="4"/>
      <c r="MFE148" s="4"/>
      <c r="MFF148" s="4"/>
      <c r="MFG148" s="4"/>
      <c r="MFH148" s="4"/>
      <c r="MFI148" s="4"/>
      <c r="MFJ148" s="4"/>
      <c r="MFK148" s="4"/>
      <c r="MFL148" s="4"/>
      <c r="MFM148" s="4"/>
      <c r="MFN148" s="4"/>
      <c r="MFO148" s="4"/>
      <c r="MFP148" s="4"/>
      <c r="MFQ148" s="4"/>
      <c r="MFR148" s="4"/>
      <c r="MFS148" s="4"/>
      <c r="MFT148" s="4"/>
      <c r="MFU148" s="4"/>
      <c r="MFV148" s="4"/>
      <c r="MFW148" s="4"/>
      <c r="MFX148" s="4"/>
      <c r="MFY148" s="4"/>
      <c r="MFZ148" s="4"/>
      <c r="MGA148" s="4"/>
      <c r="MGB148" s="4"/>
      <c r="MGC148" s="4"/>
      <c r="MGD148" s="4"/>
      <c r="MGE148" s="4"/>
      <c r="MGF148" s="4"/>
      <c r="MGG148" s="4"/>
      <c r="MGH148" s="4"/>
      <c r="MGI148" s="4"/>
      <c r="MGJ148" s="4"/>
      <c r="MGK148" s="4"/>
      <c r="MGL148" s="4"/>
      <c r="MGM148" s="4"/>
      <c r="MGN148" s="4"/>
      <c r="MGO148" s="4"/>
      <c r="MGP148" s="4"/>
      <c r="MGQ148" s="4"/>
      <c r="MGR148" s="4"/>
      <c r="MGS148" s="4"/>
      <c r="MGT148" s="4"/>
      <c r="MGU148" s="4"/>
      <c r="MGV148" s="4"/>
      <c r="MGW148" s="4"/>
      <c r="MGX148" s="4"/>
      <c r="MGY148" s="4"/>
      <c r="MGZ148" s="4"/>
      <c r="MHA148" s="4"/>
      <c r="MHB148" s="4"/>
      <c r="MHC148" s="4"/>
      <c r="MHD148" s="4"/>
      <c r="MHE148" s="4"/>
      <c r="MHF148" s="4"/>
      <c r="MHG148" s="4"/>
      <c r="MHH148" s="4"/>
      <c r="MHI148" s="4"/>
      <c r="MHJ148" s="4"/>
      <c r="MHK148" s="4"/>
      <c r="MHL148" s="4"/>
      <c r="MHM148" s="4"/>
      <c r="MHN148" s="4"/>
      <c r="MHO148" s="4"/>
      <c r="MHP148" s="4"/>
      <c r="MHQ148" s="4"/>
      <c r="MHR148" s="4"/>
      <c r="MHS148" s="4"/>
      <c r="MHT148" s="4"/>
      <c r="MHU148" s="4"/>
      <c r="MHV148" s="4"/>
      <c r="MHW148" s="4"/>
      <c r="MHX148" s="4"/>
      <c r="MHY148" s="4"/>
      <c r="MHZ148" s="4"/>
      <c r="MIA148" s="4"/>
      <c r="MIB148" s="4"/>
      <c r="MIC148" s="4"/>
      <c r="MID148" s="4"/>
      <c r="MIE148" s="4"/>
      <c r="MIF148" s="4"/>
      <c r="MIG148" s="4"/>
      <c r="MIH148" s="4"/>
      <c r="MII148" s="4"/>
      <c r="MIJ148" s="4"/>
      <c r="MIK148" s="4"/>
      <c r="MIL148" s="4"/>
      <c r="MIM148" s="4"/>
      <c r="MIN148" s="4"/>
      <c r="MIO148" s="4"/>
      <c r="MIP148" s="4"/>
      <c r="MIQ148" s="4"/>
      <c r="MIR148" s="4"/>
      <c r="MIS148" s="4"/>
      <c r="MIT148" s="4"/>
      <c r="MIU148" s="4"/>
      <c r="MIV148" s="4"/>
      <c r="MIW148" s="4"/>
      <c r="MIX148" s="4"/>
      <c r="MIY148" s="4"/>
      <c r="MIZ148" s="4"/>
      <c r="MJA148" s="4"/>
      <c r="MJB148" s="4"/>
      <c r="MJC148" s="4"/>
      <c r="MJD148" s="4"/>
      <c r="MJE148" s="4"/>
      <c r="MJF148" s="4"/>
      <c r="MJG148" s="4"/>
      <c r="MJH148" s="4"/>
      <c r="MJI148" s="4"/>
      <c r="MJJ148" s="4"/>
      <c r="MJK148" s="4"/>
      <c r="MJL148" s="4"/>
      <c r="MJM148" s="4"/>
      <c r="MJN148" s="4"/>
      <c r="MJO148" s="4"/>
      <c r="MJP148" s="4"/>
      <c r="MJQ148" s="4"/>
      <c r="MJR148" s="4"/>
      <c r="MJS148" s="4"/>
      <c r="MJT148" s="4"/>
      <c r="MJU148" s="4"/>
      <c r="MJV148" s="4"/>
      <c r="MJW148" s="4"/>
      <c r="MJX148" s="4"/>
      <c r="MJY148" s="4"/>
      <c r="MJZ148" s="4"/>
      <c r="MKA148" s="4"/>
      <c r="MKB148" s="4"/>
      <c r="MKC148" s="4"/>
      <c r="MKD148" s="4"/>
      <c r="MKE148" s="4"/>
      <c r="MKF148" s="4"/>
      <c r="MKG148" s="4"/>
      <c r="MKH148" s="4"/>
      <c r="MKI148" s="4"/>
      <c r="MKJ148" s="4"/>
      <c r="MKK148" s="4"/>
      <c r="MKL148" s="4"/>
      <c r="MKM148" s="4"/>
      <c r="MKN148" s="4"/>
      <c r="MKO148" s="4"/>
      <c r="MKP148" s="4"/>
      <c r="MKQ148" s="4"/>
      <c r="MKR148" s="4"/>
      <c r="MKS148" s="4"/>
      <c r="MKT148" s="4"/>
      <c r="MKU148" s="4"/>
      <c r="MKV148" s="4"/>
      <c r="MKW148" s="4"/>
      <c r="MKX148" s="4"/>
      <c r="MKY148" s="4"/>
      <c r="MKZ148" s="4"/>
      <c r="MLA148" s="4"/>
      <c r="MLB148" s="4"/>
      <c r="MLC148" s="4"/>
      <c r="MLD148" s="4"/>
      <c r="MLE148" s="4"/>
      <c r="MLF148" s="4"/>
      <c r="MLG148" s="4"/>
      <c r="MLH148" s="4"/>
      <c r="MLI148" s="4"/>
      <c r="MLJ148" s="4"/>
      <c r="MLK148" s="4"/>
      <c r="MLL148" s="4"/>
      <c r="MLM148" s="4"/>
      <c r="MLN148" s="4"/>
      <c r="MLO148" s="4"/>
      <c r="MLP148" s="4"/>
      <c r="MLQ148" s="4"/>
      <c r="MLR148" s="4"/>
      <c r="MLS148" s="4"/>
      <c r="MLT148" s="4"/>
      <c r="MLU148" s="4"/>
      <c r="MLV148" s="4"/>
      <c r="MLW148" s="4"/>
      <c r="MLX148" s="4"/>
      <c r="MLY148" s="4"/>
      <c r="MLZ148" s="4"/>
      <c r="MMA148" s="4"/>
      <c r="MMB148" s="4"/>
      <c r="MMC148" s="4"/>
      <c r="MMD148" s="4"/>
      <c r="MME148" s="4"/>
      <c r="MMF148" s="4"/>
      <c r="MMG148" s="4"/>
      <c r="MMH148" s="4"/>
      <c r="MMI148" s="4"/>
      <c r="MMJ148" s="4"/>
      <c r="MMK148" s="4"/>
      <c r="MML148" s="4"/>
      <c r="MMM148" s="4"/>
      <c r="MMN148" s="4"/>
      <c r="MMO148" s="4"/>
      <c r="MMP148" s="4"/>
      <c r="MMQ148" s="4"/>
      <c r="MMR148" s="4"/>
      <c r="MMS148" s="4"/>
      <c r="MMT148" s="4"/>
      <c r="MMU148" s="4"/>
      <c r="MMV148" s="4"/>
      <c r="MMW148" s="4"/>
      <c r="MMX148" s="4"/>
      <c r="MMY148" s="4"/>
      <c r="MMZ148" s="4"/>
      <c r="MNA148" s="4"/>
      <c r="MNB148" s="4"/>
      <c r="MNC148" s="4"/>
      <c r="MND148" s="4"/>
      <c r="MNE148" s="4"/>
      <c r="MNF148" s="4"/>
      <c r="MNG148" s="4"/>
      <c r="MNH148" s="4"/>
      <c r="MNI148" s="4"/>
      <c r="MNJ148" s="4"/>
      <c r="MNK148" s="4"/>
      <c r="MNL148" s="4"/>
      <c r="MNM148" s="4"/>
      <c r="MNN148" s="4"/>
      <c r="MNO148" s="4"/>
      <c r="MNP148" s="4"/>
      <c r="MNQ148" s="4"/>
      <c r="MNR148" s="4"/>
      <c r="MNS148" s="74"/>
      <c r="MNT148" s="74"/>
      <c r="MNU148" s="74"/>
      <c r="MNV148" s="74"/>
      <c r="MNW148" s="74"/>
      <c r="MNX148" s="74"/>
      <c r="MNY148" s="4"/>
      <c r="MNZ148" s="4"/>
      <c r="MOA148" s="4"/>
      <c r="MOB148" s="4"/>
      <c r="MOC148" s="4"/>
      <c r="MOD148" s="4"/>
      <c r="MOE148" s="4"/>
      <c r="MOF148" s="4"/>
      <c r="MOG148" s="4"/>
      <c r="MOH148" s="4"/>
      <c r="MOI148" s="4"/>
      <c r="MOJ148" s="4"/>
      <c r="MOK148" s="4"/>
      <c r="MOL148" s="4"/>
      <c r="MOM148" s="4"/>
      <c r="MON148" s="4"/>
      <c r="MOO148" s="4"/>
      <c r="MOP148" s="4"/>
      <c r="MOQ148" s="4"/>
      <c r="MOR148" s="4"/>
      <c r="MOS148" s="4"/>
      <c r="MOT148" s="4"/>
      <c r="MOU148" s="4"/>
      <c r="MOV148" s="4"/>
      <c r="MOW148" s="4"/>
      <c r="MOX148" s="4"/>
      <c r="MOY148" s="4"/>
      <c r="MOZ148" s="4"/>
      <c r="MPA148" s="4"/>
      <c r="MPB148" s="4"/>
      <c r="MPC148" s="4"/>
      <c r="MPD148" s="4"/>
      <c r="MPE148" s="4"/>
      <c r="MPF148" s="4"/>
      <c r="MPG148" s="4"/>
      <c r="MPH148" s="4"/>
      <c r="MPI148" s="4"/>
      <c r="MPJ148" s="4"/>
      <c r="MPK148" s="4"/>
      <c r="MPL148" s="4"/>
      <c r="MPM148" s="4"/>
      <c r="MPN148" s="4"/>
      <c r="MPO148" s="4"/>
      <c r="MPP148" s="4"/>
      <c r="MPQ148" s="4"/>
      <c r="MPR148" s="4"/>
      <c r="MPS148" s="4"/>
      <c r="MPT148" s="4"/>
      <c r="MPU148" s="4"/>
      <c r="MPV148" s="4"/>
      <c r="MPW148" s="4"/>
      <c r="MPX148" s="4"/>
      <c r="MPY148" s="4"/>
      <c r="MPZ148" s="4"/>
      <c r="MQA148" s="4"/>
      <c r="MQB148" s="4"/>
      <c r="MQC148" s="4"/>
      <c r="MQD148" s="4"/>
      <c r="MQE148" s="4"/>
      <c r="MQF148" s="4"/>
      <c r="MQG148" s="4"/>
      <c r="MQH148" s="4"/>
      <c r="MQI148" s="4"/>
      <c r="MQJ148" s="4"/>
      <c r="MQK148" s="4"/>
      <c r="MQL148" s="4"/>
      <c r="MQM148" s="4"/>
      <c r="MQN148" s="4"/>
      <c r="MQO148" s="4"/>
      <c r="MQP148" s="4"/>
      <c r="MQQ148" s="4"/>
      <c r="MQR148" s="4"/>
      <c r="MQS148" s="4"/>
      <c r="MQT148" s="4"/>
      <c r="MQU148" s="4"/>
      <c r="MQV148" s="4"/>
      <c r="MQW148" s="4"/>
      <c r="MQX148" s="4"/>
      <c r="MQY148" s="4"/>
      <c r="MQZ148" s="4"/>
      <c r="MRA148" s="4"/>
      <c r="MRB148" s="4"/>
      <c r="MRC148" s="4"/>
      <c r="MRD148" s="4"/>
      <c r="MRE148" s="4"/>
      <c r="MRF148" s="4"/>
      <c r="MRG148" s="4"/>
      <c r="MRH148" s="4"/>
      <c r="MRI148" s="4"/>
      <c r="MRJ148" s="4"/>
      <c r="MRK148" s="4"/>
      <c r="MRL148" s="4"/>
      <c r="MRM148" s="4"/>
      <c r="MRN148" s="4"/>
      <c r="MRO148" s="4"/>
      <c r="MRP148" s="4"/>
      <c r="MRQ148" s="4"/>
      <c r="MRR148" s="4"/>
      <c r="MRS148" s="4"/>
      <c r="MRT148" s="4"/>
      <c r="MRU148" s="4"/>
      <c r="MRV148" s="4"/>
      <c r="MRW148" s="4"/>
      <c r="MRX148" s="4"/>
      <c r="MRY148" s="4"/>
      <c r="MRZ148" s="4"/>
      <c r="MSA148" s="4"/>
      <c r="MSB148" s="4"/>
      <c r="MSC148" s="4"/>
      <c r="MSD148" s="4"/>
      <c r="MSE148" s="4"/>
      <c r="MSF148" s="4"/>
      <c r="MSG148" s="4"/>
      <c r="MSH148" s="4"/>
      <c r="MSI148" s="4"/>
      <c r="MSJ148" s="4"/>
      <c r="MSK148" s="4"/>
      <c r="MSL148" s="4"/>
      <c r="MSM148" s="4"/>
      <c r="MSN148" s="4"/>
      <c r="MSO148" s="4"/>
      <c r="MSP148" s="4"/>
      <c r="MSQ148" s="4"/>
      <c r="MSR148" s="4"/>
      <c r="MSS148" s="4"/>
      <c r="MST148" s="4"/>
      <c r="MSU148" s="4"/>
      <c r="MSV148" s="4"/>
      <c r="MSW148" s="4"/>
      <c r="MSX148" s="4"/>
      <c r="MSY148" s="4"/>
      <c r="MSZ148" s="4"/>
      <c r="MTA148" s="4"/>
      <c r="MTB148" s="4"/>
      <c r="MTC148" s="4"/>
      <c r="MTD148" s="4"/>
      <c r="MTE148" s="4"/>
      <c r="MTF148" s="4"/>
      <c r="MTG148" s="4"/>
      <c r="MTH148" s="4"/>
      <c r="MTI148" s="4"/>
      <c r="MTJ148" s="4"/>
      <c r="MTK148" s="4"/>
      <c r="MTL148" s="4"/>
      <c r="MTM148" s="4"/>
      <c r="MTN148" s="4"/>
      <c r="MTO148" s="4"/>
      <c r="MTP148" s="4"/>
      <c r="MTQ148" s="4"/>
      <c r="MTR148" s="4"/>
      <c r="MTS148" s="4"/>
      <c r="MTT148" s="4"/>
      <c r="MTU148" s="4"/>
      <c r="MTV148" s="4"/>
      <c r="MTW148" s="4"/>
      <c r="MTX148" s="4"/>
      <c r="MTY148" s="4"/>
      <c r="MTZ148" s="4"/>
      <c r="MUA148" s="4"/>
      <c r="MUB148" s="4"/>
      <c r="MUC148" s="4"/>
      <c r="MUD148" s="4"/>
      <c r="MUE148" s="4"/>
      <c r="MUF148" s="4"/>
      <c r="MUG148" s="4"/>
      <c r="MUH148" s="4"/>
      <c r="MUI148" s="4"/>
      <c r="MUJ148" s="4"/>
      <c r="MUK148" s="4"/>
      <c r="MUL148" s="4"/>
      <c r="MUM148" s="4"/>
      <c r="MUN148" s="4"/>
      <c r="MUO148" s="4"/>
      <c r="MUP148" s="4"/>
      <c r="MUQ148" s="4"/>
      <c r="MUR148" s="4"/>
      <c r="MUS148" s="4"/>
      <c r="MUT148" s="4"/>
      <c r="MUU148" s="4"/>
      <c r="MUV148" s="4"/>
      <c r="MUW148" s="4"/>
      <c r="MUX148" s="4"/>
      <c r="MUY148" s="4"/>
      <c r="MUZ148" s="4"/>
      <c r="MVA148" s="4"/>
      <c r="MVB148" s="4"/>
      <c r="MVC148" s="4"/>
      <c r="MVD148" s="4"/>
      <c r="MVE148" s="4"/>
      <c r="MVF148" s="4"/>
      <c r="MVG148" s="4"/>
      <c r="MVH148" s="4"/>
      <c r="MVI148" s="4"/>
      <c r="MVJ148" s="4"/>
      <c r="MVK148" s="4"/>
      <c r="MVL148" s="4"/>
      <c r="MVM148" s="4"/>
      <c r="MVN148" s="4"/>
      <c r="MVO148" s="4"/>
      <c r="MVP148" s="4"/>
      <c r="MVQ148" s="4"/>
      <c r="MVR148" s="4"/>
      <c r="MVS148" s="4"/>
      <c r="MVT148" s="4"/>
      <c r="MVU148" s="4"/>
      <c r="MVV148" s="4"/>
      <c r="MVW148" s="4"/>
      <c r="MVX148" s="4"/>
      <c r="MVY148" s="4"/>
      <c r="MVZ148" s="4"/>
      <c r="MWA148" s="4"/>
      <c r="MWB148" s="4"/>
      <c r="MWC148" s="4"/>
      <c r="MWD148" s="4"/>
      <c r="MWE148" s="4"/>
      <c r="MWF148" s="4"/>
      <c r="MWG148" s="4"/>
      <c r="MWH148" s="4"/>
      <c r="MWI148" s="4"/>
      <c r="MWJ148" s="4"/>
      <c r="MWK148" s="4"/>
      <c r="MWL148" s="4"/>
      <c r="MWM148" s="4"/>
      <c r="MWN148" s="4"/>
      <c r="MWO148" s="4"/>
      <c r="MWP148" s="4"/>
      <c r="MWQ148" s="4"/>
      <c r="MWR148" s="4"/>
      <c r="MWS148" s="4"/>
      <c r="MWT148" s="4"/>
      <c r="MWU148" s="4"/>
      <c r="MWV148" s="4"/>
      <c r="MWW148" s="4"/>
      <c r="MWX148" s="4"/>
      <c r="MWY148" s="4"/>
      <c r="MWZ148" s="4"/>
      <c r="MXA148" s="4"/>
      <c r="MXB148" s="4"/>
      <c r="MXC148" s="4"/>
      <c r="MXD148" s="4"/>
      <c r="MXE148" s="4"/>
      <c r="MXF148" s="4"/>
      <c r="MXG148" s="4"/>
      <c r="MXH148" s="4"/>
      <c r="MXI148" s="4"/>
      <c r="MXJ148" s="4"/>
      <c r="MXK148" s="4"/>
      <c r="MXL148" s="4"/>
      <c r="MXM148" s="4"/>
      <c r="MXN148" s="4"/>
      <c r="MXO148" s="74"/>
      <c r="MXP148" s="74"/>
      <c r="MXQ148" s="74"/>
      <c r="MXR148" s="74"/>
      <c r="MXS148" s="74"/>
      <c r="MXT148" s="74"/>
      <c r="MXU148" s="4"/>
      <c r="MXV148" s="4"/>
      <c r="MXW148" s="4"/>
      <c r="MXX148" s="4"/>
      <c r="MXY148" s="4"/>
      <c r="MXZ148" s="4"/>
      <c r="MYA148" s="4"/>
      <c r="MYB148" s="4"/>
      <c r="MYC148" s="4"/>
      <c r="MYD148" s="4"/>
      <c r="MYE148" s="4"/>
      <c r="MYF148" s="4"/>
      <c r="MYG148" s="4"/>
      <c r="MYH148" s="4"/>
      <c r="MYI148" s="4"/>
      <c r="MYJ148" s="4"/>
      <c r="MYK148" s="4"/>
      <c r="MYL148" s="4"/>
      <c r="MYM148" s="4"/>
      <c r="MYN148" s="4"/>
      <c r="MYO148" s="4"/>
      <c r="MYP148" s="4"/>
      <c r="MYQ148" s="4"/>
      <c r="MYR148" s="4"/>
      <c r="MYS148" s="4"/>
      <c r="MYT148" s="4"/>
      <c r="MYU148" s="4"/>
      <c r="MYV148" s="4"/>
      <c r="MYW148" s="4"/>
      <c r="MYX148" s="4"/>
      <c r="MYY148" s="4"/>
      <c r="MYZ148" s="4"/>
      <c r="MZA148" s="4"/>
      <c r="MZB148" s="4"/>
      <c r="MZC148" s="4"/>
      <c r="MZD148" s="4"/>
      <c r="MZE148" s="4"/>
      <c r="MZF148" s="4"/>
      <c r="MZG148" s="4"/>
      <c r="MZH148" s="4"/>
      <c r="MZI148" s="4"/>
      <c r="MZJ148" s="4"/>
      <c r="MZK148" s="4"/>
      <c r="MZL148" s="4"/>
      <c r="MZM148" s="4"/>
      <c r="MZN148" s="4"/>
      <c r="MZO148" s="4"/>
      <c r="MZP148" s="4"/>
      <c r="MZQ148" s="4"/>
      <c r="MZR148" s="4"/>
      <c r="MZS148" s="4"/>
      <c r="MZT148" s="4"/>
      <c r="MZU148" s="4"/>
      <c r="MZV148" s="4"/>
      <c r="MZW148" s="4"/>
      <c r="MZX148" s="4"/>
      <c r="MZY148" s="4"/>
      <c r="MZZ148" s="4"/>
      <c r="NAA148" s="4"/>
      <c r="NAB148" s="4"/>
      <c r="NAC148" s="4"/>
      <c r="NAD148" s="4"/>
      <c r="NAE148" s="4"/>
      <c r="NAF148" s="4"/>
      <c r="NAG148" s="4"/>
      <c r="NAH148" s="4"/>
      <c r="NAI148" s="4"/>
      <c r="NAJ148" s="4"/>
      <c r="NAK148" s="4"/>
      <c r="NAL148" s="4"/>
      <c r="NAM148" s="4"/>
      <c r="NAN148" s="4"/>
      <c r="NAO148" s="4"/>
      <c r="NAP148" s="4"/>
      <c r="NAQ148" s="4"/>
      <c r="NAR148" s="4"/>
      <c r="NAS148" s="4"/>
      <c r="NAT148" s="4"/>
      <c r="NAU148" s="4"/>
      <c r="NAV148" s="4"/>
      <c r="NAW148" s="4"/>
      <c r="NAX148" s="4"/>
      <c r="NAY148" s="4"/>
      <c r="NAZ148" s="4"/>
      <c r="NBA148" s="4"/>
      <c r="NBB148" s="4"/>
      <c r="NBC148" s="4"/>
      <c r="NBD148" s="4"/>
      <c r="NBE148" s="4"/>
      <c r="NBF148" s="4"/>
      <c r="NBG148" s="4"/>
      <c r="NBH148" s="4"/>
      <c r="NBI148" s="4"/>
      <c r="NBJ148" s="4"/>
      <c r="NBK148" s="4"/>
      <c r="NBL148" s="4"/>
      <c r="NBM148" s="4"/>
      <c r="NBN148" s="4"/>
      <c r="NBO148" s="4"/>
      <c r="NBP148" s="4"/>
      <c r="NBQ148" s="4"/>
      <c r="NBR148" s="4"/>
      <c r="NBS148" s="4"/>
      <c r="NBT148" s="4"/>
      <c r="NBU148" s="4"/>
      <c r="NBV148" s="4"/>
      <c r="NBW148" s="4"/>
      <c r="NBX148" s="4"/>
      <c r="NBY148" s="4"/>
      <c r="NBZ148" s="4"/>
      <c r="NCA148" s="4"/>
      <c r="NCB148" s="4"/>
      <c r="NCC148" s="4"/>
      <c r="NCD148" s="4"/>
      <c r="NCE148" s="4"/>
      <c r="NCF148" s="4"/>
      <c r="NCG148" s="4"/>
      <c r="NCH148" s="4"/>
      <c r="NCI148" s="4"/>
      <c r="NCJ148" s="4"/>
      <c r="NCK148" s="4"/>
      <c r="NCL148" s="4"/>
      <c r="NCM148" s="4"/>
      <c r="NCN148" s="4"/>
      <c r="NCO148" s="4"/>
      <c r="NCP148" s="4"/>
      <c r="NCQ148" s="4"/>
      <c r="NCR148" s="4"/>
      <c r="NCS148" s="4"/>
      <c r="NCT148" s="4"/>
      <c r="NCU148" s="4"/>
      <c r="NCV148" s="4"/>
      <c r="NCW148" s="4"/>
      <c r="NCX148" s="4"/>
      <c r="NCY148" s="4"/>
      <c r="NCZ148" s="4"/>
      <c r="NDA148" s="4"/>
      <c r="NDB148" s="4"/>
      <c r="NDC148" s="4"/>
      <c r="NDD148" s="4"/>
      <c r="NDE148" s="4"/>
      <c r="NDF148" s="4"/>
      <c r="NDG148" s="4"/>
      <c r="NDH148" s="4"/>
      <c r="NDI148" s="4"/>
      <c r="NDJ148" s="4"/>
      <c r="NDK148" s="4"/>
      <c r="NDL148" s="4"/>
      <c r="NDM148" s="4"/>
      <c r="NDN148" s="4"/>
      <c r="NDO148" s="4"/>
      <c r="NDP148" s="4"/>
      <c r="NDQ148" s="4"/>
      <c r="NDR148" s="4"/>
      <c r="NDS148" s="4"/>
      <c r="NDT148" s="4"/>
      <c r="NDU148" s="4"/>
      <c r="NDV148" s="4"/>
      <c r="NDW148" s="4"/>
      <c r="NDX148" s="4"/>
      <c r="NDY148" s="4"/>
      <c r="NDZ148" s="4"/>
      <c r="NEA148" s="4"/>
      <c r="NEB148" s="4"/>
      <c r="NEC148" s="4"/>
      <c r="NED148" s="4"/>
      <c r="NEE148" s="4"/>
      <c r="NEF148" s="4"/>
      <c r="NEG148" s="4"/>
      <c r="NEH148" s="4"/>
      <c r="NEI148" s="4"/>
      <c r="NEJ148" s="4"/>
      <c r="NEK148" s="4"/>
      <c r="NEL148" s="4"/>
      <c r="NEM148" s="4"/>
      <c r="NEN148" s="4"/>
      <c r="NEO148" s="4"/>
      <c r="NEP148" s="4"/>
      <c r="NEQ148" s="4"/>
      <c r="NER148" s="4"/>
      <c r="NES148" s="4"/>
      <c r="NET148" s="4"/>
      <c r="NEU148" s="4"/>
      <c r="NEV148" s="4"/>
      <c r="NEW148" s="4"/>
      <c r="NEX148" s="4"/>
      <c r="NEY148" s="4"/>
      <c r="NEZ148" s="4"/>
      <c r="NFA148" s="4"/>
      <c r="NFB148" s="4"/>
      <c r="NFC148" s="4"/>
      <c r="NFD148" s="4"/>
      <c r="NFE148" s="4"/>
      <c r="NFF148" s="4"/>
      <c r="NFG148" s="4"/>
      <c r="NFH148" s="4"/>
      <c r="NFI148" s="4"/>
      <c r="NFJ148" s="4"/>
      <c r="NFK148" s="4"/>
      <c r="NFL148" s="4"/>
      <c r="NFM148" s="4"/>
      <c r="NFN148" s="4"/>
      <c r="NFO148" s="4"/>
      <c r="NFP148" s="4"/>
      <c r="NFQ148" s="4"/>
      <c r="NFR148" s="4"/>
      <c r="NFS148" s="4"/>
      <c r="NFT148" s="4"/>
      <c r="NFU148" s="4"/>
      <c r="NFV148" s="4"/>
      <c r="NFW148" s="4"/>
      <c r="NFX148" s="4"/>
      <c r="NFY148" s="4"/>
      <c r="NFZ148" s="4"/>
      <c r="NGA148" s="4"/>
      <c r="NGB148" s="4"/>
      <c r="NGC148" s="4"/>
      <c r="NGD148" s="4"/>
      <c r="NGE148" s="4"/>
      <c r="NGF148" s="4"/>
      <c r="NGG148" s="4"/>
      <c r="NGH148" s="4"/>
      <c r="NGI148" s="4"/>
      <c r="NGJ148" s="4"/>
      <c r="NGK148" s="4"/>
      <c r="NGL148" s="4"/>
      <c r="NGM148" s="4"/>
      <c r="NGN148" s="4"/>
      <c r="NGO148" s="4"/>
      <c r="NGP148" s="4"/>
      <c r="NGQ148" s="4"/>
      <c r="NGR148" s="4"/>
      <c r="NGS148" s="4"/>
      <c r="NGT148" s="4"/>
      <c r="NGU148" s="4"/>
      <c r="NGV148" s="4"/>
      <c r="NGW148" s="4"/>
      <c r="NGX148" s="4"/>
      <c r="NGY148" s="4"/>
      <c r="NGZ148" s="4"/>
      <c r="NHA148" s="4"/>
      <c r="NHB148" s="4"/>
      <c r="NHC148" s="4"/>
      <c r="NHD148" s="4"/>
      <c r="NHE148" s="4"/>
      <c r="NHF148" s="4"/>
      <c r="NHG148" s="4"/>
      <c r="NHH148" s="4"/>
      <c r="NHI148" s="4"/>
      <c r="NHJ148" s="4"/>
      <c r="NHK148" s="74"/>
      <c r="NHL148" s="74"/>
      <c r="NHM148" s="74"/>
      <c r="NHN148" s="74"/>
      <c r="NHO148" s="74"/>
      <c r="NHP148" s="74"/>
      <c r="NHQ148" s="4"/>
      <c r="NHR148" s="4"/>
      <c r="NHS148" s="4"/>
      <c r="NHT148" s="4"/>
      <c r="NHU148" s="4"/>
      <c r="NHV148" s="4"/>
      <c r="NHW148" s="4"/>
      <c r="NHX148" s="4"/>
      <c r="NHY148" s="4"/>
      <c r="NHZ148" s="4"/>
      <c r="NIA148" s="4"/>
      <c r="NIB148" s="4"/>
      <c r="NIC148" s="4"/>
      <c r="NID148" s="4"/>
      <c r="NIE148" s="4"/>
      <c r="NIF148" s="4"/>
      <c r="NIG148" s="4"/>
      <c r="NIH148" s="4"/>
      <c r="NII148" s="4"/>
      <c r="NIJ148" s="4"/>
      <c r="NIK148" s="4"/>
      <c r="NIL148" s="4"/>
      <c r="NIM148" s="4"/>
      <c r="NIN148" s="4"/>
      <c r="NIO148" s="4"/>
      <c r="NIP148" s="4"/>
      <c r="NIQ148" s="4"/>
      <c r="NIR148" s="4"/>
      <c r="NIS148" s="4"/>
      <c r="NIT148" s="4"/>
      <c r="NIU148" s="4"/>
      <c r="NIV148" s="4"/>
      <c r="NIW148" s="4"/>
      <c r="NIX148" s="4"/>
      <c r="NIY148" s="4"/>
      <c r="NIZ148" s="4"/>
      <c r="NJA148" s="4"/>
      <c r="NJB148" s="4"/>
      <c r="NJC148" s="4"/>
      <c r="NJD148" s="4"/>
      <c r="NJE148" s="4"/>
      <c r="NJF148" s="4"/>
      <c r="NJG148" s="4"/>
      <c r="NJH148" s="4"/>
      <c r="NJI148" s="4"/>
      <c r="NJJ148" s="4"/>
      <c r="NJK148" s="4"/>
      <c r="NJL148" s="4"/>
      <c r="NJM148" s="4"/>
      <c r="NJN148" s="4"/>
      <c r="NJO148" s="4"/>
      <c r="NJP148" s="4"/>
      <c r="NJQ148" s="4"/>
      <c r="NJR148" s="4"/>
      <c r="NJS148" s="4"/>
      <c r="NJT148" s="4"/>
      <c r="NJU148" s="4"/>
      <c r="NJV148" s="4"/>
      <c r="NJW148" s="4"/>
      <c r="NJX148" s="4"/>
      <c r="NJY148" s="4"/>
      <c r="NJZ148" s="4"/>
      <c r="NKA148" s="4"/>
      <c r="NKB148" s="4"/>
      <c r="NKC148" s="4"/>
      <c r="NKD148" s="4"/>
      <c r="NKE148" s="4"/>
      <c r="NKF148" s="4"/>
      <c r="NKG148" s="4"/>
      <c r="NKH148" s="4"/>
      <c r="NKI148" s="4"/>
      <c r="NKJ148" s="4"/>
      <c r="NKK148" s="4"/>
      <c r="NKL148" s="4"/>
      <c r="NKM148" s="4"/>
      <c r="NKN148" s="4"/>
      <c r="NKO148" s="4"/>
      <c r="NKP148" s="4"/>
      <c r="NKQ148" s="4"/>
      <c r="NKR148" s="4"/>
      <c r="NKS148" s="4"/>
      <c r="NKT148" s="4"/>
      <c r="NKU148" s="4"/>
      <c r="NKV148" s="4"/>
      <c r="NKW148" s="4"/>
      <c r="NKX148" s="4"/>
      <c r="NKY148" s="4"/>
      <c r="NKZ148" s="4"/>
      <c r="NLA148" s="4"/>
      <c r="NLB148" s="4"/>
      <c r="NLC148" s="4"/>
      <c r="NLD148" s="4"/>
      <c r="NLE148" s="4"/>
      <c r="NLF148" s="4"/>
      <c r="NLG148" s="4"/>
      <c r="NLH148" s="4"/>
      <c r="NLI148" s="4"/>
      <c r="NLJ148" s="4"/>
      <c r="NLK148" s="4"/>
      <c r="NLL148" s="4"/>
      <c r="NLM148" s="4"/>
      <c r="NLN148" s="4"/>
      <c r="NLO148" s="4"/>
      <c r="NLP148" s="4"/>
      <c r="NLQ148" s="4"/>
      <c r="NLR148" s="4"/>
      <c r="NLS148" s="4"/>
      <c r="NLT148" s="4"/>
      <c r="NLU148" s="4"/>
      <c r="NLV148" s="4"/>
      <c r="NLW148" s="4"/>
      <c r="NLX148" s="4"/>
      <c r="NLY148" s="4"/>
      <c r="NLZ148" s="4"/>
      <c r="NMA148" s="4"/>
      <c r="NMB148" s="4"/>
      <c r="NMC148" s="4"/>
      <c r="NMD148" s="4"/>
      <c r="NME148" s="4"/>
      <c r="NMF148" s="4"/>
      <c r="NMG148" s="4"/>
      <c r="NMH148" s="4"/>
      <c r="NMI148" s="4"/>
      <c r="NMJ148" s="4"/>
      <c r="NMK148" s="4"/>
      <c r="NML148" s="4"/>
      <c r="NMM148" s="4"/>
      <c r="NMN148" s="4"/>
      <c r="NMO148" s="4"/>
      <c r="NMP148" s="4"/>
      <c r="NMQ148" s="4"/>
      <c r="NMR148" s="4"/>
      <c r="NMS148" s="4"/>
      <c r="NMT148" s="4"/>
      <c r="NMU148" s="4"/>
      <c r="NMV148" s="4"/>
      <c r="NMW148" s="4"/>
      <c r="NMX148" s="4"/>
      <c r="NMY148" s="4"/>
      <c r="NMZ148" s="4"/>
      <c r="NNA148" s="4"/>
      <c r="NNB148" s="4"/>
      <c r="NNC148" s="4"/>
      <c r="NND148" s="4"/>
      <c r="NNE148" s="4"/>
      <c r="NNF148" s="4"/>
      <c r="NNG148" s="4"/>
      <c r="NNH148" s="4"/>
      <c r="NNI148" s="4"/>
      <c r="NNJ148" s="4"/>
      <c r="NNK148" s="4"/>
      <c r="NNL148" s="4"/>
      <c r="NNM148" s="4"/>
      <c r="NNN148" s="4"/>
      <c r="NNO148" s="4"/>
      <c r="NNP148" s="4"/>
      <c r="NNQ148" s="4"/>
      <c r="NNR148" s="4"/>
      <c r="NNS148" s="4"/>
      <c r="NNT148" s="4"/>
      <c r="NNU148" s="4"/>
      <c r="NNV148" s="4"/>
      <c r="NNW148" s="4"/>
      <c r="NNX148" s="4"/>
      <c r="NNY148" s="4"/>
      <c r="NNZ148" s="4"/>
      <c r="NOA148" s="4"/>
      <c r="NOB148" s="4"/>
      <c r="NOC148" s="4"/>
      <c r="NOD148" s="4"/>
      <c r="NOE148" s="4"/>
      <c r="NOF148" s="4"/>
      <c r="NOG148" s="4"/>
      <c r="NOH148" s="4"/>
      <c r="NOI148" s="4"/>
      <c r="NOJ148" s="4"/>
      <c r="NOK148" s="4"/>
      <c r="NOL148" s="4"/>
      <c r="NOM148" s="4"/>
      <c r="NON148" s="4"/>
      <c r="NOO148" s="4"/>
      <c r="NOP148" s="4"/>
      <c r="NOQ148" s="4"/>
      <c r="NOR148" s="4"/>
      <c r="NOS148" s="4"/>
      <c r="NOT148" s="4"/>
      <c r="NOU148" s="4"/>
      <c r="NOV148" s="4"/>
      <c r="NOW148" s="4"/>
      <c r="NOX148" s="4"/>
      <c r="NOY148" s="4"/>
      <c r="NOZ148" s="4"/>
      <c r="NPA148" s="4"/>
      <c r="NPB148" s="4"/>
      <c r="NPC148" s="4"/>
      <c r="NPD148" s="4"/>
      <c r="NPE148" s="4"/>
      <c r="NPF148" s="4"/>
      <c r="NPG148" s="4"/>
      <c r="NPH148" s="4"/>
      <c r="NPI148" s="4"/>
      <c r="NPJ148" s="4"/>
      <c r="NPK148" s="4"/>
      <c r="NPL148" s="4"/>
      <c r="NPM148" s="4"/>
      <c r="NPN148" s="4"/>
      <c r="NPO148" s="4"/>
      <c r="NPP148" s="4"/>
      <c r="NPQ148" s="4"/>
      <c r="NPR148" s="4"/>
      <c r="NPS148" s="4"/>
      <c r="NPT148" s="4"/>
      <c r="NPU148" s="4"/>
      <c r="NPV148" s="4"/>
      <c r="NPW148" s="4"/>
      <c r="NPX148" s="4"/>
      <c r="NPY148" s="4"/>
      <c r="NPZ148" s="4"/>
      <c r="NQA148" s="4"/>
      <c r="NQB148" s="4"/>
      <c r="NQC148" s="4"/>
      <c r="NQD148" s="4"/>
      <c r="NQE148" s="4"/>
      <c r="NQF148" s="4"/>
      <c r="NQG148" s="4"/>
      <c r="NQH148" s="4"/>
      <c r="NQI148" s="4"/>
      <c r="NQJ148" s="4"/>
      <c r="NQK148" s="4"/>
      <c r="NQL148" s="4"/>
      <c r="NQM148" s="4"/>
      <c r="NQN148" s="4"/>
      <c r="NQO148" s="4"/>
      <c r="NQP148" s="4"/>
      <c r="NQQ148" s="4"/>
      <c r="NQR148" s="4"/>
      <c r="NQS148" s="4"/>
      <c r="NQT148" s="4"/>
      <c r="NQU148" s="4"/>
      <c r="NQV148" s="4"/>
      <c r="NQW148" s="4"/>
      <c r="NQX148" s="4"/>
      <c r="NQY148" s="4"/>
      <c r="NQZ148" s="4"/>
      <c r="NRA148" s="4"/>
      <c r="NRB148" s="4"/>
      <c r="NRC148" s="4"/>
      <c r="NRD148" s="4"/>
      <c r="NRE148" s="4"/>
      <c r="NRF148" s="4"/>
      <c r="NRG148" s="74"/>
      <c r="NRH148" s="74"/>
      <c r="NRI148" s="74"/>
      <c r="NRJ148" s="74"/>
      <c r="NRK148" s="74"/>
      <c r="NRL148" s="74"/>
      <c r="NRM148" s="4"/>
      <c r="NRN148" s="4"/>
      <c r="NRO148" s="4"/>
      <c r="NRP148" s="4"/>
      <c r="NRQ148" s="4"/>
      <c r="NRR148" s="4"/>
      <c r="NRS148" s="4"/>
      <c r="NRT148" s="4"/>
      <c r="NRU148" s="4"/>
      <c r="NRV148" s="4"/>
      <c r="NRW148" s="4"/>
      <c r="NRX148" s="4"/>
      <c r="NRY148" s="4"/>
      <c r="NRZ148" s="4"/>
      <c r="NSA148" s="4"/>
      <c r="NSB148" s="4"/>
      <c r="NSC148" s="4"/>
      <c r="NSD148" s="4"/>
      <c r="NSE148" s="4"/>
      <c r="NSF148" s="4"/>
      <c r="NSG148" s="4"/>
      <c r="NSH148" s="4"/>
      <c r="NSI148" s="4"/>
      <c r="NSJ148" s="4"/>
      <c r="NSK148" s="4"/>
      <c r="NSL148" s="4"/>
      <c r="NSM148" s="4"/>
      <c r="NSN148" s="4"/>
      <c r="NSO148" s="4"/>
      <c r="NSP148" s="4"/>
      <c r="NSQ148" s="4"/>
      <c r="NSR148" s="4"/>
      <c r="NSS148" s="4"/>
      <c r="NST148" s="4"/>
      <c r="NSU148" s="4"/>
      <c r="NSV148" s="4"/>
      <c r="NSW148" s="4"/>
      <c r="NSX148" s="4"/>
      <c r="NSY148" s="4"/>
      <c r="NSZ148" s="4"/>
      <c r="NTA148" s="4"/>
      <c r="NTB148" s="4"/>
      <c r="NTC148" s="4"/>
      <c r="NTD148" s="4"/>
      <c r="NTE148" s="4"/>
      <c r="NTF148" s="4"/>
      <c r="NTG148" s="4"/>
      <c r="NTH148" s="4"/>
      <c r="NTI148" s="4"/>
      <c r="NTJ148" s="4"/>
      <c r="NTK148" s="4"/>
      <c r="NTL148" s="4"/>
      <c r="NTM148" s="4"/>
      <c r="NTN148" s="4"/>
      <c r="NTO148" s="4"/>
      <c r="NTP148" s="4"/>
      <c r="NTQ148" s="4"/>
      <c r="NTR148" s="4"/>
      <c r="NTS148" s="4"/>
      <c r="NTT148" s="4"/>
      <c r="NTU148" s="4"/>
      <c r="NTV148" s="4"/>
      <c r="NTW148" s="4"/>
      <c r="NTX148" s="4"/>
      <c r="NTY148" s="4"/>
      <c r="NTZ148" s="4"/>
      <c r="NUA148" s="4"/>
      <c r="NUB148" s="4"/>
      <c r="NUC148" s="4"/>
      <c r="NUD148" s="4"/>
      <c r="NUE148" s="4"/>
      <c r="NUF148" s="4"/>
      <c r="NUG148" s="4"/>
      <c r="NUH148" s="4"/>
      <c r="NUI148" s="4"/>
      <c r="NUJ148" s="4"/>
      <c r="NUK148" s="4"/>
      <c r="NUL148" s="4"/>
      <c r="NUM148" s="4"/>
      <c r="NUN148" s="4"/>
      <c r="NUO148" s="4"/>
      <c r="NUP148" s="4"/>
      <c r="NUQ148" s="4"/>
      <c r="NUR148" s="4"/>
      <c r="NUS148" s="4"/>
      <c r="NUT148" s="4"/>
      <c r="NUU148" s="4"/>
      <c r="NUV148" s="4"/>
      <c r="NUW148" s="4"/>
      <c r="NUX148" s="4"/>
      <c r="NUY148" s="4"/>
      <c r="NUZ148" s="4"/>
      <c r="NVA148" s="4"/>
      <c r="NVB148" s="4"/>
      <c r="NVC148" s="4"/>
      <c r="NVD148" s="4"/>
      <c r="NVE148" s="4"/>
      <c r="NVF148" s="4"/>
      <c r="NVG148" s="4"/>
      <c r="NVH148" s="4"/>
      <c r="NVI148" s="4"/>
      <c r="NVJ148" s="4"/>
      <c r="NVK148" s="4"/>
      <c r="NVL148" s="4"/>
      <c r="NVM148" s="4"/>
      <c r="NVN148" s="4"/>
      <c r="NVO148" s="4"/>
      <c r="NVP148" s="4"/>
      <c r="NVQ148" s="4"/>
      <c r="NVR148" s="4"/>
      <c r="NVS148" s="4"/>
      <c r="NVT148" s="4"/>
      <c r="NVU148" s="4"/>
      <c r="NVV148" s="4"/>
      <c r="NVW148" s="4"/>
      <c r="NVX148" s="4"/>
      <c r="NVY148" s="4"/>
      <c r="NVZ148" s="4"/>
      <c r="NWA148" s="4"/>
      <c r="NWB148" s="4"/>
      <c r="NWC148" s="4"/>
      <c r="NWD148" s="4"/>
      <c r="NWE148" s="4"/>
      <c r="NWF148" s="4"/>
      <c r="NWG148" s="4"/>
      <c r="NWH148" s="4"/>
      <c r="NWI148" s="4"/>
      <c r="NWJ148" s="4"/>
      <c r="NWK148" s="4"/>
      <c r="NWL148" s="4"/>
      <c r="NWM148" s="4"/>
      <c r="NWN148" s="4"/>
      <c r="NWO148" s="4"/>
      <c r="NWP148" s="4"/>
      <c r="NWQ148" s="4"/>
      <c r="NWR148" s="4"/>
      <c r="NWS148" s="4"/>
      <c r="NWT148" s="4"/>
      <c r="NWU148" s="4"/>
      <c r="NWV148" s="4"/>
      <c r="NWW148" s="4"/>
      <c r="NWX148" s="4"/>
      <c r="NWY148" s="4"/>
      <c r="NWZ148" s="4"/>
      <c r="NXA148" s="4"/>
      <c r="NXB148" s="4"/>
      <c r="NXC148" s="4"/>
      <c r="NXD148" s="4"/>
      <c r="NXE148" s="4"/>
      <c r="NXF148" s="4"/>
      <c r="NXG148" s="4"/>
      <c r="NXH148" s="4"/>
      <c r="NXI148" s="4"/>
      <c r="NXJ148" s="4"/>
      <c r="NXK148" s="4"/>
      <c r="NXL148" s="4"/>
      <c r="NXM148" s="4"/>
      <c r="NXN148" s="4"/>
      <c r="NXO148" s="4"/>
      <c r="NXP148" s="4"/>
      <c r="NXQ148" s="4"/>
      <c r="NXR148" s="4"/>
      <c r="NXS148" s="4"/>
      <c r="NXT148" s="4"/>
      <c r="NXU148" s="4"/>
      <c r="NXV148" s="4"/>
      <c r="NXW148" s="4"/>
      <c r="NXX148" s="4"/>
      <c r="NXY148" s="4"/>
      <c r="NXZ148" s="4"/>
      <c r="NYA148" s="4"/>
      <c r="NYB148" s="4"/>
      <c r="NYC148" s="4"/>
      <c r="NYD148" s="4"/>
      <c r="NYE148" s="4"/>
      <c r="NYF148" s="4"/>
      <c r="NYG148" s="4"/>
      <c r="NYH148" s="4"/>
      <c r="NYI148" s="4"/>
      <c r="NYJ148" s="4"/>
      <c r="NYK148" s="4"/>
      <c r="NYL148" s="4"/>
      <c r="NYM148" s="4"/>
      <c r="NYN148" s="4"/>
      <c r="NYO148" s="4"/>
      <c r="NYP148" s="4"/>
      <c r="NYQ148" s="4"/>
      <c r="NYR148" s="4"/>
      <c r="NYS148" s="4"/>
      <c r="NYT148" s="4"/>
      <c r="NYU148" s="4"/>
      <c r="NYV148" s="4"/>
      <c r="NYW148" s="4"/>
      <c r="NYX148" s="4"/>
      <c r="NYY148" s="4"/>
      <c r="NYZ148" s="4"/>
      <c r="NZA148" s="4"/>
      <c r="NZB148" s="4"/>
      <c r="NZC148" s="4"/>
      <c r="NZD148" s="4"/>
      <c r="NZE148" s="4"/>
      <c r="NZF148" s="4"/>
      <c r="NZG148" s="4"/>
      <c r="NZH148" s="4"/>
      <c r="NZI148" s="4"/>
      <c r="NZJ148" s="4"/>
      <c r="NZK148" s="4"/>
      <c r="NZL148" s="4"/>
      <c r="NZM148" s="4"/>
      <c r="NZN148" s="4"/>
      <c r="NZO148" s="4"/>
      <c r="NZP148" s="4"/>
      <c r="NZQ148" s="4"/>
      <c r="NZR148" s="4"/>
      <c r="NZS148" s="4"/>
      <c r="NZT148" s="4"/>
      <c r="NZU148" s="4"/>
      <c r="NZV148" s="4"/>
      <c r="NZW148" s="4"/>
      <c r="NZX148" s="4"/>
      <c r="NZY148" s="4"/>
      <c r="NZZ148" s="4"/>
      <c r="OAA148" s="4"/>
      <c r="OAB148" s="4"/>
      <c r="OAC148" s="4"/>
      <c r="OAD148" s="4"/>
      <c r="OAE148" s="4"/>
      <c r="OAF148" s="4"/>
      <c r="OAG148" s="4"/>
      <c r="OAH148" s="4"/>
      <c r="OAI148" s="4"/>
      <c r="OAJ148" s="4"/>
      <c r="OAK148" s="4"/>
      <c r="OAL148" s="4"/>
      <c r="OAM148" s="4"/>
      <c r="OAN148" s="4"/>
      <c r="OAO148" s="4"/>
      <c r="OAP148" s="4"/>
      <c r="OAQ148" s="4"/>
      <c r="OAR148" s="4"/>
      <c r="OAS148" s="4"/>
      <c r="OAT148" s="4"/>
      <c r="OAU148" s="4"/>
      <c r="OAV148" s="4"/>
      <c r="OAW148" s="4"/>
      <c r="OAX148" s="4"/>
      <c r="OAY148" s="4"/>
      <c r="OAZ148" s="4"/>
      <c r="OBA148" s="4"/>
      <c r="OBB148" s="4"/>
      <c r="OBC148" s="74"/>
      <c r="OBD148" s="74"/>
      <c r="OBE148" s="74"/>
      <c r="OBF148" s="74"/>
      <c r="OBG148" s="74"/>
      <c r="OBH148" s="74"/>
      <c r="OBI148" s="4"/>
      <c r="OBJ148" s="4"/>
      <c r="OBK148" s="4"/>
      <c r="OBL148" s="4"/>
      <c r="OBM148" s="4"/>
      <c r="OBN148" s="4"/>
      <c r="OBO148" s="4"/>
      <c r="OBP148" s="4"/>
      <c r="OBQ148" s="4"/>
      <c r="OBR148" s="4"/>
      <c r="OBS148" s="4"/>
      <c r="OBT148" s="4"/>
      <c r="OBU148" s="4"/>
      <c r="OBV148" s="4"/>
      <c r="OBW148" s="4"/>
      <c r="OBX148" s="4"/>
      <c r="OBY148" s="4"/>
      <c r="OBZ148" s="4"/>
      <c r="OCA148" s="4"/>
      <c r="OCB148" s="4"/>
      <c r="OCC148" s="4"/>
      <c r="OCD148" s="4"/>
      <c r="OCE148" s="4"/>
      <c r="OCF148" s="4"/>
      <c r="OCG148" s="4"/>
      <c r="OCH148" s="4"/>
      <c r="OCI148" s="4"/>
      <c r="OCJ148" s="4"/>
      <c r="OCK148" s="4"/>
      <c r="OCL148" s="4"/>
      <c r="OCM148" s="4"/>
      <c r="OCN148" s="4"/>
      <c r="OCO148" s="4"/>
      <c r="OCP148" s="4"/>
      <c r="OCQ148" s="4"/>
      <c r="OCR148" s="4"/>
      <c r="OCS148" s="4"/>
      <c r="OCT148" s="4"/>
      <c r="OCU148" s="4"/>
      <c r="OCV148" s="4"/>
      <c r="OCW148" s="4"/>
      <c r="OCX148" s="4"/>
      <c r="OCY148" s="4"/>
      <c r="OCZ148" s="4"/>
      <c r="ODA148" s="4"/>
      <c r="ODB148" s="4"/>
      <c r="ODC148" s="4"/>
      <c r="ODD148" s="4"/>
      <c r="ODE148" s="4"/>
      <c r="ODF148" s="4"/>
      <c r="ODG148" s="4"/>
      <c r="ODH148" s="4"/>
      <c r="ODI148" s="4"/>
      <c r="ODJ148" s="4"/>
      <c r="ODK148" s="4"/>
      <c r="ODL148" s="4"/>
      <c r="ODM148" s="4"/>
      <c r="ODN148" s="4"/>
      <c r="ODO148" s="4"/>
      <c r="ODP148" s="4"/>
      <c r="ODQ148" s="4"/>
      <c r="ODR148" s="4"/>
      <c r="ODS148" s="4"/>
      <c r="ODT148" s="4"/>
      <c r="ODU148" s="4"/>
      <c r="ODV148" s="4"/>
      <c r="ODW148" s="4"/>
      <c r="ODX148" s="4"/>
      <c r="ODY148" s="4"/>
      <c r="ODZ148" s="4"/>
      <c r="OEA148" s="4"/>
      <c r="OEB148" s="4"/>
      <c r="OEC148" s="4"/>
      <c r="OED148" s="4"/>
      <c r="OEE148" s="4"/>
      <c r="OEF148" s="4"/>
      <c r="OEG148" s="4"/>
      <c r="OEH148" s="4"/>
      <c r="OEI148" s="4"/>
      <c r="OEJ148" s="4"/>
      <c r="OEK148" s="4"/>
      <c r="OEL148" s="4"/>
      <c r="OEM148" s="4"/>
      <c r="OEN148" s="4"/>
      <c r="OEO148" s="4"/>
      <c r="OEP148" s="4"/>
      <c r="OEQ148" s="4"/>
      <c r="OER148" s="4"/>
      <c r="OES148" s="4"/>
      <c r="OET148" s="4"/>
      <c r="OEU148" s="4"/>
      <c r="OEV148" s="4"/>
      <c r="OEW148" s="4"/>
      <c r="OEX148" s="4"/>
      <c r="OEY148" s="4"/>
      <c r="OEZ148" s="4"/>
      <c r="OFA148" s="4"/>
      <c r="OFB148" s="4"/>
      <c r="OFC148" s="4"/>
      <c r="OFD148" s="4"/>
      <c r="OFE148" s="4"/>
      <c r="OFF148" s="4"/>
      <c r="OFG148" s="4"/>
      <c r="OFH148" s="4"/>
      <c r="OFI148" s="4"/>
      <c r="OFJ148" s="4"/>
      <c r="OFK148" s="4"/>
      <c r="OFL148" s="4"/>
      <c r="OFM148" s="4"/>
      <c r="OFN148" s="4"/>
      <c r="OFO148" s="4"/>
      <c r="OFP148" s="4"/>
      <c r="OFQ148" s="4"/>
      <c r="OFR148" s="4"/>
      <c r="OFS148" s="4"/>
      <c r="OFT148" s="4"/>
      <c r="OFU148" s="4"/>
      <c r="OFV148" s="4"/>
      <c r="OFW148" s="4"/>
      <c r="OFX148" s="4"/>
      <c r="OFY148" s="4"/>
      <c r="OFZ148" s="4"/>
      <c r="OGA148" s="4"/>
      <c r="OGB148" s="4"/>
      <c r="OGC148" s="4"/>
      <c r="OGD148" s="4"/>
      <c r="OGE148" s="4"/>
      <c r="OGF148" s="4"/>
      <c r="OGG148" s="4"/>
      <c r="OGH148" s="4"/>
      <c r="OGI148" s="4"/>
      <c r="OGJ148" s="4"/>
      <c r="OGK148" s="4"/>
      <c r="OGL148" s="4"/>
      <c r="OGM148" s="4"/>
      <c r="OGN148" s="4"/>
      <c r="OGO148" s="4"/>
      <c r="OGP148" s="4"/>
      <c r="OGQ148" s="4"/>
      <c r="OGR148" s="4"/>
      <c r="OGS148" s="4"/>
      <c r="OGT148" s="4"/>
      <c r="OGU148" s="4"/>
      <c r="OGV148" s="4"/>
      <c r="OGW148" s="4"/>
      <c r="OGX148" s="4"/>
      <c r="OGY148" s="4"/>
      <c r="OGZ148" s="4"/>
      <c r="OHA148" s="4"/>
      <c r="OHB148" s="4"/>
      <c r="OHC148" s="4"/>
      <c r="OHD148" s="4"/>
      <c r="OHE148" s="4"/>
      <c r="OHF148" s="4"/>
      <c r="OHG148" s="4"/>
      <c r="OHH148" s="4"/>
      <c r="OHI148" s="4"/>
      <c r="OHJ148" s="4"/>
      <c r="OHK148" s="4"/>
      <c r="OHL148" s="4"/>
      <c r="OHM148" s="4"/>
      <c r="OHN148" s="4"/>
      <c r="OHO148" s="4"/>
      <c r="OHP148" s="4"/>
      <c r="OHQ148" s="4"/>
      <c r="OHR148" s="4"/>
      <c r="OHS148" s="4"/>
      <c r="OHT148" s="4"/>
      <c r="OHU148" s="4"/>
      <c r="OHV148" s="4"/>
      <c r="OHW148" s="4"/>
      <c r="OHX148" s="4"/>
      <c r="OHY148" s="4"/>
      <c r="OHZ148" s="4"/>
      <c r="OIA148" s="4"/>
      <c r="OIB148" s="4"/>
      <c r="OIC148" s="4"/>
      <c r="OID148" s="4"/>
      <c r="OIE148" s="4"/>
      <c r="OIF148" s="4"/>
      <c r="OIG148" s="4"/>
      <c r="OIH148" s="4"/>
      <c r="OII148" s="4"/>
      <c r="OIJ148" s="4"/>
      <c r="OIK148" s="4"/>
      <c r="OIL148" s="4"/>
      <c r="OIM148" s="4"/>
      <c r="OIN148" s="4"/>
      <c r="OIO148" s="4"/>
      <c r="OIP148" s="4"/>
      <c r="OIQ148" s="4"/>
      <c r="OIR148" s="4"/>
      <c r="OIS148" s="4"/>
      <c r="OIT148" s="4"/>
      <c r="OIU148" s="4"/>
      <c r="OIV148" s="4"/>
      <c r="OIW148" s="4"/>
      <c r="OIX148" s="4"/>
      <c r="OIY148" s="4"/>
      <c r="OIZ148" s="4"/>
      <c r="OJA148" s="4"/>
      <c r="OJB148" s="4"/>
      <c r="OJC148" s="4"/>
      <c r="OJD148" s="4"/>
      <c r="OJE148" s="4"/>
      <c r="OJF148" s="4"/>
      <c r="OJG148" s="4"/>
      <c r="OJH148" s="4"/>
      <c r="OJI148" s="4"/>
      <c r="OJJ148" s="4"/>
      <c r="OJK148" s="4"/>
      <c r="OJL148" s="4"/>
      <c r="OJM148" s="4"/>
      <c r="OJN148" s="4"/>
      <c r="OJO148" s="4"/>
      <c r="OJP148" s="4"/>
      <c r="OJQ148" s="4"/>
      <c r="OJR148" s="4"/>
      <c r="OJS148" s="4"/>
      <c r="OJT148" s="4"/>
      <c r="OJU148" s="4"/>
      <c r="OJV148" s="4"/>
      <c r="OJW148" s="4"/>
      <c r="OJX148" s="4"/>
      <c r="OJY148" s="4"/>
      <c r="OJZ148" s="4"/>
      <c r="OKA148" s="4"/>
      <c r="OKB148" s="4"/>
      <c r="OKC148" s="4"/>
      <c r="OKD148" s="4"/>
      <c r="OKE148" s="4"/>
      <c r="OKF148" s="4"/>
      <c r="OKG148" s="4"/>
      <c r="OKH148" s="4"/>
      <c r="OKI148" s="4"/>
      <c r="OKJ148" s="4"/>
      <c r="OKK148" s="4"/>
      <c r="OKL148" s="4"/>
      <c r="OKM148" s="4"/>
      <c r="OKN148" s="4"/>
      <c r="OKO148" s="4"/>
      <c r="OKP148" s="4"/>
      <c r="OKQ148" s="4"/>
      <c r="OKR148" s="4"/>
      <c r="OKS148" s="4"/>
      <c r="OKT148" s="4"/>
      <c r="OKU148" s="4"/>
      <c r="OKV148" s="4"/>
      <c r="OKW148" s="4"/>
      <c r="OKX148" s="4"/>
      <c r="OKY148" s="74"/>
      <c r="OKZ148" s="74"/>
      <c r="OLA148" s="74"/>
      <c r="OLB148" s="74"/>
      <c r="OLC148" s="74"/>
      <c r="OLD148" s="74"/>
      <c r="OLE148" s="4"/>
      <c r="OLF148" s="4"/>
      <c r="OLG148" s="4"/>
      <c r="OLH148" s="4"/>
      <c r="OLI148" s="4"/>
      <c r="OLJ148" s="4"/>
      <c r="OLK148" s="4"/>
      <c r="OLL148" s="4"/>
      <c r="OLM148" s="4"/>
      <c r="OLN148" s="4"/>
      <c r="OLO148" s="4"/>
      <c r="OLP148" s="4"/>
      <c r="OLQ148" s="4"/>
      <c r="OLR148" s="4"/>
      <c r="OLS148" s="4"/>
      <c r="OLT148" s="4"/>
      <c r="OLU148" s="4"/>
      <c r="OLV148" s="4"/>
      <c r="OLW148" s="4"/>
      <c r="OLX148" s="4"/>
      <c r="OLY148" s="4"/>
      <c r="OLZ148" s="4"/>
      <c r="OMA148" s="4"/>
      <c r="OMB148" s="4"/>
      <c r="OMC148" s="4"/>
      <c r="OMD148" s="4"/>
      <c r="OME148" s="4"/>
      <c r="OMF148" s="4"/>
      <c r="OMG148" s="4"/>
      <c r="OMH148" s="4"/>
      <c r="OMI148" s="4"/>
      <c r="OMJ148" s="4"/>
      <c r="OMK148" s="4"/>
      <c r="OML148" s="4"/>
      <c r="OMM148" s="4"/>
      <c r="OMN148" s="4"/>
      <c r="OMO148" s="4"/>
      <c r="OMP148" s="4"/>
      <c r="OMQ148" s="4"/>
      <c r="OMR148" s="4"/>
      <c r="OMS148" s="4"/>
      <c r="OMT148" s="4"/>
      <c r="OMU148" s="4"/>
      <c r="OMV148" s="4"/>
      <c r="OMW148" s="4"/>
      <c r="OMX148" s="4"/>
      <c r="OMY148" s="4"/>
      <c r="OMZ148" s="4"/>
      <c r="ONA148" s="4"/>
      <c r="ONB148" s="4"/>
      <c r="ONC148" s="4"/>
      <c r="OND148" s="4"/>
      <c r="ONE148" s="4"/>
      <c r="ONF148" s="4"/>
      <c r="ONG148" s="4"/>
      <c r="ONH148" s="4"/>
      <c r="ONI148" s="4"/>
      <c r="ONJ148" s="4"/>
      <c r="ONK148" s="4"/>
      <c r="ONL148" s="4"/>
      <c r="ONM148" s="4"/>
      <c r="ONN148" s="4"/>
      <c r="ONO148" s="4"/>
      <c r="ONP148" s="4"/>
      <c r="ONQ148" s="4"/>
      <c r="ONR148" s="4"/>
      <c r="ONS148" s="4"/>
      <c r="ONT148" s="4"/>
      <c r="ONU148" s="4"/>
      <c r="ONV148" s="4"/>
      <c r="ONW148" s="4"/>
      <c r="ONX148" s="4"/>
      <c r="ONY148" s="4"/>
      <c r="ONZ148" s="4"/>
      <c r="OOA148" s="4"/>
      <c r="OOB148" s="4"/>
      <c r="OOC148" s="4"/>
      <c r="OOD148" s="4"/>
      <c r="OOE148" s="4"/>
      <c r="OOF148" s="4"/>
      <c r="OOG148" s="4"/>
      <c r="OOH148" s="4"/>
      <c r="OOI148" s="4"/>
      <c r="OOJ148" s="4"/>
      <c r="OOK148" s="4"/>
      <c r="OOL148" s="4"/>
      <c r="OOM148" s="4"/>
      <c r="OON148" s="4"/>
      <c r="OOO148" s="4"/>
      <c r="OOP148" s="4"/>
      <c r="OOQ148" s="4"/>
      <c r="OOR148" s="4"/>
      <c r="OOS148" s="4"/>
      <c r="OOT148" s="4"/>
      <c r="OOU148" s="4"/>
      <c r="OOV148" s="4"/>
      <c r="OOW148" s="4"/>
      <c r="OOX148" s="4"/>
      <c r="OOY148" s="4"/>
      <c r="OOZ148" s="4"/>
      <c r="OPA148" s="4"/>
      <c r="OPB148" s="4"/>
      <c r="OPC148" s="4"/>
      <c r="OPD148" s="4"/>
      <c r="OPE148" s="4"/>
      <c r="OPF148" s="4"/>
      <c r="OPG148" s="4"/>
      <c r="OPH148" s="4"/>
      <c r="OPI148" s="4"/>
      <c r="OPJ148" s="4"/>
      <c r="OPK148" s="4"/>
      <c r="OPL148" s="4"/>
      <c r="OPM148" s="4"/>
      <c r="OPN148" s="4"/>
      <c r="OPO148" s="4"/>
      <c r="OPP148" s="4"/>
      <c r="OPQ148" s="4"/>
      <c r="OPR148" s="4"/>
      <c r="OPS148" s="4"/>
      <c r="OPT148" s="4"/>
      <c r="OPU148" s="4"/>
      <c r="OPV148" s="4"/>
      <c r="OPW148" s="4"/>
      <c r="OPX148" s="4"/>
      <c r="OPY148" s="4"/>
      <c r="OPZ148" s="4"/>
      <c r="OQA148" s="4"/>
      <c r="OQB148" s="4"/>
      <c r="OQC148" s="4"/>
      <c r="OQD148" s="4"/>
      <c r="OQE148" s="4"/>
      <c r="OQF148" s="4"/>
      <c r="OQG148" s="4"/>
      <c r="OQH148" s="4"/>
      <c r="OQI148" s="4"/>
      <c r="OQJ148" s="4"/>
      <c r="OQK148" s="4"/>
      <c r="OQL148" s="4"/>
      <c r="OQM148" s="4"/>
      <c r="OQN148" s="4"/>
      <c r="OQO148" s="4"/>
      <c r="OQP148" s="4"/>
      <c r="OQQ148" s="4"/>
      <c r="OQR148" s="4"/>
      <c r="OQS148" s="4"/>
      <c r="OQT148" s="4"/>
      <c r="OQU148" s="4"/>
      <c r="OQV148" s="4"/>
      <c r="OQW148" s="4"/>
      <c r="OQX148" s="4"/>
      <c r="OQY148" s="4"/>
      <c r="OQZ148" s="4"/>
      <c r="ORA148" s="4"/>
      <c r="ORB148" s="4"/>
      <c r="ORC148" s="4"/>
      <c r="ORD148" s="4"/>
      <c r="ORE148" s="4"/>
      <c r="ORF148" s="4"/>
      <c r="ORG148" s="4"/>
      <c r="ORH148" s="4"/>
      <c r="ORI148" s="4"/>
      <c r="ORJ148" s="4"/>
      <c r="ORK148" s="4"/>
      <c r="ORL148" s="4"/>
      <c r="ORM148" s="4"/>
      <c r="ORN148" s="4"/>
      <c r="ORO148" s="4"/>
      <c r="ORP148" s="4"/>
      <c r="ORQ148" s="4"/>
      <c r="ORR148" s="4"/>
      <c r="ORS148" s="4"/>
      <c r="ORT148" s="4"/>
      <c r="ORU148" s="4"/>
      <c r="ORV148" s="4"/>
      <c r="ORW148" s="4"/>
      <c r="ORX148" s="4"/>
      <c r="ORY148" s="4"/>
      <c r="ORZ148" s="4"/>
      <c r="OSA148" s="4"/>
      <c r="OSB148" s="4"/>
      <c r="OSC148" s="4"/>
      <c r="OSD148" s="4"/>
      <c r="OSE148" s="4"/>
      <c r="OSF148" s="4"/>
      <c r="OSG148" s="4"/>
      <c r="OSH148" s="4"/>
      <c r="OSI148" s="4"/>
      <c r="OSJ148" s="4"/>
      <c r="OSK148" s="4"/>
      <c r="OSL148" s="4"/>
      <c r="OSM148" s="4"/>
      <c r="OSN148" s="4"/>
      <c r="OSO148" s="4"/>
      <c r="OSP148" s="4"/>
      <c r="OSQ148" s="4"/>
      <c r="OSR148" s="4"/>
      <c r="OSS148" s="4"/>
      <c r="OST148" s="4"/>
      <c r="OSU148" s="4"/>
      <c r="OSV148" s="4"/>
      <c r="OSW148" s="4"/>
      <c r="OSX148" s="4"/>
      <c r="OSY148" s="4"/>
      <c r="OSZ148" s="4"/>
      <c r="OTA148" s="4"/>
      <c r="OTB148" s="4"/>
      <c r="OTC148" s="4"/>
      <c r="OTD148" s="4"/>
      <c r="OTE148" s="4"/>
      <c r="OTF148" s="4"/>
      <c r="OTG148" s="4"/>
      <c r="OTH148" s="4"/>
      <c r="OTI148" s="4"/>
      <c r="OTJ148" s="4"/>
      <c r="OTK148" s="4"/>
      <c r="OTL148" s="4"/>
      <c r="OTM148" s="4"/>
      <c r="OTN148" s="4"/>
      <c r="OTO148" s="4"/>
      <c r="OTP148" s="4"/>
      <c r="OTQ148" s="4"/>
      <c r="OTR148" s="4"/>
      <c r="OTS148" s="4"/>
      <c r="OTT148" s="4"/>
      <c r="OTU148" s="4"/>
      <c r="OTV148" s="4"/>
      <c r="OTW148" s="4"/>
      <c r="OTX148" s="4"/>
      <c r="OTY148" s="4"/>
      <c r="OTZ148" s="4"/>
      <c r="OUA148" s="4"/>
      <c r="OUB148" s="4"/>
      <c r="OUC148" s="4"/>
      <c r="OUD148" s="4"/>
      <c r="OUE148" s="4"/>
      <c r="OUF148" s="4"/>
      <c r="OUG148" s="4"/>
      <c r="OUH148" s="4"/>
      <c r="OUI148" s="4"/>
      <c r="OUJ148" s="4"/>
      <c r="OUK148" s="4"/>
      <c r="OUL148" s="4"/>
      <c r="OUM148" s="4"/>
      <c r="OUN148" s="4"/>
      <c r="OUO148" s="4"/>
      <c r="OUP148" s="4"/>
      <c r="OUQ148" s="4"/>
      <c r="OUR148" s="4"/>
      <c r="OUS148" s="4"/>
      <c r="OUT148" s="4"/>
      <c r="OUU148" s="74"/>
      <c r="OUV148" s="74"/>
      <c r="OUW148" s="74"/>
      <c r="OUX148" s="74"/>
      <c r="OUY148" s="74"/>
      <c r="OUZ148" s="74"/>
      <c r="OVA148" s="4"/>
      <c r="OVB148" s="4"/>
      <c r="OVC148" s="4"/>
      <c r="OVD148" s="4"/>
      <c r="OVE148" s="4"/>
      <c r="OVF148" s="4"/>
      <c r="OVG148" s="4"/>
      <c r="OVH148" s="4"/>
      <c r="OVI148" s="4"/>
      <c r="OVJ148" s="4"/>
      <c r="OVK148" s="4"/>
      <c r="OVL148" s="4"/>
      <c r="OVM148" s="4"/>
      <c r="OVN148" s="4"/>
      <c r="OVO148" s="4"/>
      <c r="OVP148" s="4"/>
      <c r="OVQ148" s="4"/>
      <c r="OVR148" s="4"/>
      <c r="OVS148" s="4"/>
      <c r="OVT148" s="4"/>
      <c r="OVU148" s="4"/>
      <c r="OVV148" s="4"/>
      <c r="OVW148" s="4"/>
      <c r="OVX148" s="4"/>
      <c r="OVY148" s="4"/>
      <c r="OVZ148" s="4"/>
      <c r="OWA148" s="4"/>
      <c r="OWB148" s="4"/>
      <c r="OWC148" s="4"/>
      <c r="OWD148" s="4"/>
      <c r="OWE148" s="4"/>
      <c r="OWF148" s="4"/>
      <c r="OWG148" s="4"/>
      <c r="OWH148" s="4"/>
      <c r="OWI148" s="4"/>
      <c r="OWJ148" s="4"/>
      <c r="OWK148" s="4"/>
      <c r="OWL148" s="4"/>
      <c r="OWM148" s="4"/>
      <c r="OWN148" s="4"/>
      <c r="OWO148" s="4"/>
      <c r="OWP148" s="4"/>
      <c r="OWQ148" s="4"/>
      <c r="OWR148" s="4"/>
      <c r="OWS148" s="4"/>
      <c r="OWT148" s="4"/>
      <c r="OWU148" s="4"/>
      <c r="OWV148" s="4"/>
      <c r="OWW148" s="4"/>
      <c r="OWX148" s="4"/>
      <c r="OWY148" s="4"/>
      <c r="OWZ148" s="4"/>
      <c r="OXA148" s="4"/>
      <c r="OXB148" s="4"/>
      <c r="OXC148" s="4"/>
      <c r="OXD148" s="4"/>
      <c r="OXE148" s="4"/>
      <c r="OXF148" s="4"/>
      <c r="OXG148" s="4"/>
      <c r="OXH148" s="4"/>
      <c r="OXI148" s="4"/>
      <c r="OXJ148" s="4"/>
      <c r="OXK148" s="4"/>
      <c r="OXL148" s="4"/>
      <c r="OXM148" s="4"/>
      <c r="OXN148" s="4"/>
      <c r="OXO148" s="4"/>
      <c r="OXP148" s="4"/>
      <c r="OXQ148" s="4"/>
      <c r="OXR148" s="4"/>
      <c r="OXS148" s="4"/>
      <c r="OXT148" s="4"/>
      <c r="OXU148" s="4"/>
      <c r="OXV148" s="4"/>
      <c r="OXW148" s="4"/>
      <c r="OXX148" s="4"/>
      <c r="OXY148" s="4"/>
      <c r="OXZ148" s="4"/>
      <c r="OYA148" s="4"/>
      <c r="OYB148" s="4"/>
      <c r="OYC148" s="4"/>
      <c r="OYD148" s="4"/>
      <c r="OYE148" s="4"/>
      <c r="OYF148" s="4"/>
      <c r="OYG148" s="4"/>
      <c r="OYH148" s="4"/>
      <c r="OYI148" s="4"/>
      <c r="OYJ148" s="4"/>
      <c r="OYK148" s="4"/>
      <c r="OYL148" s="4"/>
      <c r="OYM148" s="4"/>
      <c r="OYN148" s="4"/>
      <c r="OYO148" s="4"/>
      <c r="OYP148" s="4"/>
      <c r="OYQ148" s="4"/>
      <c r="OYR148" s="4"/>
      <c r="OYS148" s="4"/>
      <c r="OYT148" s="4"/>
      <c r="OYU148" s="4"/>
      <c r="OYV148" s="4"/>
      <c r="OYW148" s="4"/>
      <c r="OYX148" s="4"/>
      <c r="OYY148" s="4"/>
      <c r="OYZ148" s="4"/>
      <c r="OZA148" s="4"/>
      <c r="OZB148" s="4"/>
      <c r="OZC148" s="4"/>
      <c r="OZD148" s="4"/>
      <c r="OZE148" s="4"/>
      <c r="OZF148" s="4"/>
      <c r="OZG148" s="4"/>
      <c r="OZH148" s="4"/>
      <c r="OZI148" s="4"/>
      <c r="OZJ148" s="4"/>
      <c r="OZK148" s="4"/>
      <c r="OZL148" s="4"/>
      <c r="OZM148" s="4"/>
      <c r="OZN148" s="4"/>
      <c r="OZO148" s="4"/>
      <c r="OZP148" s="4"/>
      <c r="OZQ148" s="4"/>
      <c r="OZR148" s="4"/>
      <c r="OZS148" s="4"/>
      <c r="OZT148" s="4"/>
      <c r="OZU148" s="4"/>
      <c r="OZV148" s="4"/>
      <c r="OZW148" s="4"/>
      <c r="OZX148" s="4"/>
      <c r="OZY148" s="4"/>
      <c r="OZZ148" s="4"/>
      <c r="PAA148" s="4"/>
      <c r="PAB148" s="4"/>
      <c r="PAC148" s="4"/>
      <c r="PAD148" s="4"/>
      <c r="PAE148" s="4"/>
      <c r="PAF148" s="4"/>
      <c r="PAG148" s="4"/>
      <c r="PAH148" s="4"/>
      <c r="PAI148" s="4"/>
      <c r="PAJ148" s="4"/>
      <c r="PAK148" s="4"/>
      <c r="PAL148" s="4"/>
      <c r="PAM148" s="4"/>
      <c r="PAN148" s="4"/>
      <c r="PAO148" s="4"/>
      <c r="PAP148" s="4"/>
      <c r="PAQ148" s="4"/>
      <c r="PAR148" s="4"/>
      <c r="PAS148" s="4"/>
      <c r="PAT148" s="4"/>
      <c r="PAU148" s="4"/>
      <c r="PAV148" s="4"/>
      <c r="PAW148" s="4"/>
      <c r="PAX148" s="4"/>
      <c r="PAY148" s="4"/>
      <c r="PAZ148" s="4"/>
      <c r="PBA148" s="4"/>
      <c r="PBB148" s="4"/>
      <c r="PBC148" s="4"/>
      <c r="PBD148" s="4"/>
      <c r="PBE148" s="4"/>
      <c r="PBF148" s="4"/>
      <c r="PBG148" s="4"/>
      <c r="PBH148" s="4"/>
      <c r="PBI148" s="4"/>
      <c r="PBJ148" s="4"/>
      <c r="PBK148" s="4"/>
      <c r="PBL148" s="4"/>
      <c r="PBM148" s="4"/>
      <c r="PBN148" s="4"/>
      <c r="PBO148" s="4"/>
      <c r="PBP148" s="4"/>
      <c r="PBQ148" s="4"/>
      <c r="PBR148" s="4"/>
      <c r="PBS148" s="4"/>
      <c r="PBT148" s="4"/>
      <c r="PBU148" s="4"/>
      <c r="PBV148" s="4"/>
      <c r="PBW148" s="4"/>
      <c r="PBX148" s="4"/>
      <c r="PBY148" s="4"/>
      <c r="PBZ148" s="4"/>
      <c r="PCA148" s="4"/>
      <c r="PCB148" s="4"/>
      <c r="PCC148" s="4"/>
      <c r="PCD148" s="4"/>
      <c r="PCE148" s="4"/>
      <c r="PCF148" s="4"/>
      <c r="PCG148" s="4"/>
      <c r="PCH148" s="4"/>
      <c r="PCI148" s="4"/>
      <c r="PCJ148" s="4"/>
      <c r="PCK148" s="4"/>
      <c r="PCL148" s="4"/>
      <c r="PCM148" s="4"/>
      <c r="PCN148" s="4"/>
      <c r="PCO148" s="4"/>
      <c r="PCP148" s="4"/>
      <c r="PCQ148" s="4"/>
      <c r="PCR148" s="4"/>
      <c r="PCS148" s="4"/>
      <c r="PCT148" s="4"/>
      <c r="PCU148" s="4"/>
      <c r="PCV148" s="4"/>
      <c r="PCW148" s="4"/>
      <c r="PCX148" s="4"/>
      <c r="PCY148" s="4"/>
      <c r="PCZ148" s="4"/>
      <c r="PDA148" s="4"/>
      <c r="PDB148" s="4"/>
      <c r="PDC148" s="4"/>
      <c r="PDD148" s="4"/>
      <c r="PDE148" s="4"/>
      <c r="PDF148" s="4"/>
      <c r="PDG148" s="4"/>
      <c r="PDH148" s="4"/>
      <c r="PDI148" s="4"/>
      <c r="PDJ148" s="4"/>
      <c r="PDK148" s="4"/>
      <c r="PDL148" s="4"/>
      <c r="PDM148" s="4"/>
      <c r="PDN148" s="4"/>
      <c r="PDO148" s="4"/>
      <c r="PDP148" s="4"/>
      <c r="PDQ148" s="4"/>
      <c r="PDR148" s="4"/>
      <c r="PDS148" s="4"/>
      <c r="PDT148" s="4"/>
      <c r="PDU148" s="4"/>
      <c r="PDV148" s="4"/>
      <c r="PDW148" s="4"/>
      <c r="PDX148" s="4"/>
      <c r="PDY148" s="4"/>
      <c r="PDZ148" s="4"/>
      <c r="PEA148" s="4"/>
      <c r="PEB148" s="4"/>
      <c r="PEC148" s="4"/>
      <c r="PED148" s="4"/>
      <c r="PEE148" s="4"/>
      <c r="PEF148" s="4"/>
      <c r="PEG148" s="4"/>
      <c r="PEH148" s="4"/>
      <c r="PEI148" s="4"/>
      <c r="PEJ148" s="4"/>
      <c r="PEK148" s="4"/>
      <c r="PEL148" s="4"/>
      <c r="PEM148" s="4"/>
      <c r="PEN148" s="4"/>
      <c r="PEO148" s="4"/>
      <c r="PEP148" s="4"/>
      <c r="PEQ148" s="74"/>
      <c r="PER148" s="74"/>
      <c r="PES148" s="74"/>
      <c r="PET148" s="74"/>
      <c r="PEU148" s="74"/>
      <c r="PEV148" s="74"/>
      <c r="PEW148" s="4"/>
      <c r="PEX148" s="4"/>
      <c r="PEY148" s="4"/>
      <c r="PEZ148" s="4"/>
      <c r="PFA148" s="4"/>
      <c r="PFB148" s="4"/>
      <c r="PFC148" s="4"/>
      <c r="PFD148" s="4"/>
      <c r="PFE148" s="4"/>
      <c r="PFF148" s="4"/>
      <c r="PFG148" s="4"/>
      <c r="PFH148" s="4"/>
      <c r="PFI148" s="4"/>
      <c r="PFJ148" s="4"/>
      <c r="PFK148" s="4"/>
      <c r="PFL148" s="4"/>
      <c r="PFM148" s="4"/>
      <c r="PFN148" s="4"/>
      <c r="PFO148" s="4"/>
      <c r="PFP148" s="4"/>
      <c r="PFQ148" s="4"/>
      <c r="PFR148" s="4"/>
      <c r="PFS148" s="4"/>
      <c r="PFT148" s="4"/>
      <c r="PFU148" s="4"/>
      <c r="PFV148" s="4"/>
      <c r="PFW148" s="4"/>
      <c r="PFX148" s="4"/>
      <c r="PFY148" s="4"/>
      <c r="PFZ148" s="4"/>
      <c r="PGA148" s="4"/>
      <c r="PGB148" s="4"/>
      <c r="PGC148" s="4"/>
      <c r="PGD148" s="4"/>
      <c r="PGE148" s="4"/>
      <c r="PGF148" s="4"/>
      <c r="PGG148" s="4"/>
      <c r="PGH148" s="4"/>
      <c r="PGI148" s="4"/>
      <c r="PGJ148" s="4"/>
      <c r="PGK148" s="4"/>
      <c r="PGL148" s="4"/>
      <c r="PGM148" s="4"/>
      <c r="PGN148" s="4"/>
      <c r="PGO148" s="4"/>
      <c r="PGP148" s="4"/>
      <c r="PGQ148" s="4"/>
      <c r="PGR148" s="4"/>
      <c r="PGS148" s="4"/>
      <c r="PGT148" s="4"/>
      <c r="PGU148" s="4"/>
      <c r="PGV148" s="4"/>
      <c r="PGW148" s="4"/>
      <c r="PGX148" s="4"/>
      <c r="PGY148" s="4"/>
      <c r="PGZ148" s="4"/>
      <c r="PHA148" s="4"/>
      <c r="PHB148" s="4"/>
      <c r="PHC148" s="4"/>
      <c r="PHD148" s="4"/>
      <c r="PHE148" s="4"/>
      <c r="PHF148" s="4"/>
      <c r="PHG148" s="4"/>
      <c r="PHH148" s="4"/>
      <c r="PHI148" s="4"/>
      <c r="PHJ148" s="4"/>
      <c r="PHK148" s="4"/>
      <c r="PHL148" s="4"/>
      <c r="PHM148" s="4"/>
      <c r="PHN148" s="4"/>
      <c r="PHO148" s="4"/>
      <c r="PHP148" s="4"/>
      <c r="PHQ148" s="4"/>
      <c r="PHR148" s="4"/>
      <c r="PHS148" s="4"/>
      <c r="PHT148" s="4"/>
      <c r="PHU148" s="4"/>
      <c r="PHV148" s="4"/>
      <c r="PHW148" s="4"/>
      <c r="PHX148" s="4"/>
      <c r="PHY148" s="4"/>
      <c r="PHZ148" s="4"/>
      <c r="PIA148" s="4"/>
      <c r="PIB148" s="4"/>
      <c r="PIC148" s="4"/>
      <c r="PID148" s="4"/>
      <c r="PIE148" s="4"/>
      <c r="PIF148" s="4"/>
      <c r="PIG148" s="4"/>
      <c r="PIH148" s="4"/>
      <c r="PII148" s="4"/>
      <c r="PIJ148" s="4"/>
      <c r="PIK148" s="4"/>
      <c r="PIL148" s="4"/>
      <c r="PIM148" s="4"/>
      <c r="PIN148" s="4"/>
      <c r="PIO148" s="4"/>
      <c r="PIP148" s="4"/>
      <c r="PIQ148" s="4"/>
      <c r="PIR148" s="4"/>
      <c r="PIS148" s="4"/>
      <c r="PIT148" s="4"/>
      <c r="PIU148" s="4"/>
      <c r="PIV148" s="4"/>
      <c r="PIW148" s="4"/>
      <c r="PIX148" s="4"/>
      <c r="PIY148" s="4"/>
      <c r="PIZ148" s="4"/>
      <c r="PJA148" s="4"/>
      <c r="PJB148" s="4"/>
      <c r="PJC148" s="4"/>
      <c r="PJD148" s="4"/>
      <c r="PJE148" s="4"/>
      <c r="PJF148" s="4"/>
      <c r="PJG148" s="4"/>
      <c r="PJH148" s="4"/>
      <c r="PJI148" s="4"/>
      <c r="PJJ148" s="4"/>
      <c r="PJK148" s="4"/>
      <c r="PJL148" s="4"/>
      <c r="PJM148" s="4"/>
      <c r="PJN148" s="4"/>
      <c r="PJO148" s="4"/>
      <c r="PJP148" s="4"/>
      <c r="PJQ148" s="4"/>
      <c r="PJR148" s="4"/>
      <c r="PJS148" s="4"/>
      <c r="PJT148" s="4"/>
      <c r="PJU148" s="4"/>
      <c r="PJV148" s="4"/>
      <c r="PJW148" s="4"/>
      <c r="PJX148" s="4"/>
      <c r="PJY148" s="4"/>
      <c r="PJZ148" s="4"/>
      <c r="PKA148" s="4"/>
      <c r="PKB148" s="4"/>
      <c r="PKC148" s="4"/>
      <c r="PKD148" s="4"/>
      <c r="PKE148" s="4"/>
      <c r="PKF148" s="4"/>
      <c r="PKG148" s="4"/>
      <c r="PKH148" s="4"/>
      <c r="PKI148" s="4"/>
      <c r="PKJ148" s="4"/>
      <c r="PKK148" s="4"/>
      <c r="PKL148" s="4"/>
      <c r="PKM148" s="4"/>
      <c r="PKN148" s="4"/>
      <c r="PKO148" s="4"/>
      <c r="PKP148" s="4"/>
      <c r="PKQ148" s="4"/>
      <c r="PKR148" s="4"/>
      <c r="PKS148" s="4"/>
      <c r="PKT148" s="4"/>
      <c r="PKU148" s="4"/>
      <c r="PKV148" s="4"/>
      <c r="PKW148" s="4"/>
      <c r="PKX148" s="4"/>
      <c r="PKY148" s="4"/>
      <c r="PKZ148" s="4"/>
      <c r="PLA148" s="4"/>
      <c r="PLB148" s="4"/>
      <c r="PLC148" s="4"/>
      <c r="PLD148" s="4"/>
      <c r="PLE148" s="4"/>
      <c r="PLF148" s="4"/>
      <c r="PLG148" s="4"/>
      <c r="PLH148" s="4"/>
      <c r="PLI148" s="4"/>
      <c r="PLJ148" s="4"/>
      <c r="PLK148" s="4"/>
      <c r="PLL148" s="4"/>
      <c r="PLM148" s="4"/>
      <c r="PLN148" s="4"/>
      <c r="PLO148" s="4"/>
      <c r="PLP148" s="4"/>
      <c r="PLQ148" s="4"/>
      <c r="PLR148" s="4"/>
      <c r="PLS148" s="4"/>
      <c r="PLT148" s="4"/>
      <c r="PLU148" s="4"/>
      <c r="PLV148" s="4"/>
      <c r="PLW148" s="4"/>
      <c r="PLX148" s="4"/>
      <c r="PLY148" s="4"/>
      <c r="PLZ148" s="4"/>
      <c r="PMA148" s="4"/>
      <c r="PMB148" s="4"/>
      <c r="PMC148" s="4"/>
      <c r="PMD148" s="4"/>
      <c r="PME148" s="4"/>
      <c r="PMF148" s="4"/>
      <c r="PMG148" s="4"/>
      <c r="PMH148" s="4"/>
      <c r="PMI148" s="4"/>
      <c r="PMJ148" s="4"/>
      <c r="PMK148" s="4"/>
      <c r="PML148" s="4"/>
      <c r="PMM148" s="4"/>
      <c r="PMN148" s="4"/>
      <c r="PMO148" s="4"/>
      <c r="PMP148" s="4"/>
      <c r="PMQ148" s="4"/>
      <c r="PMR148" s="4"/>
      <c r="PMS148" s="4"/>
      <c r="PMT148" s="4"/>
      <c r="PMU148" s="4"/>
      <c r="PMV148" s="4"/>
      <c r="PMW148" s="4"/>
      <c r="PMX148" s="4"/>
      <c r="PMY148" s="4"/>
      <c r="PMZ148" s="4"/>
      <c r="PNA148" s="4"/>
      <c r="PNB148" s="4"/>
      <c r="PNC148" s="4"/>
      <c r="PND148" s="4"/>
      <c r="PNE148" s="4"/>
      <c r="PNF148" s="4"/>
      <c r="PNG148" s="4"/>
      <c r="PNH148" s="4"/>
      <c r="PNI148" s="4"/>
      <c r="PNJ148" s="4"/>
      <c r="PNK148" s="4"/>
      <c r="PNL148" s="4"/>
      <c r="PNM148" s="4"/>
      <c r="PNN148" s="4"/>
      <c r="PNO148" s="4"/>
      <c r="PNP148" s="4"/>
      <c r="PNQ148" s="4"/>
      <c r="PNR148" s="4"/>
      <c r="PNS148" s="4"/>
      <c r="PNT148" s="4"/>
      <c r="PNU148" s="4"/>
      <c r="PNV148" s="4"/>
      <c r="PNW148" s="4"/>
      <c r="PNX148" s="4"/>
      <c r="PNY148" s="4"/>
      <c r="PNZ148" s="4"/>
      <c r="POA148" s="4"/>
      <c r="POB148" s="4"/>
      <c r="POC148" s="4"/>
      <c r="POD148" s="4"/>
      <c r="POE148" s="4"/>
      <c r="POF148" s="4"/>
      <c r="POG148" s="4"/>
      <c r="POH148" s="4"/>
      <c r="POI148" s="4"/>
      <c r="POJ148" s="4"/>
      <c r="POK148" s="4"/>
      <c r="POL148" s="4"/>
      <c r="POM148" s="74"/>
      <c r="PON148" s="74"/>
      <c r="POO148" s="74"/>
      <c r="POP148" s="74"/>
      <c r="POQ148" s="74"/>
      <c r="POR148" s="74"/>
      <c r="POS148" s="4"/>
      <c r="POT148" s="4"/>
      <c r="POU148" s="4"/>
      <c r="POV148" s="4"/>
      <c r="POW148" s="4"/>
      <c r="POX148" s="4"/>
      <c r="POY148" s="4"/>
      <c r="POZ148" s="4"/>
      <c r="PPA148" s="4"/>
      <c r="PPB148" s="4"/>
      <c r="PPC148" s="4"/>
      <c r="PPD148" s="4"/>
      <c r="PPE148" s="4"/>
      <c r="PPF148" s="4"/>
      <c r="PPG148" s="4"/>
      <c r="PPH148" s="4"/>
      <c r="PPI148" s="4"/>
      <c r="PPJ148" s="4"/>
      <c r="PPK148" s="4"/>
      <c r="PPL148" s="4"/>
      <c r="PPM148" s="4"/>
      <c r="PPN148" s="4"/>
      <c r="PPO148" s="4"/>
      <c r="PPP148" s="4"/>
      <c r="PPQ148" s="4"/>
      <c r="PPR148" s="4"/>
      <c r="PPS148" s="4"/>
      <c r="PPT148" s="4"/>
      <c r="PPU148" s="4"/>
      <c r="PPV148" s="4"/>
      <c r="PPW148" s="4"/>
      <c r="PPX148" s="4"/>
      <c r="PPY148" s="4"/>
      <c r="PPZ148" s="4"/>
      <c r="PQA148" s="4"/>
      <c r="PQB148" s="4"/>
      <c r="PQC148" s="4"/>
      <c r="PQD148" s="4"/>
      <c r="PQE148" s="4"/>
      <c r="PQF148" s="4"/>
      <c r="PQG148" s="4"/>
      <c r="PQH148" s="4"/>
      <c r="PQI148" s="4"/>
      <c r="PQJ148" s="4"/>
      <c r="PQK148" s="4"/>
      <c r="PQL148" s="4"/>
      <c r="PQM148" s="4"/>
      <c r="PQN148" s="4"/>
      <c r="PQO148" s="4"/>
      <c r="PQP148" s="4"/>
      <c r="PQQ148" s="4"/>
      <c r="PQR148" s="4"/>
      <c r="PQS148" s="4"/>
      <c r="PQT148" s="4"/>
      <c r="PQU148" s="4"/>
      <c r="PQV148" s="4"/>
      <c r="PQW148" s="4"/>
      <c r="PQX148" s="4"/>
      <c r="PQY148" s="4"/>
      <c r="PQZ148" s="4"/>
      <c r="PRA148" s="4"/>
      <c r="PRB148" s="4"/>
      <c r="PRC148" s="4"/>
      <c r="PRD148" s="4"/>
      <c r="PRE148" s="4"/>
      <c r="PRF148" s="4"/>
      <c r="PRG148" s="4"/>
      <c r="PRH148" s="4"/>
      <c r="PRI148" s="4"/>
      <c r="PRJ148" s="4"/>
      <c r="PRK148" s="4"/>
      <c r="PRL148" s="4"/>
      <c r="PRM148" s="4"/>
      <c r="PRN148" s="4"/>
      <c r="PRO148" s="4"/>
      <c r="PRP148" s="4"/>
      <c r="PRQ148" s="4"/>
      <c r="PRR148" s="4"/>
      <c r="PRS148" s="4"/>
      <c r="PRT148" s="4"/>
      <c r="PRU148" s="4"/>
      <c r="PRV148" s="4"/>
      <c r="PRW148" s="4"/>
      <c r="PRX148" s="4"/>
      <c r="PRY148" s="4"/>
      <c r="PRZ148" s="4"/>
      <c r="PSA148" s="4"/>
      <c r="PSB148" s="4"/>
      <c r="PSC148" s="4"/>
      <c r="PSD148" s="4"/>
      <c r="PSE148" s="4"/>
      <c r="PSF148" s="4"/>
      <c r="PSG148" s="4"/>
      <c r="PSH148" s="4"/>
      <c r="PSI148" s="4"/>
      <c r="PSJ148" s="4"/>
      <c r="PSK148" s="4"/>
      <c r="PSL148" s="4"/>
      <c r="PSM148" s="4"/>
      <c r="PSN148" s="4"/>
      <c r="PSO148" s="4"/>
      <c r="PSP148" s="4"/>
      <c r="PSQ148" s="4"/>
      <c r="PSR148" s="4"/>
      <c r="PSS148" s="4"/>
      <c r="PST148" s="4"/>
      <c r="PSU148" s="4"/>
      <c r="PSV148" s="4"/>
      <c r="PSW148" s="4"/>
      <c r="PSX148" s="4"/>
      <c r="PSY148" s="4"/>
      <c r="PSZ148" s="4"/>
      <c r="PTA148" s="4"/>
      <c r="PTB148" s="4"/>
      <c r="PTC148" s="4"/>
      <c r="PTD148" s="4"/>
      <c r="PTE148" s="4"/>
      <c r="PTF148" s="4"/>
      <c r="PTG148" s="4"/>
      <c r="PTH148" s="4"/>
      <c r="PTI148" s="4"/>
      <c r="PTJ148" s="4"/>
      <c r="PTK148" s="4"/>
      <c r="PTL148" s="4"/>
      <c r="PTM148" s="4"/>
      <c r="PTN148" s="4"/>
      <c r="PTO148" s="4"/>
      <c r="PTP148" s="4"/>
      <c r="PTQ148" s="4"/>
      <c r="PTR148" s="4"/>
      <c r="PTS148" s="4"/>
      <c r="PTT148" s="4"/>
      <c r="PTU148" s="4"/>
      <c r="PTV148" s="4"/>
      <c r="PTW148" s="4"/>
      <c r="PTX148" s="4"/>
      <c r="PTY148" s="4"/>
      <c r="PTZ148" s="4"/>
      <c r="PUA148" s="4"/>
      <c r="PUB148" s="4"/>
      <c r="PUC148" s="4"/>
      <c r="PUD148" s="4"/>
      <c r="PUE148" s="4"/>
      <c r="PUF148" s="4"/>
      <c r="PUG148" s="4"/>
      <c r="PUH148" s="4"/>
      <c r="PUI148" s="4"/>
      <c r="PUJ148" s="4"/>
      <c r="PUK148" s="4"/>
      <c r="PUL148" s="4"/>
      <c r="PUM148" s="4"/>
      <c r="PUN148" s="4"/>
      <c r="PUO148" s="4"/>
      <c r="PUP148" s="4"/>
      <c r="PUQ148" s="4"/>
      <c r="PUR148" s="4"/>
      <c r="PUS148" s="4"/>
      <c r="PUT148" s="4"/>
      <c r="PUU148" s="4"/>
      <c r="PUV148" s="4"/>
      <c r="PUW148" s="4"/>
      <c r="PUX148" s="4"/>
      <c r="PUY148" s="4"/>
      <c r="PUZ148" s="4"/>
      <c r="PVA148" s="4"/>
      <c r="PVB148" s="4"/>
      <c r="PVC148" s="4"/>
      <c r="PVD148" s="4"/>
      <c r="PVE148" s="4"/>
      <c r="PVF148" s="4"/>
      <c r="PVG148" s="4"/>
      <c r="PVH148" s="4"/>
      <c r="PVI148" s="4"/>
      <c r="PVJ148" s="4"/>
      <c r="PVK148" s="4"/>
      <c r="PVL148" s="4"/>
      <c r="PVM148" s="4"/>
      <c r="PVN148" s="4"/>
      <c r="PVO148" s="4"/>
      <c r="PVP148" s="4"/>
      <c r="PVQ148" s="4"/>
      <c r="PVR148" s="4"/>
      <c r="PVS148" s="4"/>
      <c r="PVT148" s="4"/>
      <c r="PVU148" s="4"/>
      <c r="PVV148" s="4"/>
      <c r="PVW148" s="4"/>
      <c r="PVX148" s="4"/>
      <c r="PVY148" s="4"/>
      <c r="PVZ148" s="4"/>
      <c r="PWA148" s="4"/>
      <c r="PWB148" s="4"/>
      <c r="PWC148" s="4"/>
      <c r="PWD148" s="4"/>
      <c r="PWE148" s="4"/>
      <c r="PWF148" s="4"/>
      <c r="PWG148" s="4"/>
      <c r="PWH148" s="4"/>
      <c r="PWI148" s="4"/>
      <c r="PWJ148" s="4"/>
      <c r="PWK148" s="4"/>
      <c r="PWL148" s="4"/>
      <c r="PWM148" s="4"/>
      <c r="PWN148" s="4"/>
      <c r="PWO148" s="4"/>
      <c r="PWP148" s="4"/>
      <c r="PWQ148" s="4"/>
      <c r="PWR148" s="4"/>
      <c r="PWS148" s="4"/>
      <c r="PWT148" s="4"/>
      <c r="PWU148" s="4"/>
      <c r="PWV148" s="4"/>
      <c r="PWW148" s="4"/>
      <c r="PWX148" s="4"/>
      <c r="PWY148" s="4"/>
      <c r="PWZ148" s="4"/>
      <c r="PXA148" s="4"/>
      <c r="PXB148" s="4"/>
      <c r="PXC148" s="4"/>
      <c r="PXD148" s="4"/>
      <c r="PXE148" s="4"/>
      <c r="PXF148" s="4"/>
      <c r="PXG148" s="4"/>
      <c r="PXH148" s="4"/>
      <c r="PXI148" s="4"/>
      <c r="PXJ148" s="4"/>
      <c r="PXK148" s="4"/>
      <c r="PXL148" s="4"/>
      <c r="PXM148" s="4"/>
      <c r="PXN148" s="4"/>
      <c r="PXO148" s="4"/>
      <c r="PXP148" s="4"/>
      <c r="PXQ148" s="4"/>
      <c r="PXR148" s="4"/>
      <c r="PXS148" s="4"/>
      <c r="PXT148" s="4"/>
      <c r="PXU148" s="4"/>
      <c r="PXV148" s="4"/>
      <c r="PXW148" s="4"/>
      <c r="PXX148" s="4"/>
      <c r="PXY148" s="4"/>
      <c r="PXZ148" s="4"/>
      <c r="PYA148" s="4"/>
      <c r="PYB148" s="4"/>
      <c r="PYC148" s="4"/>
      <c r="PYD148" s="4"/>
      <c r="PYE148" s="4"/>
      <c r="PYF148" s="4"/>
      <c r="PYG148" s="4"/>
      <c r="PYH148" s="4"/>
      <c r="PYI148" s="74"/>
      <c r="PYJ148" s="74"/>
      <c r="PYK148" s="74"/>
      <c r="PYL148" s="74"/>
      <c r="PYM148" s="74"/>
      <c r="PYN148" s="74"/>
      <c r="PYO148" s="4"/>
      <c r="PYP148" s="4"/>
      <c r="PYQ148" s="4"/>
      <c r="PYR148" s="4"/>
      <c r="PYS148" s="4"/>
      <c r="PYT148" s="4"/>
      <c r="PYU148" s="4"/>
      <c r="PYV148" s="4"/>
      <c r="PYW148" s="4"/>
      <c r="PYX148" s="4"/>
      <c r="PYY148" s="4"/>
      <c r="PYZ148" s="4"/>
      <c r="PZA148" s="4"/>
      <c r="PZB148" s="4"/>
      <c r="PZC148" s="4"/>
      <c r="PZD148" s="4"/>
      <c r="PZE148" s="4"/>
      <c r="PZF148" s="4"/>
      <c r="PZG148" s="4"/>
      <c r="PZH148" s="4"/>
      <c r="PZI148" s="4"/>
      <c r="PZJ148" s="4"/>
      <c r="PZK148" s="4"/>
      <c r="PZL148" s="4"/>
      <c r="PZM148" s="4"/>
      <c r="PZN148" s="4"/>
      <c r="PZO148" s="4"/>
      <c r="PZP148" s="4"/>
      <c r="PZQ148" s="4"/>
      <c r="PZR148" s="4"/>
      <c r="PZS148" s="4"/>
      <c r="PZT148" s="4"/>
      <c r="PZU148" s="4"/>
      <c r="PZV148" s="4"/>
      <c r="PZW148" s="4"/>
      <c r="PZX148" s="4"/>
      <c r="PZY148" s="4"/>
      <c r="PZZ148" s="4"/>
      <c r="QAA148" s="4"/>
      <c r="QAB148" s="4"/>
      <c r="QAC148" s="4"/>
      <c r="QAD148" s="4"/>
      <c r="QAE148" s="4"/>
      <c r="QAF148" s="4"/>
      <c r="QAG148" s="4"/>
      <c r="QAH148" s="4"/>
      <c r="QAI148" s="4"/>
      <c r="QAJ148" s="4"/>
      <c r="QAK148" s="4"/>
      <c r="QAL148" s="4"/>
      <c r="QAM148" s="4"/>
      <c r="QAN148" s="4"/>
      <c r="QAO148" s="4"/>
      <c r="QAP148" s="4"/>
      <c r="QAQ148" s="4"/>
      <c r="QAR148" s="4"/>
      <c r="QAS148" s="4"/>
      <c r="QAT148" s="4"/>
      <c r="QAU148" s="4"/>
      <c r="QAV148" s="4"/>
      <c r="QAW148" s="4"/>
      <c r="QAX148" s="4"/>
      <c r="QAY148" s="4"/>
      <c r="QAZ148" s="4"/>
      <c r="QBA148" s="4"/>
      <c r="QBB148" s="4"/>
      <c r="QBC148" s="4"/>
      <c r="QBD148" s="4"/>
      <c r="QBE148" s="4"/>
      <c r="QBF148" s="4"/>
      <c r="QBG148" s="4"/>
      <c r="QBH148" s="4"/>
      <c r="QBI148" s="4"/>
      <c r="QBJ148" s="4"/>
      <c r="QBK148" s="4"/>
      <c r="QBL148" s="4"/>
      <c r="QBM148" s="4"/>
      <c r="QBN148" s="4"/>
      <c r="QBO148" s="4"/>
      <c r="QBP148" s="4"/>
      <c r="QBQ148" s="4"/>
      <c r="QBR148" s="4"/>
      <c r="QBS148" s="4"/>
      <c r="QBT148" s="4"/>
      <c r="QBU148" s="4"/>
      <c r="QBV148" s="4"/>
      <c r="QBW148" s="4"/>
      <c r="QBX148" s="4"/>
      <c r="QBY148" s="4"/>
      <c r="QBZ148" s="4"/>
      <c r="QCA148" s="4"/>
      <c r="QCB148" s="4"/>
      <c r="QCC148" s="4"/>
      <c r="QCD148" s="4"/>
      <c r="QCE148" s="4"/>
      <c r="QCF148" s="4"/>
      <c r="QCG148" s="4"/>
      <c r="QCH148" s="4"/>
      <c r="QCI148" s="4"/>
      <c r="QCJ148" s="4"/>
      <c r="QCK148" s="4"/>
      <c r="QCL148" s="4"/>
      <c r="QCM148" s="4"/>
      <c r="QCN148" s="4"/>
      <c r="QCO148" s="4"/>
      <c r="QCP148" s="4"/>
      <c r="QCQ148" s="4"/>
      <c r="QCR148" s="4"/>
      <c r="QCS148" s="4"/>
      <c r="QCT148" s="4"/>
      <c r="QCU148" s="4"/>
      <c r="QCV148" s="4"/>
      <c r="QCW148" s="4"/>
      <c r="QCX148" s="4"/>
      <c r="QCY148" s="4"/>
      <c r="QCZ148" s="4"/>
      <c r="QDA148" s="4"/>
      <c r="QDB148" s="4"/>
      <c r="QDC148" s="4"/>
      <c r="QDD148" s="4"/>
      <c r="QDE148" s="4"/>
      <c r="QDF148" s="4"/>
      <c r="QDG148" s="4"/>
      <c r="QDH148" s="4"/>
      <c r="QDI148" s="4"/>
      <c r="QDJ148" s="4"/>
      <c r="QDK148" s="4"/>
      <c r="QDL148" s="4"/>
      <c r="QDM148" s="4"/>
      <c r="QDN148" s="4"/>
      <c r="QDO148" s="4"/>
      <c r="QDP148" s="4"/>
      <c r="QDQ148" s="4"/>
      <c r="QDR148" s="4"/>
      <c r="QDS148" s="4"/>
      <c r="QDT148" s="4"/>
      <c r="QDU148" s="4"/>
      <c r="QDV148" s="4"/>
      <c r="QDW148" s="4"/>
      <c r="QDX148" s="4"/>
      <c r="QDY148" s="4"/>
      <c r="QDZ148" s="4"/>
      <c r="QEA148" s="4"/>
      <c r="QEB148" s="4"/>
      <c r="QEC148" s="4"/>
      <c r="QED148" s="4"/>
      <c r="QEE148" s="4"/>
      <c r="QEF148" s="4"/>
      <c r="QEG148" s="4"/>
      <c r="QEH148" s="4"/>
      <c r="QEI148" s="4"/>
      <c r="QEJ148" s="4"/>
      <c r="QEK148" s="4"/>
      <c r="QEL148" s="4"/>
      <c r="QEM148" s="4"/>
      <c r="QEN148" s="4"/>
      <c r="QEO148" s="4"/>
      <c r="QEP148" s="4"/>
      <c r="QEQ148" s="4"/>
      <c r="QER148" s="4"/>
      <c r="QES148" s="4"/>
      <c r="QET148" s="4"/>
      <c r="QEU148" s="4"/>
      <c r="QEV148" s="4"/>
      <c r="QEW148" s="4"/>
      <c r="QEX148" s="4"/>
      <c r="QEY148" s="4"/>
      <c r="QEZ148" s="4"/>
      <c r="QFA148" s="4"/>
      <c r="QFB148" s="4"/>
      <c r="QFC148" s="4"/>
      <c r="QFD148" s="4"/>
      <c r="QFE148" s="4"/>
      <c r="QFF148" s="4"/>
      <c r="QFG148" s="4"/>
      <c r="QFH148" s="4"/>
      <c r="QFI148" s="4"/>
      <c r="QFJ148" s="4"/>
      <c r="QFK148" s="4"/>
      <c r="QFL148" s="4"/>
      <c r="QFM148" s="4"/>
      <c r="QFN148" s="4"/>
      <c r="QFO148" s="4"/>
      <c r="QFP148" s="4"/>
      <c r="QFQ148" s="4"/>
      <c r="QFR148" s="4"/>
      <c r="QFS148" s="4"/>
      <c r="QFT148" s="4"/>
      <c r="QFU148" s="4"/>
      <c r="QFV148" s="4"/>
      <c r="QFW148" s="4"/>
      <c r="QFX148" s="4"/>
      <c r="QFY148" s="4"/>
      <c r="QFZ148" s="4"/>
      <c r="QGA148" s="4"/>
      <c r="QGB148" s="4"/>
      <c r="QGC148" s="4"/>
      <c r="QGD148" s="4"/>
      <c r="QGE148" s="4"/>
      <c r="QGF148" s="4"/>
      <c r="QGG148" s="4"/>
      <c r="QGH148" s="4"/>
      <c r="QGI148" s="4"/>
      <c r="QGJ148" s="4"/>
      <c r="QGK148" s="4"/>
      <c r="QGL148" s="4"/>
      <c r="QGM148" s="4"/>
      <c r="QGN148" s="4"/>
      <c r="QGO148" s="4"/>
      <c r="QGP148" s="4"/>
      <c r="QGQ148" s="4"/>
      <c r="QGR148" s="4"/>
      <c r="QGS148" s="4"/>
      <c r="QGT148" s="4"/>
      <c r="QGU148" s="4"/>
      <c r="QGV148" s="4"/>
      <c r="QGW148" s="4"/>
      <c r="QGX148" s="4"/>
      <c r="QGY148" s="4"/>
      <c r="QGZ148" s="4"/>
      <c r="QHA148" s="4"/>
      <c r="QHB148" s="4"/>
      <c r="QHC148" s="4"/>
      <c r="QHD148" s="4"/>
      <c r="QHE148" s="4"/>
      <c r="QHF148" s="4"/>
      <c r="QHG148" s="4"/>
      <c r="QHH148" s="4"/>
      <c r="QHI148" s="4"/>
      <c r="QHJ148" s="4"/>
      <c r="QHK148" s="4"/>
      <c r="QHL148" s="4"/>
      <c r="QHM148" s="4"/>
      <c r="QHN148" s="4"/>
      <c r="QHO148" s="4"/>
      <c r="QHP148" s="4"/>
      <c r="QHQ148" s="4"/>
      <c r="QHR148" s="4"/>
      <c r="QHS148" s="4"/>
      <c r="QHT148" s="4"/>
      <c r="QHU148" s="4"/>
      <c r="QHV148" s="4"/>
      <c r="QHW148" s="4"/>
      <c r="QHX148" s="4"/>
      <c r="QHY148" s="4"/>
      <c r="QHZ148" s="4"/>
      <c r="QIA148" s="4"/>
      <c r="QIB148" s="4"/>
      <c r="QIC148" s="4"/>
      <c r="QID148" s="4"/>
      <c r="QIE148" s="74"/>
      <c r="QIF148" s="74"/>
      <c r="QIG148" s="74"/>
      <c r="QIH148" s="74"/>
      <c r="QII148" s="74"/>
      <c r="QIJ148" s="74"/>
      <c r="QIK148" s="4"/>
      <c r="QIL148" s="4"/>
      <c r="QIM148" s="4"/>
      <c r="QIN148" s="4"/>
      <c r="QIO148" s="4"/>
      <c r="QIP148" s="4"/>
      <c r="QIQ148" s="4"/>
      <c r="QIR148" s="4"/>
      <c r="QIS148" s="4"/>
      <c r="QIT148" s="4"/>
      <c r="QIU148" s="4"/>
      <c r="QIV148" s="4"/>
      <c r="QIW148" s="4"/>
      <c r="QIX148" s="4"/>
      <c r="QIY148" s="4"/>
      <c r="QIZ148" s="4"/>
      <c r="QJA148" s="4"/>
      <c r="QJB148" s="4"/>
      <c r="QJC148" s="4"/>
      <c r="QJD148" s="4"/>
      <c r="QJE148" s="4"/>
      <c r="QJF148" s="4"/>
      <c r="QJG148" s="4"/>
      <c r="QJH148" s="4"/>
      <c r="QJI148" s="4"/>
      <c r="QJJ148" s="4"/>
      <c r="QJK148" s="4"/>
      <c r="QJL148" s="4"/>
      <c r="QJM148" s="4"/>
      <c r="QJN148" s="4"/>
      <c r="QJO148" s="4"/>
      <c r="QJP148" s="4"/>
      <c r="QJQ148" s="4"/>
      <c r="QJR148" s="4"/>
      <c r="QJS148" s="4"/>
      <c r="QJT148" s="4"/>
      <c r="QJU148" s="4"/>
      <c r="QJV148" s="4"/>
      <c r="QJW148" s="4"/>
      <c r="QJX148" s="4"/>
      <c r="QJY148" s="4"/>
      <c r="QJZ148" s="4"/>
      <c r="QKA148" s="4"/>
      <c r="QKB148" s="4"/>
      <c r="QKC148" s="4"/>
      <c r="QKD148" s="4"/>
      <c r="QKE148" s="4"/>
      <c r="QKF148" s="4"/>
      <c r="QKG148" s="4"/>
      <c r="QKH148" s="4"/>
      <c r="QKI148" s="4"/>
      <c r="QKJ148" s="4"/>
      <c r="QKK148" s="4"/>
      <c r="QKL148" s="4"/>
      <c r="QKM148" s="4"/>
      <c r="QKN148" s="4"/>
      <c r="QKO148" s="4"/>
      <c r="QKP148" s="4"/>
      <c r="QKQ148" s="4"/>
      <c r="QKR148" s="4"/>
      <c r="QKS148" s="4"/>
      <c r="QKT148" s="4"/>
      <c r="QKU148" s="4"/>
      <c r="QKV148" s="4"/>
      <c r="QKW148" s="4"/>
      <c r="QKX148" s="4"/>
      <c r="QKY148" s="4"/>
      <c r="QKZ148" s="4"/>
      <c r="QLA148" s="4"/>
      <c r="QLB148" s="4"/>
      <c r="QLC148" s="4"/>
      <c r="QLD148" s="4"/>
      <c r="QLE148" s="4"/>
      <c r="QLF148" s="4"/>
      <c r="QLG148" s="4"/>
      <c r="QLH148" s="4"/>
      <c r="QLI148" s="4"/>
      <c r="QLJ148" s="4"/>
      <c r="QLK148" s="4"/>
      <c r="QLL148" s="4"/>
      <c r="QLM148" s="4"/>
      <c r="QLN148" s="4"/>
      <c r="QLO148" s="4"/>
      <c r="QLP148" s="4"/>
      <c r="QLQ148" s="4"/>
      <c r="QLR148" s="4"/>
      <c r="QLS148" s="4"/>
      <c r="QLT148" s="4"/>
      <c r="QLU148" s="4"/>
      <c r="QLV148" s="4"/>
      <c r="QLW148" s="4"/>
      <c r="QLX148" s="4"/>
      <c r="QLY148" s="4"/>
      <c r="QLZ148" s="4"/>
      <c r="QMA148" s="4"/>
      <c r="QMB148" s="4"/>
      <c r="QMC148" s="4"/>
      <c r="QMD148" s="4"/>
      <c r="QME148" s="4"/>
      <c r="QMF148" s="4"/>
      <c r="QMG148" s="4"/>
      <c r="QMH148" s="4"/>
      <c r="QMI148" s="4"/>
      <c r="QMJ148" s="4"/>
      <c r="QMK148" s="4"/>
      <c r="QML148" s="4"/>
      <c r="QMM148" s="4"/>
      <c r="QMN148" s="4"/>
      <c r="QMO148" s="4"/>
      <c r="QMP148" s="4"/>
      <c r="QMQ148" s="4"/>
      <c r="QMR148" s="4"/>
      <c r="QMS148" s="4"/>
      <c r="QMT148" s="4"/>
      <c r="QMU148" s="4"/>
      <c r="QMV148" s="4"/>
      <c r="QMW148" s="4"/>
      <c r="QMX148" s="4"/>
      <c r="QMY148" s="4"/>
      <c r="QMZ148" s="4"/>
      <c r="QNA148" s="4"/>
      <c r="QNB148" s="4"/>
      <c r="QNC148" s="4"/>
      <c r="QND148" s="4"/>
      <c r="QNE148" s="4"/>
      <c r="QNF148" s="4"/>
      <c r="QNG148" s="4"/>
      <c r="QNH148" s="4"/>
      <c r="QNI148" s="4"/>
      <c r="QNJ148" s="4"/>
      <c r="QNK148" s="4"/>
      <c r="QNL148" s="4"/>
      <c r="QNM148" s="4"/>
      <c r="QNN148" s="4"/>
      <c r="QNO148" s="4"/>
      <c r="QNP148" s="4"/>
      <c r="QNQ148" s="4"/>
      <c r="QNR148" s="4"/>
      <c r="QNS148" s="4"/>
      <c r="QNT148" s="4"/>
      <c r="QNU148" s="4"/>
      <c r="QNV148" s="4"/>
      <c r="QNW148" s="4"/>
      <c r="QNX148" s="4"/>
      <c r="QNY148" s="4"/>
      <c r="QNZ148" s="4"/>
      <c r="QOA148" s="4"/>
      <c r="QOB148" s="4"/>
      <c r="QOC148" s="4"/>
      <c r="QOD148" s="4"/>
      <c r="QOE148" s="4"/>
      <c r="QOF148" s="4"/>
      <c r="QOG148" s="4"/>
      <c r="QOH148" s="4"/>
      <c r="QOI148" s="4"/>
      <c r="QOJ148" s="4"/>
      <c r="QOK148" s="4"/>
      <c r="QOL148" s="4"/>
      <c r="QOM148" s="4"/>
      <c r="QON148" s="4"/>
      <c r="QOO148" s="4"/>
      <c r="QOP148" s="4"/>
      <c r="QOQ148" s="4"/>
      <c r="QOR148" s="4"/>
      <c r="QOS148" s="4"/>
      <c r="QOT148" s="4"/>
      <c r="QOU148" s="4"/>
      <c r="QOV148" s="4"/>
      <c r="QOW148" s="4"/>
      <c r="QOX148" s="4"/>
      <c r="QOY148" s="4"/>
      <c r="QOZ148" s="4"/>
      <c r="QPA148" s="4"/>
      <c r="QPB148" s="4"/>
      <c r="QPC148" s="4"/>
      <c r="QPD148" s="4"/>
      <c r="QPE148" s="4"/>
      <c r="QPF148" s="4"/>
      <c r="QPG148" s="4"/>
      <c r="QPH148" s="4"/>
      <c r="QPI148" s="4"/>
      <c r="QPJ148" s="4"/>
      <c r="QPK148" s="4"/>
      <c r="QPL148" s="4"/>
      <c r="QPM148" s="4"/>
      <c r="QPN148" s="4"/>
      <c r="QPO148" s="4"/>
      <c r="QPP148" s="4"/>
      <c r="QPQ148" s="4"/>
      <c r="QPR148" s="4"/>
      <c r="QPS148" s="4"/>
      <c r="QPT148" s="4"/>
      <c r="QPU148" s="4"/>
      <c r="QPV148" s="4"/>
      <c r="QPW148" s="4"/>
      <c r="QPX148" s="4"/>
      <c r="QPY148" s="4"/>
      <c r="QPZ148" s="4"/>
      <c r="QQA148" s="4"/>
      <c r="QQB148" s="4"/>
      <c r="QQC148" s="4"/>
      <c r="QQD148" s="4"/>
      <c r="QQE148" s="4"/>
      <c r="QQF148" s="4"/>
      <c r="QQG148" s="4"/>
      <c r="QQH148" s="4"/>
      <c r="QQI148" s="4"/>
      <c r="QQJ148" s="4"/>
      <c r="QQK148" s="4"/>
      <c r="QQL148" s="4"/>
      <c r="QQM148" s="4"/>
      <c r="QQN148" s="4"/>
      <c r="QQO148" s="4"/>
      <c r="QQP148" s="4"/>
      <c r="QQQ148" s="4"/>
      <c r="QQR148" s="4"/>
      <c r="QQS148" s="4"/>
      <c r="QQT148" s="4"/>
      <c r="QQU148" s="4"/>
      <c r="QQV148" s="4"/>
      <c r="QQW148" s="4"/>
      <c r="QQX148" s="4"/>
      <c r="QQY148" s="4"/>
      <c r="QQZ148" s="4"/>
      <c r="QRA148" s="4"/>
      <c r="QRB148" s="4"/>
      <c r="QRC148" s="4"/>
      <c r="QRD148" s="4"/>
      <c r="QRE148" s="4"/>
      <c r="QRF148" s="4"/>
      <c r="QRG148" s="4"/>
      <c r="QRH148" s="4"/>
      <c r="QRI148" s="4"/>
      <c r="QRJ148" s="4"/>
      <c r="QRK148" s="4"/>
      <c r="QRL148" s="4"/>
      <c r="QRM148" s="4"/>
      <c r="QRN148" s="4"/>
      <c r="QRO148" s="4"/>
      <c r="QRP148" s="4"/>
      <c r="QRQ148" s="4"/>
      <c r="QRR148" s="4"/>
      <c r="QRS148" s="4"/>
      <c r="QRT148" s="4"/>
      <c r="QRU148" s="4"/>
      <c r="QRV148" s="4"/>
      <c r="QRW148" s="4"/>
      <c r="QRX148" s="4"/>
      <c r="QRY148" s="4"/>
      <c r="QRZ148" s="4"/>
      <c r="QSA148" s="74"/>
      <c r="QSB148" s="74"/>
      <c r="QSC148" s="74"/>
      <c r="QSD148" s="74"/>
      <c r="QSE148" s="74"/>
      <c r="QSF148" s="74"/>
      <c r="QSG148" s="4"/>
      <c r="QSH148" s="4"/>
      <c r="QSI148" s="4"/>
      <c r="QSJ148" s="4"/>
      <c r="QSK148" s="4"/>
      <c r="QSL148" s="4"/>
      <c r="QSM148" s="4"/>
      <c r="QSN148" s="4"/>
      <c r="QSO148" s="4"/>
      <c r="QSP148" s="4"/>
      <c r="QSQ148" s="4"/>
      <c r="QSR148" s="4"/>
      <c r="QSS148" s="4"/>
      <c r="QST148" s="4"/>
      <c r="QSU148" s="4"/>
      <c r="QSV148" s="4"/>
      <c r="QSW148" s="4"/>
      <c r="QSX148" s="4"/>
      <c r="QSY148" s="4"/>
      <c r="QSZ148" s="4"/>
      <c r="QTA148" s="4"/>
      <c r="QTB148" s="4"/>
      <c r="QTC148" s="4"/>
      <c r="QTD148" s="4"/>
      <c r="QTE148" s="4"/>
      <c r="QTF148" s="4"/>
      <c r="QTG148" s="4"/>
      <c r="QTH148" s="4"/>
      <c r="QTI148" s="4"/>
      <c r="QTJ148" s="4"/>
      <c r="QTK148" s="4"/>
      <c r="QTL148" s="4"/>
      <c r="QTM148" s="4"/>
      <c r="QTN148" s="4"/>
      <c r="QTO148" s="4"/>
      <c r="QTP148" s="4"/>
      <c r="QTQ148" s="4"/>
      <c r="QTR148" s="4"/>
      <c r="QTS148" s="4"/>
      <c r="QTT148" s="4"/>
      <c r="QTU148" s="4"/>
      <c r="QTV148" s="4"/>
      <c r="QTW148" s="4"/>
      <c r="QTX148" s="4"/>
      <c r="QTY148" s="4"/>
      <c r="QTZ148" s="4"/>
      <c r="QUA148" s="4"/>
      <c r="QUB148" s="4"/>
      <c r="QUC148" s="4"/>
      <c r="QUD148" s="4"/>
      <c r="QUE148" s="4"/>
      <c r="QUF148" s="4"/>
      <c r="QUG148" s="4"/>
      <c r="QUH148" s="4"/>
      <c r="QUI148" s="4"/>
      <c r="QUJ148" s="4"/>
      <c r="QUK148" s="4"/>
      <c r="QUL148" s="4"/>
      <c r="QUM148" s="4"/>
      <c r="QUN148" s="4"/>
      <c r="QUO148" s="4"/>
      <c r="QUP148" s="4"/>
      <c r="QUQ148" s="4"/>
      <c r="QUR148" s="4"/>
      <c r="QUS148" s="4"/>
      <c r="QUT148" s="4"/>
      <c r="QUU148" s="4"/>
      <c r="QUV148" s="4"/>
      <c r="QUW148" s="4"/>
      <c r="QUX148" s="4"/>
      <c r="QUY148" s="4"/>
      <c r="QUZ148" s="4"/>
      <c r="QVA148" s="4"/>
      <c r="QVB148" s="4"/>
      <c r="QVC148" s="4"/>
      <c r="QVD148" s="4"/>
      <c r="QVE148" s="4"/>
      <c r="QVF148" s="4"/>
      <c r="QVG148" s="4"/>
      <c r="QVH148" s="4"/>
      <c r="QVI148" s="4"/>
      <c r="QVJ148" s="4"/>
      <c r="QVK148" s="4"/>
      <c r="QVL148" s="4"/>
      <c r="QVM148" s="4"/>
      <c r="QVN148" s="4"/>
      <c r="QVO148" s="4"/>
      <c r="QVP148" s="4"/>
      <c r="QVQ148" s="4"/>
      <c r="QVR148" s="4"/>
      <c r="QVS148" s="4"/>
      <c r="QVT148" s="4"/>
      <c r="QVU148" s="4"/>
      <c r="QVV148" s="4"/>
      <c r="QVW148" s="4"/>
      <c r="QVX148" s="4"/>
      <c r="QVY148" s="4"/>
      <c r="QVZ148" s="4"/>
      <c r="QWA148" s="4"/>
      <c r="QWB148" s="4"/>
      <c r="QWC148" s="4"/>
      <c r="QWD148" s="4"/>
      <c r="QWE148" s="4"/>
      <c r="QWF148" s="4"/>
      <c r="QWG148" s="4"/>
      <c r="QWH148" s="4"/>
      <c r="QWI148" s="4"/>
      <c r="QWJ148" s="4"/>
      <c r="QWK148" s="4"/>
      <c r="QWL148" s="4"/>
      <c r="QWM148" s="4"/>
      <c r="QWN148" s="4"/>
      <c r="QWO148" s="4"/>
      <c r="QWP148" s="4"/>
      <c r="QWQ148" s="4"/>
      <c r="QWR148" s="4"/>
      <c r="QWS148" s="4"/>
      <c r="QWT148" s="4"/>
      <c r="QWU148" s="4"/>
      <c r="QWV148" s="4"/>
      <c r="QWW148" s="4"/>
      <c r="QWX148" s="4"/>
      <c r="QWY148" s="4"/>
      <c r="QWZ148" s="4"/>
      <c r="QXA148" s="4"/>
      <c r="QXB148" s="4"/>
      <c r="QXC148" s="4"/>
      <c r="QXD148" s="4"/>
      <c r="QXE148" s="4"/>
      <c r="QXF148" s="4"/>
      <c r="QXG148" s="4"/>
      <c r="QXH148" s="4"/>
      <c r="QXI148" s="4"/>
      <c r="QXJ148" s="4"/>
      <c r="QXK148" s="4"/>
      <c r="QXL148" s="4"/>
      <c r="QXM148" s="4"/>
      <c r="QXN148" s="4"/>
      <c r="QXO148" s="4"/>
      <c r="QXP148" s="4"/>
      <c r="QXQ148" s="4"/>
      <c r="QXR148" s="4"/>
      <c r="QXS148" s="4"/>
      <c r="QXT148" s="4"/>
      <c r="QXU148" s="4"/>
      <c r="QXV148" s="4"/>
      <c r="QXW148" s="4"/>
      <c r="QXX148" s="4"/>
      <c r="QXY148" s="4"/>
      <c r="QXZ148" s="4"/>
      <c r="QYA148" s="4"/>
      <c r="QYB148" s="4"/>
      <c r="QYC148" s="4"/>
      <c r="QYD148" s="4"/>
      <c r="QYE148" s="4"/>
      <c r="QYF148" s="4"/>
      <c r="QYG148" s="4"/>
      <c r="QYH148" s="4"/>
      <c r="QYI148" s="4"/>
      <c r="QYJ148" s="4"/>
      <c r="QYK148" s="4"/>
      <c r="QYL148" s="4"/>
      <c r="QYM148" s="4"/>
      <c r="QYN148" s="4"/>
      <c r="QYO148" s="4"/>
      <c r="QYP148" s="4"/>
      <c r="QYQ148" s="4"/>
      <c r="QYR148" s="4"/>
      <c r="QYS148" s="4"/>
      <c r="QYT148" s="4"/>
      <c r="QYU148" s="4"/>
      <c r="QYV148" s="4"/>
      <c r="QYW148" s="4"/>
      <c r="QYX148" s="4"/>
      <c r="QYY148" s="4"/>
      <c r="QYZ148" s="4"/>
      <c r="QZA148" s="4"/>
      <c r="QZB148" s="4"/>
      <c r="QZC148" s="4"/>
      <c r="QZD148" s="4"/>
      <c r="QZE148" s="4"/>
      <c r="QZF148" s="4"/>
      <c r="QZG148" s="4"/>
      <c r="QZH148" s="4"/>
      <c r="QZI148" s="4"/>
      <c r="QZJ148" s="4"/>
      <c r="QZK148" s="4"/>
      <c r="QZL148" s="4"/>
      <c r="QZM148" s="4"/>
      <c r="QZN148" s="4"/>
      <c r="QZO148" s="4"/>
      <c r="QZP148" s="4"/>
      <c r="QZQ148" s="4"/>
      <c r="QZR148" s="4"/>
      <c r="QZS148" s="4"/>
      <c r="QZT148" s="4"/>
      <c r="QZU148" s="4"/>
      <c r="QZV148" s="4"/>
      <c r="QZW148" s="4"/>
      <c r="QZX148" s="4"/>
      <c r="QZY148" s="4"/>
      <c r="QZZ148" s="4"/>
      <c r="RAA148" s="4"/>
      <c r="RAB148" s="4"/>
      <c r="RAC148" s="4"/>
      <c r="RAD148" s="4"/>
      <c r="RAE148" s="4"/>
      <c r="RAF148" s="4"/>
      <c r="RAG148" s="4"/>
      <c r="RAH148" s="4"/>
      <c r="RAI148" s="4"/>
      <c r="RAJ148" s="4"/>
      <c r="RAK148" s="4"/>
      <c r="RAL148" s="4"/>
      <c r="RAM148" s="4"/>
      <c r="RAN148" s="4"/>
      <c r="RAO148" s="4"/>
      <c r="RAP148" s="4"/>
      <c r="RAQ148" s="4"/>
      <c r="RAR148" s="4"/>
      <c r="RAS148" s="4"/>
      <c r="RAT148" s="4"/>
      <c r="RAU148" s="4"/>
      <c r="RAV148" s="4"/>
      <c r="RAW148" s="4"/>
      <c r="RAX148" s="4"/>
      <c r="RAY148" s="4"/>
      <c r="RAZ148" s="4"/>
      <c r="RBA148" s="4"/>
      <c r="RBB148" s="4"/>
      <c r="RBC148" s="4"/>
      <c r="RBD148" s="4"/>
      <c r="RBE148" s="4"/>
      <c r="RBF148" s="4"/>
      <c r="RBG148" s="4"/>
      <c r="RBH148" s="4"/>
      <c r="RBI148" s="4"/>
      <c r="RBJ148" s="4"/>
      <c r="RBK148" s="4"/>
      <c r="RBL148" s="4"/>
      <c r="RBM148" s="4"/>
      <c r="RBN148" s="4"/>
      <c r="RBO148" s="4"/>
      <c r="RBP148" s="4"/>
      <c r="RBQ148" s="4"/>
      <c r="RBR148" s="4"/>
      <c r="RBS148" s="4"/>
      <c r="RBT148" s="4"/>
      <c r="RBU148" s="4"/>
      <c r="RBV148" s="4"/>
      <c r="RBW148" s="74"/>
      <c r="RBX148" s="74"/>
      <c r="RBY148" s="74"/>
      <c r="RBZ148" s="74"/>
      <c r="RCA148" s="74"/>
      <c r="RCB148" s="74"/>
      <c r="RCC148" s="4"/>
      <c r="RCD148" s="4"/>
      <c r="RCE148" s="4"/>
      <c r="RCF148" s="4"/>
      <c r="RCG148" s="4"/>
      <c r="RCH148" s="4"/>
      <c r="RCI148" s="4"/>
      <c r="RCJ148" s="4"/>
      <c r="RCK148" s="4"/>
      <c r="RCL148" s="4"/>
      <c r="RCM148" s="4"/>
      <c r="RCN148" s="4"/>
      <c r="RCO148" s="4"/>
      <c r="RCP148" s="4"/>
      <c r="RCQ148" s="4"/>
      <c r="RCR148" s="4"/>
      <c r="RCS148" s="4"/>
      <c r="RCT148" s="4"/>
      <c r="RCU148" s="4"/>
      <c r="RCV148" s="4"/>
      <c r="RCW148" s="4"/>
      <c r="RCX148" s="4"/>
      <c r="RCY148" s="4"/>
      <c r="RCZ148" s="4"/>
      <c r="RDA148" s="4"/>
      <c r="RDB148" s="4"/>
      <c r="RDC148" s="4"/>
      <c r="RDD148" s="4"/>
      <c r="RDE148" s="4"/>
      <c r="RDF148" s="4"/>
      <c r="RDG148" s="4"/>
      <c r="RDH148" s="4"/>
      <c r="RDI148" s="4"/>
      <c r="RDJ148" s="4"/>
      <c r="RDK148" s="4"/>
      <c r="RDL148" s="4"/>
      <c r="RDM148" s="4"/>
      <c r="RDN148" s="4"/>
      <c r="RDO148" s="4"/>
      <c r="RDP148" s="4"/>
      <c r="RDQ148" s="4"/>
      <c r="RDR148" s="4"/>
      <c r="RDS148" s="4"/>
      <c r="RDT148" s="4"/>
      <c r="RDU148" s="4"/>
      <c r="RDV148" s="4"/>
      <c r="RDW148" s="4"/>
      <c r="RDX148" s="4"/>
      <c r="RDY148" s="4"/>
      <c r="RDZ148" s="4"/>
      <c r="REA148" s="4"/>
      <c r="REB148" s="4"/>
      <c r="REC148" s="4"/>
      <c r="RED148" s="4"/>
      <c r="REE148" s="4"/>
      <c r="REF148" s="4"/>
      <c r="REG148" s="4"/>
      <c r="REH148" s="4"/>
      <c r="REI148" s="4"/>
      <c r="REJ148" s="4"/>
      <c r="REK148" s="4"/>
      <c r="REL148" s="4"/>
      <c r="REM148" s="4"/>
      <c r="REN148" s="4"/>
      <c r="REO148" s="4"/>
      <c r="REP148" s="4"/>
      <c r="REQ148" s="4"/>
      <c r="RER148" s="4"/>
      <c r="RES148" s="4"/>
      <c r="RET148" s="4"/>
      <c r="REU148" s="4"/>
      <c r="REV148" s="4"/>
      <c r="REW148" s="4"/>
      <c r="REX148" s="4"/>
      <c r="REY148" s="4"/>
      <c r="REZ148" s="4"/>
      <c r="RFA148" s="4"/>
      <c r="RFB148" s="4"/>
      <c r="RFC148" s="4"/>
      <c r="RFD148" s="4"/>
      <c r="RFE148" s="4"/>
      <c r="RFF148" s="4"/>
      <c r="RFG148" s="4"/>
      <c r="RFH148" s="4"/>
      <c r="RFI148" s="4"/>
      <c r="RFJ148" s="4"/>
      <c r="RFK148" s="4"/>
      <c r="RFL148" s="4"/>
      <c r="RFM148" s="4"/>
      <c r="RFN148" s="4"/>
      <c r="RFO148" s="4"/>
      <c r="RFP148" s="4"/>
      <c r="RFQ148" s="4"/>
      <c r="RFR148" s="4"/>
      <c r="RFS148" s="4"/>
      <c r="RFT148" s="4"/>
      <c r="RFU148" s="4"/>
      <c r="RFV148" s="4"/>
      <c r="RFW148" s="4"/>
      <c r="RFX148" s="4"/>
      <c r="RFY148" s="4"/>
      <c r="RFZ148" s="4"/>
      <c r="RGA148" s="4"/>
      <c r="RGB148" s="4"/>
      <c r="RGC148" s="4"/>
      <c r="RGD148" s="4"/>
      <c r="RGE148" s="4"/>
      <c r="RGF148" s="4"/>
      <c r="RGG148" s="4"/>
      <c r="RGH148" s="4"/>
      <c r="RGI148" s="4"/>
      <c r="RGJ148" s="4"/>
      <c r="RGK148" s="4"/>
      <c r="RGL148" s="4"/>
      <c r="RGM148" s="4"/>
      <c r="RGN148" s="4"/>
      <c r="RGO148" s="4"/>
      <c r="RGP148" s="4"/>
      <c r="RGQ148" s="4"/>
      <c r="RGR148" s="4"/>
      <c r="RGS148" s="4"/>
      <c r="RGT148" s="4"/>
      <c r="RGU148" s="4"/>
      <c r="RGV148" s="4"/>
      <c r="RGW148" s="4"/>
      <c r="RGX148" s="4"/>
      <c r="RGY148" s="4"/>
      <c r="RGZ148" s="4"/>
      <c r="RHA148" s="4"/>
      <c r="RHB148" s="4"/>
      <c r="RHC148" s="4"/>
      <c r="RHD148" s="4"/>
      <c r="RHE148" s="4"/>
      <c r="RHF148" s="4"/>
      <c r="RHG148" s="4"/>
      <c r="RHH148" s="4"/>
      <c r="RHI148" s="4"/>
      <c r="RHJ148" s="4"/>
      <c r="RHK148" s="4"/>
      <c r="RHL148" s="4"/>
      <c r="RHM148" s="4"/>
      <c r="RHN148" s="4"/>
      <c r="RHO148" s="4"/>
      <c r="RHP148" s="4"/>
      <c r="RHQ148" s="4"/>
      <c r="RHR148" s="4"/>
      <c r="RHS148" s="4"/>
      <c r="RHT148" s="4"/>
      <c r="RHU148" s="4"/>
      <c r="RHV148" s="4"/>
      <c r="RHW148" s="4"/>
      <c r="RHX148" s="4"/>
      <c r="RHY148" s="4"/>
      <c r="RHZ148" s="4"/>
      <c r="RIA148" s="4"/>
      <c r="RIB148" s="4"/>
      <c r="RIC148" s="4"/>
      <c r="RID148" s="4"/>
      <c r="RIE148" s="4"/>
      <c r="RIF148" s="4"/>
      <c r="RIG148" s="4"/>
      <c r="RIH148" s="4"/>
      <c r="RII148" s="4"/>
      <c r="RIJ148" s="4"/>
      <c r="RIK148" s="4"/>
      <c r="RIL148" s="4"/>
      <c r="RIM148" s="4"/>
      <c r="RIN148" s="4"/>
      <c r="RIO148" s="4"/>
      <c r="RIP148" s="4"/>
      <c r="RIQ148" s="4"/>
      <c r="RIR148" s="4"/>
      <c r="RIS148" s="4"/>
      <c r="RIT148" s="4"/>
      <c r="RIU148" s="4"/>
      <c r="RIV148" s="4"/>
      <c r="RIW148" s="4"/>
      <c r="RIX148" s="4"/>
      <c r="RIY148" s="4"/>
      <c r="RIZ148" s="4"/>
      <c r="RJA148" s="4"/>
      <c r="RJB148" s="4"/>
      <c r="RJC148" s="4"/>
      <c r="RJD148" s="4"/>
      <c r="RJE148" s="4"/>
      <c r="RJF148" s="4"/>
      <c r="RJG148" s="4"/>
      <c r="RJH148" s="4"/>
      <c r="RJI148" s="4"/>
      <c r="RJJ148" s="4"/>
      <c r="RJK148" s="4"/>
      <c r="RJL148" s="4"/>
      <c r="RJM148" s="4"/>
      <c r="RJN148" s="4"/>
      <c r="RJO148" s="4"/>
      <c r="RJP148" s="4"/>
      <c r="RJQ148" s="4"/>
      <c r="RJR148" s="4"/>
      <c r="RJS148" s="4"/>
      <c r="RJT148" s="4"/>
      <c r="RJU148" s="4"/>
      <c r="RJV148" s="4"/>
      <c r="RJW148" s="4"/>
      <c r="RJX148" s="4"/>
      <c r="RJY148" s="4"/>
      <c r="RJZ148" s="4"/>
      <c r="RKA148" s="4"/>
      <c r="RKB148" s="4"/>
      <c r="RKC148" s="4"/>
      <c r="RKD148" s="4"/>
      <c r="RKE148" s="4"/>
      <c r="RKF148" s="4"/>
      <c r="RKG148" s="4"/>
      <c r="RKH148" s="4"/>
      <c r="RKI148" s="4"/>
      <c r="RKJ148" s="4"/>
      <c r="RKK148" s="4"/>
      <c r="RKL148" s="4"/>
      <c r="RKM148" s="4"/>
      <c r="RKN148" s="4"/>
      <c r="RKO148" s="4"/>
      <c r="RKP148" s="4"/>
      <c r="RKQ148" s="4"/>
      <c r="RKR148" s="4"/>
      <c r="RKS148" s="4"/>
      <c r="RKT148" s="4"/>
      <c r="RKU148" s="4"/>
      <c r="RKV148" s="4"/>
      <c r="RKW148" s="4"/>
      <c r="RKX148" s="4"/>
      <c r="RKY148" s="4"/>
      <c r="RKZ148" s="4"/>
      <c r="RLA148" s="4"/>
      <c r="RLB148" s="4"/>
      <c r="RLC148" s="4"/>
      <c r="RLD148" s="4"/>
      <c r="RLE148" s="4"/>
      <c r="RLF148" s="4"/>
      <c r="RLG148" s="4"/>
      <c r="RLH148" s="4"/>
      <c r="RLI148" s="4"/>
      <c r="RLJ148" s="4"/>
      <c r="RLK148" s="4"/>
      <c r="RLL148" s="4"/>
      <c r="RLM148" s="4"/>
      <c r="RLN148" s="4"/>
      <c r="RLO148" s="4"/>
      <c r="RLP148" s="4"/>
      <c r="RLQ148" s="4"/>
      <c r="RLR148" s="4"/>
      <c r="RLS148" s="74"/>
      <c r="RLT148" s="74"/>
      <c r="RLU148" s="74"/>
      <c r="RLV148" s="74"/>
      <c r="RLW148" s="74"/>
      <c r="RLX148" s="74"/>
      <c r="RLY148" s="4"/>
      <c r="RLZ148" s="4"/>
      <c r="RMA148" s="4"/>
      <c r="RMB148" s="4"/>
      <c r="RMC148" s="4"/>
      <c r="RMD148" s="4"/>
      <c r="RME148" s="4"/>
      <c r="RMF148" s="4"/>
      <c r="RMG148" s="4"/>
      <c r="RMH148" s="4"/>
      <c r="RMI148" s="4"/>
      <c r="RMJ148" s="4"/>
      <c r="RMK148" s="4"/>
      <c r="RML148" s="4"/>
      <c r="RMM148" s="4"/>
      <c r="RMN148" s="4"/>
      <c r="RMO148" s="4"/>
      <c r="RMP148" s="4"/>
      <c r="RMQ148" s="4"/>
      <c r="RMR148" s="4"/>
      <c r="RMS148" s="4"/>
      <c r="RMT148" s="4"/>
      <c r="RMU148" s="4"/>
      <c r="RMV148" s="4"/>
      <c r="RMW148" s="4"/>
      <c r="RMX148" s="4"/>
      <c r="RMY148" s="4"/>
      <c r="RMZ148" s="4"/>
      <c r="RNA148" s="4"/>
      <c r="RNB148" s="4"/>
      <c r="RNC148" s="4"/>
      <c r="RND148" s="4"/>
      <c r="RNE148" s="4"/>
      <c r="RNF148" s="4"/>
      <c r="RNG148" s="4"/>
      <c r="RNH148" s="4"/>
      <c r="RNI148" s="4"/>
      <c r="RNJ148" s="4"/>
      <c r="RNK148" s="4"/>
      <c r="RNL148" s="4"/>
      <c r="RNM148" s="4"/>
      <c r="RNN148" s="4"/>
      <c r="RNO148" s="4"/>
      <c r="RNP148" s="4"/>
      <c r="RNQ148" s="4"/>
      <c r="RNR148" s="4"/>
      <c r="RNS148" s="4"/>
      <c r="RNT148" s="4"/>
      <c r="RNU148" s="4"/>
      <c r="RNV148" s="4"/>
      <c r="RNW148" s="4"/>
      <c r="RNX148" s="4"/>
      <c r="RNY148" s="4"/>
      <c r="RNZ148" s="4"/>
      <c r="ROA148" s="4"/>
      <c r="ROB148" s="4"/>
      <c r="ROC148" s="4"/>
      <c r="ROD148" s="4"/>
      <c r="ROE148" s="4"/>
      <c r="ROF148" s="4"/>
      <c r="ROG148" s="4"/>
      <c r="ROH148" s="4"/>
      <c r="ROI148" s="4"/>
      <c r="ROJ148" s="4"/>
      <c r="ROK148" s="4"/>
      <c r="ROL148" s="4"/>
      <c r="ROM148" s="4"/>
      <c r="RON148" s="4"/>
      <c r="ROO148" s="4"/>
      <c r="ROP148" s="4"/>
      <c r="ROQ148" s="4"/>
      <c r="ROR148" s="4"/>
      <c r="ROS148" s="4"/>
      <c r="ROT148" s="4"/>
      <c r="ROU148" s="4"/>
      <c r="ROV148" s="4"/>
      <c r="ROW148" s="4"/>
      <c r="ROX148" s="4"/>
      <c r="ROY148" s="4"/>
      <c r="ROZ148" s="4"/>
      <c r="RPA148" s="4"/>
      <c r="RPB148" s="4"/>
      <c r="RPC148" s="4"/>
      <c r="RPD148" s="4"/>
      <c r="RPE148" s="4"/>
      <c r="RPF148" s="4"/>
      <c r="RPG148" s="4"/>
      <c r="RPH148" s="4"/>
      <c r="RPI148" s="4"/>
      <c r="RPJ148" s="4"/>
      <c r="RPK148" s="4"/>
      <c r="RPL148" s="4"/>
      <c r="RPM148" s="4"/>
      <c r="RPN148" s="4"/>
      <c r="RPO148" s="4"/>
      <c r="RPP148" s="4"/>
      <c r="RPQ148" s="4"/>
      <c r="RPR148" s="4"/>
      <c r="RPS148" s="4"/>
      <c r="RPT148" s="4"/>
      <c r="RPU148" s="4"/>
      <c r="RPV148" s="4"/>
      <c r="RPW148" s="4"/>
      <c r="RPX148" s="4"/>
      <c r="RPY148" s="4"/>
      <c r="RPZ148" s="4"/>
      <c r="RQA148" s="4"/>
      <c r="RQB148" s="4"/>
      <c r="RQC148" s="4"/>
      <c r="RQD148" s="4"/>
      <c r="RQE148" s="4"/>
      <c r="RQF148" s="4"/>
      <c r="RQG148" s="4"/>
      <c r="RQH148" s="4"/>
      <c r="RQI148" s="4"/>
      <c r="RQJ148" s="4"/>
      <c r="RQK148" s="4"/>
      <c r="RQL148" s="4"/>
      <c r="RQM148" s="4"/>
      <c r="RQN148" s="4"/>
      <c r="RQO148" s="4"/>
      <c r="RQP148" s="4"/>
      <c r="RQQ148" s="4"/>
      <c r="RQR148" s="4"/>
      <c r="RQS148" s="4"/>
      <c r="RQT148" s="4"/>
      <c r="RQU148" s="4"/>
      <c r="RQV148" s="4"/>
      <c r="RQW148" s="4"/>
      <c r="RQX148" s="4"/>
      <c r="RQY148" s="4"/>
      <c r="RQZ148" s="4"/>
      <c r="RRA148" s="4"/>
      <c r="RRB148" s="4"/>
      <c r="RRC148" s="4"/>
      <c r="RRD148" s="4"/>
      <c r="RRE148" s="4"/>
      <c r="RRF148" s="4"/>
      <c r="RRG148" s="4"/>
      <c r="RRH148" s="4"/>
      <c r="RRI148" s="4"/>
      <c r="RRJ148" s="4"/>
      <c r="RRK148" s="4"/>
      <c r="RRL148" s="4"/>
      <c r="RRM148" s="4"/>
      <c r="RRN148" s="4"/>
      <c r="RRO148" s="4"/>
      <c r="RRP148" s="4"/>
      <c r="RRQ148" s="4"/>
      <c r="RRR148" s="4"/>
      <c r="RRS148" s="4"/>
      <c r="RRT148" s="4"/>
      <c r="RRU148" s="4"/>
      <c r="RRV148" s="4"/>
      <c r="RRW148" s="4"/>
      <c r="RRX148" s="4"/>
      <c r="RRY148" s="4"/>
      <c r="RRZ148" s="4"/>
      <c r="RSA148" s="4"/>
      <c r="RSB148" s="4"/>
      <c r="RSC148" s="4"/>
      <c r="RSD148" s="4"/>
      <c r="RSE148" s="4"/>
      <c r="RSF148" s="4"/>
      <c r="RSG148" s="4"/>
      <c r="RSH148" s="4"/>
      <c r="RSI148" s="4"/>
      <c r="RSJ148" s="4"/>
      <c r="RSK148" s="4"/>
      <c r="RSL148" s="4"/>
      <c r="RSM148" s="4"/>
      <c r="RSN148" s="4"/>
      <c r="RSO148" s="4"/>
      <c r="RSP148" s="4"/>
      <c r="RSQ148" s="4"/>
      <c r="RSR148" s="4"/>
      <c r="RSS148" s="4"/>
      <c r="RST148" s="4"/>
      <c r="RSU148" s="4"/>
      <c r="RSV148" s="4"/>
      <c r="RSW148" s="4"/>
      <c r="RSX148" s="4"/>
      <c r="RSY148" s="4"/>
      <c r="RSZ148" s="4"/>
      <c r="RTA148" s="4"/>
      <c r="RTB148" s="4"/>
      <c r="RTC148" s="4"/>
      <c r="RTD148" s="4"/>
      <c r="RTE148" s="4"/>
      <c r="RTF148" s="4"/>
      <c r="RTG148" s="4"/>
      <c r="RTH148" s="4"/>
      <c r="RTI148" s="4"/>
      <c r="RTJ148" s="4"/>
      <c r="RTK148" s="4"/>
      <c r="RTL148" s="4"/>
      <c r="RTM148" s="4"/>
      <c r="RTN148" s="4"/>
      <c r="RTO148" s="4"/>
      <c r="RTP148" s="4"/>
      <c r="RTQ148" s="4"/>
      <c r="RTR148" s="4"/>
      <c r="RTS148" s="4"/>
      <c r="RTT148" s="4"/>
      <c r="RTU148" s="4"/>
      <c r="RTV148" s="4"/>
      <c r="RTW148" s="4"/>
      <c r="RTX148" s="4"/>
      <c r="RTY148" s="4"/>
      <c r="RTZ148" s="4"/>
      <c r="RUA148" s="4"/>
      <c r="RUB148" s="4"/>
      <c r="RUC148" s="4"/>
      <c r="RUD148" s="4"/>
      <c r="RUE148" s="4"/>
      <c r="RUF148" s="4"/>
      <c r="RUG148" s="4"/>
      <c r="RUH148" s="4"/>
      <c r="RUI148" s="4"/>
      <c r="RUJ148" s="4"/>
      <c r="RUK148" s="4"/>
      <c r="RUL148" s="4"/>
      <c r="RUM148" s="4"/>
      <c r="RUN148" s="4"/>
      <c r="RUO148" s="4"/>
      <c r="RUP148" s="4"/>
      <c r="RUQ148" s="4"/>
      <c r="RUR148" s="4"/>
      <c r="RUS148" s="4"/>
      <c r="RUT148" s="4"/>
      <c r="RUU148" s="4"/>
      <c r="RUV148" s="4"/>
      <c r="RUW148" s="4"/>
      <c r="RUX148" s="4"/>
      <c r="RUY148" s="4"/>
      <c r="RUZ148" s="4"/>
      <c r="RVA148" s="4"/>
      <c r="RVB148" s="4"/>
      <c r="RVC148" s="4"/>
      <c r="RVD148" s="4"/>
      <c r="RVE148" s="4"/>
      <c r="RVF148" s="4"/>
      <c r="RVG148" s="4"/>
      <c r="RVH148" s="4"/>
      <c r="RVI148" s="4"/>
      <c r="RVJ148" s="4"/>
      <c r="RVK148" s="4"/>
      <c r="RVL148" s="4"/>
      <c r="RVM148" s="4"/>
      <c r="RVN148" s="4"/>
      <c r="RVO148" s="74"/>
      <c r="RVP148" s="74"/>
      <c r="RVQ148" s="74"/>
      <c r="RVR148" s="74"/>
      <c r="RVS148" s="74"/>
      <c r="RVT148" s="74"/>
      <c r="RVU148" s="4"/>
      <c r="RVV148" s="4"/>
      <c r="RVW148" s="4"/>
      <c r="RVX148" s="4"/>
      <c r="RVY148" s="4"/>
      <c r="RVZ148" s="4"/>
      <c r="RWA148" s="4"/>
      <c r="RWB148" s="4"/>
      <c r="RWC148" s="4"/>
      <c r="RWD148" s="4"/>
      <c r="RWE148" s="4"/>
      <c r="RWF148" s="4"/>
      <c r="RWG148" s="4"/>
      <c r="RWH148" s="4"/>
      <c r="RWI148" s="4"/>
      <c r="RWJ148" s="4"/>
      <c r="RWK148" s="4"/>
      <c r="RWL148" s="4"/>
      <c r="RWM148" s="4"/>
      <c r="RWN148" s="4"/>
      <c r="RWO148" s="4"/>
      <c r="RWP148" s="4"/>
      <c r="RWQ148" s="4"/>
      <c r="RWR148" s="4"/>
      <c r="RWS148" s="4"/>
      <c r="RWT148" s="4"/>
      <c r="RWU148" s="4"/>
      <c r="RWV148" s="4"/>
      <c r="RWW148" s="4"/>
      <c r="RWX148" s="4"/>
      <c r="RWY148" s="4"/>
      <c r="RWZ148" s="4"/>
      <c r="RXA148" s="4"/>
      <c r="RXB148" s="4"/>
      <c r="RXC148" s="4"/>
      <c r="RXD148" s="4"/>
      <c r="RXE148" s="4"/>
      <c r="RXF148" s="4"/>
      <c r="RXG148" s="4"/>
      <c r="RXH148" s="4"/>
      <c r="RXI148" s="4"/>
      <c r="RXJ148" s="4"/>
      <c r="RXK148" s="4"/>
      <c r="RXL148" s="4"/>
      <c r="RXM148" s="4"/>
      <c r="RXN148" s="4"/>
      <c r="RXO148" s="4"/>
      <c r="RXP148" s="4"/>
      <c r="RXQ148" s="4"/>
      <c r="RXR148" s="4"/>
      <c r="RXS148" s="4"/>
      <c r="RXT148" s="4"/>
      <c r="RXU148" s="4"/>
      <c r="RXV148" s="4"/>
      <c r="RXW148" s="4"/>
      <c r="RXX148" s="4"/>
      <c r="RXY148" s="4"/>
      <c r="RXZ148" s="4"/>
      <c r="RYA148" s="4"/>
      <c r="RYB148" s="4"/>
      <c r="RYC148" s="4"/>
      <c r="RYD148" s="4"/>
      <c r="RYE148" s="4"/>
      <c r="RYF148" s="4"/>
      <c r="RYG148" s="4"/>
      <c r="RYH148" s="4"/>
      <c r="RYI148" s="4"/>
      <c r="RYJ148" s="4"/>
      <c r="RYK148" s="4"/>
      <c r="RYL148" s="4"/>
      <c r="RYM148" s="4"/>
      <c r="RYN148" s="4"/>
      <c r="RYO148" s="4"/>
      <c r="RYP148" s="4"/>
      <c r="RYQ148" s="4"/>
      <c r="RYR148" s="4"/>
      <c r="RYS148" s="4"/>
      <c r="RYT148" s="4"/>
      <c r="RYU148" s="4"/>
      <c r="RYV148" s="4"/>
      <c r="RYW148" s="4"/>
      <c r="RYX148" s="4"/>
      <c r="RYY148" s="4"/>
      <c r="RYZ148" s="4"/>
      <c r="RZA148" s="4"/>
      <c r="RZB148" s="4"/>
      <c r="RZC148" s="4"/>
      <c r="RZD148" s="4"/>
      <c r="RZE148" s="4"/>
      <c r="RZF148" s="4"/>
      <c r="RZG148" s="4"/>
      <c r="RZH148" s="4"/>
      <c r="RZI148" s="4"/>
      <c r="RZJ148" s="4"/>
      <c r="RZK148" s="4"/>
      <c r="RZL148" s="4"/>
      <c r="RZM148" s="4"/>
      <c r="RZN148" s="4"/>
      <c r="RZO148" s="4"/>
      <c r="RZP148" s="4"/>
      <c r="RZQ148" s="4"/>
      <c r="RZR148" s="4"/>
      <c r="RZS148" s="4"/>
      <c r="RZT148" s="4"/>
      <c r="RZU148" s="4"/>
      <c r="RZV148" s="4"/>
      <c r="RZW148" s="4"/>
      <c r="RZX148" s="4"/>
      <c r="RZY148" s="4"/>
      <c r="RZZ148" s="4"/>
      <c r="SAA148" s="4"/>
      <c r="SAB148" s="4"/>
      <c r="SAC148" s="4"/>
      <c r="SAD148" s="4"/>
      <c r="SAE148" s="4"/>
      <c r="SAF148" s="4"/>
      <c r="SAG148" s="4"/>
      <c r="SAH148" s="4"/>
      <c r="SAI148" s="4"/>
      <c r="SAJ148" s="4"/>
      <c r="SAK148" s="4"/>
      <c r="SAL148" s="4"/>
      <c r="SAM148" s="4"/>
      <c r="SAN148" s="4"/>
      <c r="SAO148" s="4"/>
      <c r="SAP148" s="4"/>
      <c r="SAQ148" s="4"/>
      <c r="SAR148" s="4"/>
      <c r="SAS148" s="4"/>
      <c r="SAT148" s="4"/>
      <c r="SAU148" s="4"/>
      <c r="SAV148" s="4"/>
      <c r="SAW148" s="4"/>
      <c r="SAX148" s="4"/>
      <c r="SAY148" s="4"/>
      <c r="SAZ148" s="4"/>
      <c r="SBA148" s="4"/>
      <c r="SBB148" s="4"/>
      <c r="SBC148" s="4"/>
      <c r="SBD148" s="4"/>
      <c r="SBE148" s="4"/>
      <c r="SBF148" s="4"/>
      <c r="SBG148" s="4"/>
      <c r="SBH148" s="4"/>
      <c r="SBI148" s="4"/>
      <c r="SBJ148" s="4"/>
      <c r="SBK148" s="4"/>
      <c r="SBL148" s="4"/>
      <c r="SBM148" s="4"/>
      <c r="SBN148" s="4"/>
      <c r="SBO148" s="4"/>
      <c r="SBP148" s="4"/>
      <c r="SBQ148" s="4"/>
      <c r="SBR148" s="4"/>
      <c r="SBS148" s="4"/>
      <c r="SBT148" s="4"/>
      <c r="SBU148" s="4"/>
      <c r="SBV148" s="4"/>
      <c r="SBW148" s="4"/>
      <c r="SBX148" s="4"/>
      <c r="SBY148" s="4"/>
      <c r="SBZ148" s="4"/>
      <c r="SCA148" s="4"/>
      <c r="SCB148" s="4"/>
      <c r="SCC148" s="4"/>
      <c r="SCD148" s="4"/>
      <c r="SCE148" s="4"/>
      <c r="SCF148" s="4"/>
      <c r="SCG148" s="4"/>
      <c r="SCH148" s="4"/>
      <c r="SCI148" s="4"/>
      <c r="SCJ148" s="4"/>
      <c r="SCK148" s="4"/>
      <c r="SCL148" s="4"/>
      <c r="SCM148" s="4"/>
      <c r="SCN148" s="4"/>
      <c r="SCO148" s="4"/>
      <c r="SCP148" s="4"/>
      <c r="SCQ148" s="4"/>
      <c r="SCR148" s="4"/>
      <c r="SCS148" s="4"/>
      <c r="SCT148" s="4"/>
      <c r="SCU148" s="4"/>
      <c r="SCV148" s="4"/>
      <c r="SCW148" s="4"/>
      <c r="SCX148" s="4"/>
      <c r="SCY148" s="4"/>
      <c r="SCZ148" s="4"/>
      <c r="SDA148" s="4"/>
      <c r="SDB148" s="4"/>
      <c r="SDC148" s="4"/>
      <c r="SDD148" s="4"/>
      <c r="SDE148" s="4"/>
      <c r="SDF148" s="4"/>
      <c r="SDG148" s="4"/>
      <c r="SDH148" s="4"/>
      <c r="SDI148" s="4"/>
      <c r="SDJ148" s="4"/>
      <c r="SDK148" s="4"/>
      <c r="SDL148" s="4"/>
      <c r="SDM148" s="4"/>
      <c r="SDN148" s="4"/>
      <c r="SDO148" s="4"/>
      <c r="SDP148" s="4"/>
      <c r="SDQ148" s="4"/>
      <c r="SDR148" s="4"/>
      <c r="SDS148" s="4"/>
      <c r="SDT148" s="4"/>
      <c r="SDU148" s="4"/>
      <c r="SDV148" s="4"/>
      <c r="SDW148" s="4"/>
      <c r="SDX148" s="4"/>
      <c r="SDY148" s="4"/>
      <c r="SDZ148" s="4"/>
      <c r="SEA148" s="4"/>
      <c r="SEB148" s="4"/>
      <c r="SEC148" s="4"/>
      <c r="SED148" s="4"/>
      <c r="SEE148" s="4"/>
      <c r="SEF148" s="4"/>
      <c r="SEG148" s="4"/>
      <c r="SEH148" s="4"/>
      <c r="SEI148" s="4"/>
      <c r="SEJ148" s="4"/>
      <c r="SEK148" s="4"/>
      <c r="SEL148" s="4"/>
      <c r="SEM148" s="4"/>
      <c r="SEN148" s="4"/>
      <c r="SEO148" s="4"/>
      <c r="SEP148" s="4"/>
      <c r="SEQ148" s="4"/>
      <c r="SER148" s="4"/>
      <c r="SES148" s="4"/>
      <c r="SET148" s="4"/>
      <c r="SEU148" s="4"/>
      <c r="SEV148" s="4"/>
      <c r="SEW148" s="4"/>
      <c r="SEX148" s="4"/>
      <c r="SEY148" s="4"/>
      <c r="SEZ148" s="4"/>
      <c r="SFA148" s="4"/>
      <c r="SFB148" s="4"/>
      <c r="SFC148" s="4"/>
      <c r="SFD148" s="4"/>
      <c r="SFE148" s="4"/>
      <c r="SFF148" s="4"/>
      <c r="SFG148" s="4"/>
      <c r="SFH148" s="4"/>
      <c r="SFI148" s="4"/>
      <c r="SFJ148" s="4"/>
      <c r="SFK148" s="74"/>
      <c r="SFL148" s="74"/>
      <c r="SFM148" s="74"/>
      <c r="SFN148" s="74"/>
      <c r="SFO148" s="74"/>
      <c r="SFP148" s="74"/>
      <c r="SFQ148" s="4"/>
      <c r="SFR148" s="4"/>
      <c r="SFS148" s="4"/>
      <c r="SFT148" s="4"/>
      <c r="SFU148" s="4"/>
      <c r="SFV148" s="4"/>
      <c r="SFW148" s="4"/>
      <c r="SFX148" s="4"/>
      <c r="SFY148" s="4"/>
      <c r="SFZ148" s="4"/>
      <c r="SGA148" s="4"/>
      <c r="SGB148" s="4"/>
      <c r="SGC148" s="4"/>
      <c r="SGD148" s="4"/>
      <c r="SGE148" s="4"/>
      <c r="SGF148" s="4"/>
      <c r="SGG148" s="4"/>
      <c r="SGH148" s="4"/>
      <c r="SGI148" s="4"/>
      <c r="SGJ148" s="4"/>
      <c r="SGK148" s="4"/>
      <c r="SGL148" s="4"/>
      <c r="SGM148" s="4"/>
      <c r="SGN148" s="4"/>
      <c r="SGO148" s="4"/>
      <c r="SGP148" s="4"/>
      <c r="SGQ148" s="4"/>
      <c r="SGR148" s="4"/>
      <c r="SGS148" s="4"/>
      <c r="SGT148" s="4"/>
      <c r="SGU148" s="4"/>
      <c r="SGV148" s="4"/>
      <c r="SGW148" s="4"/>
      <c r="SGX148" s="4"/>
      <c r="SGY148" s="4"/>
      <c r="SGZ148" s="4"/>
      <c r="SHA148" s="4"/>
      <c r="SHB148" s="4"/>
      <c r="SHC148" s="4"/>
      <c r="SHD148" s="4"/>
      <c r="SHE148" s="4"/>
      <c r="SHF148" s="4"/>
      <c r="SHG148" s="4"/>
      <c r="SHH148" s="4"/>
      <c r="SHI148" s="4"/>
      <c r="SHJ148" s="4"/>
      <c r="SHK148" s="4"/>
      <c r="SHL148" s="4"/>
      <c r="SHM148" s="4"/>
      <c r="SHN148" s="4"/>
      <c r="SHO148" s="4"/>
      <c r="SHP148" s="4"/>
      <c r="SHQ148" s="4"/>
      <c r="SHR148" s="4"/>
      <c r="SHS148" s="4"/>
      <c r="SHT148" s="4"/>
      <c r="SHU148" s="4"/>
      <c r="SHV148" s="4"/>
      <c r="SHW148" s="4"/>
      <c r="SHX148" s="4"/>
      <c r="SHY148" s="4"/>
      <c r="SHZ148" s="4"/>
      <c r="SIA148" s="4"/>
      <c r="SIB148" s="4"/>
      <c r="SIC148" s="4"/>
      <c r="SID148" s="4"/>
      <c r="SIE148" s="4"/>
      <c r="SIF148" s="4"/>
      <c r="SIG148" s="4"/>
      <c r="SIH148" s="4"/>
      <c r="SII148" s="4"/>
      <c r="SIJ148" s="4"/>
      <c r="SIK148" s="4"/>
      <c r="SIL148" s="4"/>
      <c r="SIM148" s="4"/>
      <c r="SIN148" s="4"/>
      <c r="SIO148" s="4"/>
      <c r="SIP148" s="4"/>
      <c r="SIQ148" s="4"/>
      <c r="SIR148" s="4"/>
      <c r="SIS148" s="4"/>
      <c r="SIT148" s="4"/>
      <c r="SIU148" s="4"/>
      <c r="SIV148" s="4"/>
      <c r="SIW148" s="4"/>
      <c r="SIX148" s="4"/>
      <c r="SIY148" s="4"/>
      <c r="SIZ148" s="4"/>
      <c r="SJA148" s="4"/>
      <c r="SJB148" s="4"/>
      <c r="SJC148" s="4"/>
      <c r="SJD148" s="4"/>
      <c r="SJE148" s="4"/>
      <c r="SJF148" s="4"/>
      <c r="SJG148" s="4"/>
      <c r="SJH148" s="4"/>
      <c r="SJI148" s="4"/>
      <c r="SJJ148" s="4"/>
      <c r="SJK148" s="4"/>
      <c r="SJL148" s="4"/>
      <c r="SJM148" s="4"/>
      <c r="SJN148" s="4"/>
      <c r="SJO148" s="4"/>
      <c r="SJP148" s="4"/>
      <c r="SJQ148" s="4"/>
      <c r="SJR148" s="4"/>
      <c r="SJS148" s="4"/>
      <c r="SJT148" s="4"/>
      <c r="SJU148" s="4"/>
      <c r="SJV148" s="4"/>
      <c r="SJW148" s="4"/>
      <c r="SJX148" s="4"/>
      <c r="SJY148" s="4"/>
      <c r="SJZ148" s="4"/>
      <c r="SKA148" s="4"/>
      <c r="SKB148" s="4"/>
      <c r="SKC148" s="4"/>
      <c r="SKD148" s="4"/>
      <c r="SKE148" s="4"/>
      <c r="SKF148" s="4"/>
      <c r="SKG148" s="4"/>
      <c r="SKH148" s="4"/>
      <c r="SKI148" s="4"/>
      <c r="SKJ148" s="4"/>
      <c r="SKK148" s="4"/>
      <c r="SKL148" s="4"/>
      <c r="SKM148" s="4"/>
      <c r="SKN148" s="4"/>
      <c r="SKO148" s="4"/>
      <c r="SKP148" s="4"/>
      <c r="SKQ148" s="4"/>
      <c r="SKR148" s="4"/>
      <c r="SKS148" s="4"/>
      <c r="SKT148" s="4"/>
      <c r="SKU148" s="4"/>
      <c r="SKV148" s="4"/>
      <c r="SKW148" s="4"/>
      <c r="SKX148" s="4"/>
      <c r="SKY148" s="4"/>
      <c r="SKZ148" s="4"/>
      <c r="SLA148" s="4"/>
      <c r="SLB148" s="4"/>
      <c r="SLC148" s="4"/>
      <c r="SLD148" s="4"/>
      <c r="SLE148" s="4"/>
      <c r="SLF148" s="4"/>
      <c r="SLG148" s="4"/>
      <c r="SLH148" s="4"/>
      <c r="SLI148" s="4"/>
      <c r="SLJ148" s="4"/>
      <c r="SLK148" s="4"/>
      <c r="SLL148" s="4"/>
      <c r="SLM148" s="4"/>
      <c r="SLN148" s="4"/>
      <c r="SLO148" s="4"/>
      <c r="SLP148" s="4"/>
      <c r="SLQ148" s="4"/>
      <c r="SLR148" s="4"/>
      <c r="SLS148" s="4"/>
      <c r="SLT148" s="4"/>
      <c r="SLU148" s="4"/>
      <c r="SLV148" s="4"/>
      <c r="SLW148" s="4"/>
      <c r="SLX148" s="4"/>
      <c r="SLY148" s="4"/>
      <c r="SLZ148" s="4"/>
      <c r="SMA148" s="4"/>
      <c r="SMB148" s="4"/>
      <c r="SMC148" s="4"/>
      <c r="SMD148" s="4"/>
      <c r="SME148" s="4"/>
      <c r="SMF148" s="4"/>
      <c r="SMG148" s="4"/>
      <c r="SMH148" s="4"/>
      <c r="SMI148" s="4"/>
      <c r="SMJ148" s="4"/>
      <c r="SMK148" s="4"/>
      <c r="SML148" s="4"/>
      <c r="SMM148" s="4"/>
      <c r="SMN148" s="4"/>
      <c r="SMO148" s="4"/>
      <c r="SMP148" s="4"/>
      <c r="SMQ148" s="4"/>
      <c r="SMR148" s="4"/>
      <c r="SMS148" s="4"/>
      <c r="SMT148" s="4"/>
      <c r="SMU148" s="4"/>
      <c r="SMV148" s="4"/>
      <c r="SMW148" s="4"/>
      <c r="SMX148" s="4"/>
      <c r="SMY148" s="4"/>
      <c r="SMZ148" s="4"/>
      <c r="SNA148" s="4"/>
      <c r="SNB148" s="4"/>
      <c r="SNC148" s="4"/>
      <c r="SND148" s="4"/>
      <c r="SNE148" s="4"/>
      <c r="SNF148" s="4"/>
      <c r="SNG148" s="4"/>
      <c r="SNH148" s="4"/>
      <c r="SNI148" s="4"/>
      <c r="SNJ148" s="4"/>
      <c r="SNK148" s="4"/>
      <c r="SNL148" s="4"/>
      <c r="SNM148" s="4"/>
      <c r="SNN148" s="4"/>
      <c r="SNO148" s="4"/>
      <c r="SNP148" s="4"/>
      <c r="SNQ148" s="4"/>
      <c r="SNR148" s="4"/>
      <c r="SNS148" s="4"/>
      <c r="SNT148" s="4"/>
      <c r="SNU148" s="4"/>
      <c r="SNV148" s="4"/>
      <c r="SNW148" s="4"/>
      <c r="SNX148" s="4"/>
      <c r="SNY148" s="4"/>
      <c r="SNZ148" s="4"/>
      <c r="SOA148" s="4"/>
      <c r="SOB148" s="4"/>
      <c r="SOC148" s="4"/>
      <c r="SOD148" s="4"/>
      <c r="SOE148" s="4"/>
      <c r="SOF148" s="4"/>
      <c r="SOG148" s="4"/>
      <c r="SOH148" s="4"/>
      <c r="SOI148" s="4"/>
      <c r="SOJ148" s="4"/>
      <c r="SOK148" s="4"/>
      <c r="SOL148" s="4"/>
      <c r="SOM148" s="4"/>
      <c r="SON148" s="4"/>
      <c r="SOO148" s="4"/>
      <c r="SOP148" s="4"/>
      <c r="SOQ148" s="4"/>
      <c r="SOR148" s="4"/>
      <c r="SOS148" s="4"/>
      <c r="SOT148" s="4"/>
      <c r="SOU148" s="4"/>
      <c r="SOV148" s="4"/>
      <c r="SOW148" s="4"/>
      <c r="SOX148" s="4"/>
      <c r="SOY148" s="4"/>
      <c r="SOZ148" s="4"/>
      <c r="SPA148" s="4"/>
      <c r="SPB148" s="4"/>
      <c r="SPC148" s="4"/>
      <c r="SPD148" s="4"/>
      <c r="SPE148" s="4"/>
      <c r="SPF148" s="4"/>
      <c r="SPG148" s="74"/>
      <c r="SPH148" s="74"/>
      <c r="SPI148" s="74"/>
      <c r="SPJ148" s="74"/>
      <c r="SPK148" s="74"/>
      <c r="SPL148" s="74"/>
      <c r="SPM148" s="4"/>
      <c r="SPN148" s="4"/>
      <c r="SPO148" s="4"/>
      <c r="SPP148" s="4"/>
      <c r="SPQ148" s="4"/>
      <c r="SPR148" s="4"/>
      <c r="SPS148" s="4"/>
      <c r="SPT148" s="4"/>
      <c r="SPU148" s="4"/>
      <c r="SPV148" s="4"/>
      <c r="SPW148" s="4"/>
      <c r="SPX148" s="4"/>
      <c r="SPY148" s="4"/>
      <c r="SPZ148" s="4"/>
      <c r="SQA148" s="4"/>
      <c r="SQB148" s="4"/>
      <c r="SQC148" s="4"/>
      <c r="SQD148" s="4"/>
      <c r="SQE148" s="4"/>
      <c r="SQF148" s="4"/>
      <c r="SQG148" s="4"/>
      <c r="SQH148" s="4"/>
      <c r="SQI148" s="4"/>
      <c r="SQJ148" s="4"/>
      <c r="SQK148" s="4"/>
      <c r="SQL148" s="4"/>
      <c r="SQM148" s="4"/>
      <c r="SQN148" s="4"/>
      <c r="SQO148" s="4"/>
      <c r="SQP148" s="4"/>
      <c r="SQQ148" s="4"/>
      <c r="SQR148" s="4"/>
      <c r="SQS148" s="4"/>
      <c r="SQT148" s="4"/>
      <c r="SQU148" s="4"/>
      <c r="SQV148" s="4"/>
      <c r="SQW148" s="4"/>
      <c r="SQX148" s="4"/>
      <c r="SQY148" s="4"/>
      <c r="SQZ148" s="4"/>
      <c r="SRA148" s="4"/>
      <c r="SRB148" s="4"/>
      <c r="SRC148" s="4"/>
      <c r="SRD148" s="4"/>
      <c r="SRE148" s="4"/>
      <c r="SRF148" s="4"/>
      <c r="SRG148" s="4"/>
      <c r="SRH148" s="4"/>
      <c r="SRI148" s="4"/>
      <c r="SRJ148" s="4"/>
      <c r="SRK148" s="4"/>
      <c r="SRL148" s="4"/>
      <c r="SRM148" s="4"/>
      <c r="SRN148" s="4"/>
      <c r="SRO148" s="4"/>
      <c r="SRP148" s="4"/>
      <c r="SRQ148" s="4"/>
      <c r="SRR148" s="4"/>
      <c r="SRS148" s="4"/>
      <c r="SRT148" s="4"/>
      <c r="SRU148" s="4"/>
      <c r="SRV148" s="4"/>
      <c r="SRW148" s="4"/>
      <c r="SRX148" s="4"/>
      <c r="SRY148" s="4"/>
      <c r="SRZ148" s="4"/>
      <c r="SSA148" s="4"/>
      <c r="SSB148" s="4"/>
      <c r="SSC148" s="4"/>
      <c r="SSD148" s="4"/>
      <c r="SSE148" s="4"/>
      <c r="SSF148" s="4"/>
      <c r="SSG148" s="4"/>
      <c r="SSH148" s="4"/>
      <c r="SSI148" s="4"/>
      <c r="SSJ148" s="4"/>
      <c r="SSK148" s="4"/>
      <c r="SSL148" s="4"/>
      <c r="SSM148" s="4"/>
      <c r="SSN148" s="4"/>
      <c r="SSO148" s="4"/>
      <c r="SSP148" s="4"/>
      <c r="SSQ148" s="4"/>
      <c r="SSR148" s="4"/>
      <c r="SSS148" s="4"/>
      <c r="SST148" s="4"/>
      <c r="SSU148" s="4"/>
      <c r="SSV148" s="4"/>
      <c r="SSW148" s="4"/>
      <c r="SSX148" s="4"/>
      <c r="SSY148" s="4"/>
      <c r="SSZ148" s="4"/>
      <c r="STA148" s="4"/>
      <c r="STB148" s="4"/>
      <c r="STC148" s="4"/>
      <c r="STD148" s="4"/>
      <c r="STE148" s="4"/>
      <c r="STF148" s="4"/>
      <c r="STG148" s="4"/>
      <c r="STH148" s="4"/>
      <c r="STI148" s="4"/>
      <c r="STJ148" s="4"/>
      <c r="STK148" s="4"/>
      <c r="STL148" s="4"/>
      <c r="STM148" s="4"/>
      <c r="STN148" s="4"/>
      <c r="STO148" s="4"/>
      <c r="STP148" s="4"/>
      <c r="STQ148" s="4"/>
      <c r="STR148" s="4"/>
      <c r="STS148" s="4"/>
      <c r="STT148" s="4"/>
      <c r="STU148" s="4"/>
      <c r="STV148" s="4"/>
      <c r="STW148" s="4"/>
      <c r="STX148" s="4"/>
      <c r="STY148" s="4"/>
      <c r="STZ148" s="4"/>
      <c r="SUA148" s="4"/>
      <c r="SUB148" s="4"/>
      <c r="SUC148" s="4"/>
      <c r="SUD148" s="4"/>
      <c r="SUE148" s="4"/>
      <c r="SUF148" s="4"/>
      <c r="SUG148" s="4"/>
      <c r="SUH148" s="4"/>
      <c r="SUI148" s="4"/>
      <c r="SUJ148" s="4"/>
      <c r="SUK148" s="4"/>
      <c r="SUL148" s="4"/>
      <c r="SUM148" s="4"/>
      <c r="SUN148" s="4"/>
      <c r="SUO148" s="4"/>
      <c r="SUP148" s="4"/>
      <c r="SUQ148" s="4"/>
      <c r="SUR148" s="4"/>
      <c r="SUS148" s="4"/>
      <c r="SUT148" s="4"/>
      <c r="SUU148" s="4"/>
      <c r="SUV148" s="4"/>
      <c r="SUW148" s="4"/>
      <c r="SUX148" s="4"/>
      <c r="SUY148" s="4"/>
      <c r="SUZ148" s="4"/>
      <c r="SVA148" s="4"/>
      <c r="SVB148" s="4"/>
      <c r="SVC148" s="4"/>
      <c r="SVD148" s="4"/>
      <c r="SVE148" s="4"/>
      <c r="SVF148" s="4"/>
      <c r="SVG148" s="4"/>
      <c r="SVH148" s="4"/>
      <c r="SVI148" s="4"/>
      <c r="SVJ148" s="4"/>
      <c r="SVK148" s="4"/>
      <c r="SVL148" s="4"/>
      <c r="SVM148" s="4"/>
      <c r="SVN148" s="4"/>
      <c r="SVO148" s="4"/>
      <c r="SVP148" s="4"/>
      <c r="SVQ148" s="4"/>
      <c r="SVR148" s="4"/>
      <c r="SVS148" s="4"/>
      <c r="SVT148" s="4"/>
      <c r="SVU148" s="4"/>
      <c r="SVV148" s="4"/>
      <c r="SVW148" s="4"/>
      <c r="SVX148" s="4"/>
      <c r="SVY148" s="4"/>
      <c r="SVZ148" s="4"/>
      <c r="SWA148" s="4"/>
      <c r="SWB148" s="4"/>
      <c r="SWC148" s="4"/>
      <c r="SWD148" s="4"/>
      <c r="SWE148" s="4"/>
      <c r="SWF148" s="4"/>
      <c r="SWG148" s="4"/>
      <c r="SWH148" s="4"/>
      <c r="SWI148" s="4"/>
      <c r="SWJ148" s="4"/>
      <c r="SWK148" s="4"/>
      <c r="SWL148" s="4"/>
      <c r="SWM148" s="4"/>
      <c r="SWN148" s="4"/>
      <c r="SWO148" s="4"/>
      <c r="SWP148" s="4"/>
      <c r="SWQ148" s="4"/>
      <c r="SWR148" s="4"/>
      <c r="SWS148" s="4"/>
      <c r="SWT148" s="4"/>
      <c r="SWU148" s="4"/>
      <c r="SWV148" s="4"/>
      <c r="SWW148" s="4"/>
      <c r="SWX148" s="4"/>
      <c r="SWY148" s="4"/>
      <c r="SWZ148" s="4"/>
      <c r="SXA148" s="4"/>
      <c r="SXB148" s="4"/>
      <c r="SXC148" s="4"/>
      <c r="SXD148" s="4"/>
      <c r="SXE148" s="4"/>
      <c r="SXF148" s="4"/>
      <c r="SXG148" s="4"/>
      <c r="SXH148" s="4"/>
      <c r="SXI148" s="4"/>
      <c r="SXJ148" s="4"/>
      <c r="SXK148" s="4"/>
      <c r="SXL148" s="4"/>
      <c r="SXM148" s="4"/>
      <c r="SXN148" s="4"/>
      <c r="SXO148" s="4"/>
      <c r="SXP148" s="4"/>
      <c r="SXQ148" s="4"/>
      <c r="SXR148" s="4"/>
      <c r="SXS148" s="4"/>
      <c r="SXT148" s="4"/>
      <c r="SXU148" s="4"/>
      <c r="SXV148" s="4"/>
      <c r="SXW148" s="4"/>
      <c r="SXX148" s="4"/>
      <c r="SXY148" s="4"/>
      <c r="SXZ148" s="4"/>
      <c r="SYA148" s="4"/>
      <c r="SYB148" s="4"/>
      <c r="SYC148" s="4"/>
      <c r="SYD148" s="4"/>
      <c r="SYE148" s="4"/>
      <c r="SYF148" s="4"/>
      <c r="SYG148" s="4"/>
      <c r="SYH148" s="4"/>
      <c r="SYI148" s="4"/>
      <c r="SYJ148" s="4"/>
      <c r="SYK148" s="4"/>
      <c r="SYL148" s="4"/>
      <c r="SYM148" s="4"/>
      <c r="SYN148" s="4"/>
      <c r="SYO148" s="4"/>
      <c r="SYP148" s="4"/>
      <c r="SYQ148" s="4"/>
      <c r="SYR148" s="4"/>
      <c r="SYS148" s="4"/>
      <c r="SYT148" s="4"/>
      <c r="SYU148" s="4"/>
      <c r="SYV148" s="4"/>
      <c r="SYW148" s="4"/>
      <c r="SYX148" s="4"/>
      <c r="SYY148" s="4"/>
      <c r="SYZ148" s="4"/>
      <c r="SZA148" s="4"/>
      <c r="SZB148" s="4"/>
      <c r="SZC148" s="74"/>
      <c r="SZD148" s="74"/>
      <c r="SZE148" s="74"/>
      <c r="SZF148" s="74"/>
      <c r="SZG148" s="74"/>
      <c r="SZH148" s="74"/>
      <c r="SZI148" s="4"/>
      <c r="SZJ148" s="4"/>
      <c r="SZK148" s="4"/>
      <c r="SZL148" s="4"/>
      <c r="SZM148" s="4"/>
      <c r="SZN148" s="4"/>
      <c r="SZO148" s="4"/>
      <c r="SZP148" s="4"/>
      <c r="SZQ148" s="4"/>
      <c r="SZR148" s="4"/>
      <c r="SZS148" s="4"/>
      <c r="SZT148" s="4"/>
      <c r="SZU148" s="4"/>
      <c r="SZV148" s="4"/>
      <c r="SZW148" s="4"/>
      <c r="SZX148" s="4"/>
      <c r="SZY148" s="4"/>
      <c r="SZZ148" s="4"/>
      <c r="TAA148" s="4"/>
      <c r="TAB148" s="4"/>
      <c r="TAC148" s="4"/>
      <c r="TAD148" s="4"/>
      <c r="TAE148" s="4"/>
      <c r="TAF148" s="4"/>
      <c r="TAG148" s="4"/>
      <c r="TAH148" s="4"/>
      <c r="TAI148" s="4"/>
      <c r="TAJ148" s="4"/>
      <c r="TAK148" s="4"/>
      <c r="TAL148" s="4"/>
      <c r="TAM148" s="4"/>
      <c r="TAN148" s="4"/>
      <c r="TAO148" s="4"/>
      <c r="TAP148" s="4"/>
      <c r="TAQ148" s="4"/>
      <c r="TAR148" s="4"/>
      <c r="TAS148" s="4"/>
      <c r="TAT148" s="4"/>
      <c r="TAU148" s="4"/>
      <c r="TAV148" s="4"/>
      <c r="TAW148" s="4"/>
      <c r="TAX148" s="4"/>
      <c r="TAY148" s="4"/>
      <c r="TAZ148" s="4"/>
      <c r="TBA148" s="4"/>
      <c r="TBB148" s="4"/>
      <c r="TBC148" s="4"/>
      <c r="TBD148" s="4"/>
      <c r="TBE148" s="4"/>
      <c r="TBF148" s="4"/>
      <c r="TBG148" s="4"/>
      <c r="TBH148" s="4"/>
      <c r="TBI148" s="4"/>
      <c r="TBJ148" s="4"/>
      <c r="TBK148" s="4"/>
      <c r="TBL148" s="4"/>
      <c r="TBM148" s="4"/>
      <c r="TBN148" s="4"/>
      <c r="TBO148" s="4"/>
      <c r="TBP148" s="4"/>
      <c r="TBQ148" s="4"/>
      <c r="TBR148" s="4"/>
      <c r="TBS148" s="4"/>
      <c r="TBT148" s="4"/>
      <c r="TBU148" s="4"/>
      <c r="TBV148" s="4"/>
      <c r="TBW148" s="4"/>
      <c r="TBX148" s="4"/>
      <c r="TBY148" s="4"/>
      <c r="TBZ148" s="4"/>
      <c r="TCA148" s="4"/>
      <c r="TCB148" s="4"/>
      <c r="TCC148" s="4"/>
      <c r="TCD148" s="4"/>
      <c r="TCE148" s="4"/>
      <c r="TCF148" s="4"/>
      <c r="TCG148" s="4"/>
      <c r="TCH148" s="4"/>
      <c r="TCI148" s="4"/>
      <c r="TCJ148" s="4"/>
      <c r="TCK148" s="4"/>
      <c r="TCL148" s="4"/>
      <c r="TCM148" s="4"/>
      <c r="TCN148" s="4"/>
      <c r="TCO148" s="4"/>
      <c r="TCP148" s="4"/>
      <c r="TCQ148" s="4"/>
      <c r="TCR148" s="4"/>
      <c r="TCS148" s="4"/>
      <c r="TCT148" s="4"/>
      <c r="TCU148" s="4"/>
      <c r="TCV148" s="4"/>
      <c r="TCW148" s="4"/>
      <c r="TCX148" s="4"/>
      <c r="TCY148" s="4"/>
      <c r="TCZ148" s="4"/>
      <c r="TDA148" s="4"/>
      <c r="TDB148" s="4"/>
      <c r="TDC148" s="4"/>
      <c r="TDD148" s="4"/>
      <c r="TDE148" s="4"/>
      <c r="TDF148" s="4"/>
      <c r="TDG148" s="4"/>
      <c r="TDH148" s="4"/>
      <c r="TDI148" s="4"/>
      <c r="TDJ148" s="4"/>
      <c r="TDK148" s="4"/>
      <c r="TDL148" s="4"/>
      <c r="TDM148" s="4"/>
      <c r="TDN148" s="4"/>
      <c r="TDO148" s="4"/>
      <c r="TDP148" s="4"/>
      <c r="TDQ148" s="4"/>
      <c r="TDR148" s="4"/>
      <c r="TDS148" s="4"/>
      <c r="TDT148" s="4"/>
      <c r="TDU148" s="4"/>
      <c r="TDV148" s="4"/>
      <c r="TDW148" s="4"/>
      <c r="TDX148" s="4"/>
      <c r="TDY148" s="4"/>
      <c r="TDZ148" s="4"/>
      <c r="TEA148" s="4"/>
      <c r="TEB148" s="4"/>
      <c r="TEC148" s="4"/>
      <c r="TED148" s="4"/>
      <c r="TEE148" s="4"/>
      <c r="TEF148" s="4"/>
      <c r="TEG148" s="4"/>
      <c r="TEH148" s="4"/>
      <c r="TEI148" s="4"/>
      <c r="TEJ148" s="4"/>
      <c r="TEK148" s="4"/>
      <c r="TEL148" s="4"/>
      <c r="TEM148" s="4"/>
      <c r="TEN148" s="4"/>
      <c r="TEO148" s="4"/>
      <c r="TEP148" s="4"/>
      <c r="TEQ148" s="4"/>
      <c r="TER148" s="4"/>
      <c r="TES148" s="4"/>
      <c r="TET148" s="4"/>
      <c r="TEU148" s="4"/>
      <c r="TEV148" s="4"/>
      <c r="TEW148" s="4"/>
      <c r="TEX148" s="4"/>
      <c r="TEY148" s="4"/>
      <c r="TEZ148" s="4"/>
      <c r="TFA148" s="4"/>
      <c r="TFB148" s="4"/>
      <c r="TFC148" s="4"/>
      <c r="TFD148" s="4"/>
      <c r="TFE148" s="4"/>
      <c r="TFF148" s="4"/>
      <c r="TFG148" s="4"/>
      <c r="TFH148" s="4"/>
      <c r="TFI148" s="4"/>
      <c r="TFJ148" s="4"/>
      <c r="TFK148" s="4"/>
      <c r="TFL148" s="4"/>
      <c r="TFM148" s="4"/>
      <c r="TFN148" s="4"/>
      <c r="TFO148" s="4"/>
      <c r="TFP148" s="4"/>
      <c r="TFQ148" s="4"/>
      <c r="TFR148" s="4"/>
      <c r="TFS148" s="4"/>
      <c r="TFT148" s="4"/>
      <c r="TFU148" s="4"/>
      <c r="TFV148" s="4"/>
      <c r="TFW148" s="4"/>
      <c r="TFX148" s="4"/>
      <c r="TFY148" s="4"/>
      <c r="TFZ148" s="4"/>
      <c r="TGA148" s="4"/>
      <c r="TGB148" s="4"/>
      <c r="TGC148" s="4"/>
      <c r="TGD148" s="4"/>
      <c r="TGE148" s="4"/>
      <c r="TGF148" s="4"/>
      <c r="TGG148" s="4"/>
      <c r="TGH148" s="4"/>
      <c r="TGI148" s="4"/>
      <c r="TGJ148" s="4"/>
      <c r="TGK148" s="4"/>
      <c r="TGL148" s="4"/>
      <c r="TGM148" s="4"/>
      <c r="TGN148" s="4"/>
      <c r="TGO148" s="4"/>
      <c r="TGP148" s="4"/>
      <c r="TGQ148" s="4"/>
      <c r="TGR148" s="4"/>
      <c r="TGS148" s="4"/>
      <c r="TGT148" s="4"/>
      <c r="TGU148" s="4"/>
      <c r="TGV148" s="4"/>
      <c r="TGW148" s="4"/>
      <c r="TGX148" s="4"/>
      <c r="TGY148" s="4"/>
      <c r="TGZ148" s="4"/>
      <c r="THA148" s="4"/>
      <c r="THB148" s="4"/>
      <c r="THC148" s="4"/>
      <c r="THD148" s="4"/>
      <c r="THE148" s="4"/>
      <c r="THF148" s="4"/>
      <c r="THG148" s="4"/>
      <c r="THH148" s="4"/>
      <c r="THI148" s="4"/>
      <c r="THJ148" s="4"/>
      <c r="THK148" s="4"/>
      <c r="THL148" s="4"/>
      <c r="THM148" s="4"/>
      <c r="THN148" s="4"/>
      <c r="THO148" s="4"/>
      <c r="THP148" s="4"/>
      <c r="THQ148" s="4"/>
      <c r="THR148" s="4"/>
      <c r="THS148" s="4"/>
      <c r="THT148" s="4"/>
      <c r="THU148" s="4"/>
      <c r="THV148" s="4"/>
      <c r="THW148" s="4"/>
      <c r="THX148" s="4"/>
      <c r="THY148" s="4"/>
      <c r="THZ148" s="4"/>
      <c r="TIA148" s="4"/>
      <c r="TIB148" s="4"/>
      <c r="TIC148" s="4"/>
      <c r="TID148" s="4"/>
      <c r="TIE148" s="4"/>
      <c r="TIF148" s="4"/>
      <c r="TIG148" s="4"/>
      <c r="TIH148" s="4"/>
      <c r="TII148" s="4"/>
      <c r="TIJ148" s="4"/>
      <c r="TIK148" s="4"/>
      <c r="TIL148" s="4"/>
      <c r="TIM148" s="4"/>
      <c r="TIN148" s="4"/>
      <c r="TIO148" s="4"/>
      <c r="TIP148" s="4"/>
      <c r="TIQ148" s="4"/>
      <c r="TIR148" s="4"/>
      <c r="TIS148" s="4"/>
      <c r="TIT148" s="4"/>
      <c r="TIU148" s="4"/>
      <c r="TIV148" s="4"/>
      <c r="TIW148" s="4"/>
      <c r="TIX148" s="4"/>
      <c r="TIY148" s="74"/>
      <c r="TIZ148" s="74"/>
      <c r="TJA148" s="74"/>
      <c r="TJB148" s="74"/>
      <c r="TJC148" s="74"/>
      <c r="TJD148" s="74"/>
      <c r="TJE148" s="4"/>
      <c r="TJF148" s="4"/>
      <c r="TJG148" s="4"/>
      <c r="TJH148" s="4"/>
      <c r="TJI148" s="4"/>
      <c r="TJJ148" s="4"/>
      <c r="TJK148" s="4"/>
      <c r="TJL148" s="4"/>
      <c r="TJM148" s="4"/>
      <c r="TJN148" s="4"/>
      <c r="TJO148" s="4"/>
      <c r="TJP148" s="4"/>
      <c r="TJQ148" s="4"/>
      <c r="TJR148" s="4"/>
      <c r="TJS148" s="4"/>
      <c r="TJT148" s="4"/>
      <c r="TJU148" s="4"/>
      <c r="TJV148" s="4"/>
      <c r="TJW148" s="4"/>
      <c r="TJX148" s="4"/>
      <c r="TJY148" s="4"/>
      <c r="TJZ148" s="4"/>
      <c r="TKA148" s="4"/>
      <c r="TKB148" s="4"/>
      <c r="TKC148" s="4"/>
      <c r="TKD148" s="4"/>
      <c r="TKE148" s="4"/>
      <c r="TKF148" s="4"/>
      <c r="TKG148" s="4"/>
      <c r="TKH148" s="4"/>
      <c r="TKI148" s="4"/>
      <c r="TKJ148" s="4"/>
      <c r="TKK148" s="4"/>
      <c r="TKL148" s="4"/>
      <c r="TKM148" s="4"/>
      <c r="TKN148" s="4"/>
      <c r="TKO148" s="4"/>
      <c r="TKP148" s="4"/>
      <c r="TKQ148" s="4"/>
      <c r="TKR148" s="4"/>
      <c r="TKS148" s="4"/>
      <c r="TKT148" s="4"/>
      <c r="TKU148" s="4"/>
      <c r="TKV148" s="4"/>
      <c r="TKW148" s="4"/>
      <c r="TKX148" s="4"/>
      <c r="TKY148" s="4"/>
      <c r="TKZ148" s="4"/>
      <c r="TLA148" s="4"/>
      <c r="TLB148" s="4"/>
      <c r="TLC148" s="4"/>
      <c r="TLD148" s="4"/>
      <c r="TLE148" s="4"/>
      <c r="TLF148" s="4"/>
      <c r="TLG148" s="4"/>
      <c r="TLH148" s="4"/>
      <c r="TLI148" s="4"/>
      <c r="TLJ148" s="4"/>
      <c r="TLK148" s="4"/>
      <c r="TLL148" s="4"/>
      <c r="TLM148" s="4"/>
      <c r="TLN148" s="4"/>
      <c r="TLO148" s="4"/>
      <c r="TLP148" s="4"/>
      <c r="TLQ148" s="4"/>
      <c r="TLR148" s="4"/>
      <c r="TLS148" s="4"/>
      <c r="TLT148" s="4"/>
      <c r="TLU148" s="4"/>
      <c r="TLV148" s="4"/>
      <c r="TLW148" s="4"/>
      <c r="TLX148" s="4"/>
      <c r="TLY148" s="4"/>
      <c r="TLZ148" s="4"/>
      <c r="TMA148" s="4"/>
      <c r="TMB148" s="4"/>
      <c r="TMC148" s="4"/>
      <c r="TMD148" s="4"/>
      <c r="TME148" s="4"/>
      <c r="TMF148" s="4"/>
      <c r="TMG148" s="4"/>
      <c r="TMH148" s="4"/>
      <c r="TMI148" s="4"/>
      <c r="TMJ148" s="4"/>
      <c r="TMK148" s="4"/>
      <c r="TML148" s="4"/>
      <c r="TMM148" s="4"/>
      <c r="TMN148" s="4"/>
      <c r="TMO148" s="4"/>
      <c r="TMP148" s="4"/>
      <c r="TMQ148" s="4"/>
      <c r="TMR148" s="4"/>
      <c r="TMS148" s="4"/>
      <c r="TMT148" s="4"/>
      <c r="TMU148" s="4"/>
      <c r="TMV148" s="4"/>
      <c r="TMW148" s="4"/>
      <c r="TMX148" s="4"/>
      <c r="TMY148" s="4"/>
      <c r="TMZ148" s="4"/>
      <c r="TNA148" s="4"/>
      <c r="TNB148" s="4"/>
      <c r="TNC148" s="4"/>
      <c r="TND148" s="4"/>
      <c r="TNE148" s="4"/>
      <c r="TNF148" s="4"/>
      <c r="TNG148" s="4"/>
      <c r="TNH148" s="4"/>
      <c r="TNI148" s="4"/>
      <c r="TNJ148" s="4"/>
      <c r="TNK148" s="4"/>
      <c r="TNL148" s="4"/>
      <c r="TNM148" s="4"/>
      <c r="TNN148" s="4"/>
      <c r="TNO148" s="4"/>
      <c r="TNP148" s="4"/>
      <c r="TNQ148" s="4"/>
      <c r="TNR148" s="4"/>
      <c r="TNS148" s="4"/>
      <c r="TNT148" s="4"/>
      <c r="TNU148" s="4"/>
      <c r="TNV148" s="4"/>
      <c r="TNW148" s="4"/>
      <c r="TNX148" s="4"/>
      <c r="TNY148" s="4"/>
      <c r="TNZ148" s="4"/>
      <c r="TOA148" s="4"/>
      <c r="TOB148" s="4"/>
      <c r="TOC148" s="4"/>
      <c r="TOD148" s="4"/>
      <c r="TOE148" s="4"/>
      <c r="TOF148" s="4"/>
      <c r="TOG148" s="4"/>
      <c r="TOH148" s="4"/>
      <c r="TOI148" s="4"/>
      <c r="TOJ148" s="4"/>
      <c r="TOK148" s="4"/>
      <c r="TOL148" s="4"/>
      <c r="TOM148" s="4"/>
      <c r="TON148" s="4"/>
      <c r="TOO148" s="4"/>
      <c r="TOP148" s="4"/>
      <c r="TOQ148" s="4"/>
      <c r="TOR148" s="4"/>
      <c r="TOS148" s="4"/>
      <c r="TOT148" s="4"/>
      <c r="TOU148" s="4"/>
      <c r="TOV148" s="4"/>
      <c r="TOW148" s="4"/>
      <c r="TOX148" s="4"/>
      <c r="TOY148" s="4"/>
      <c r="TOZ148" s="4"/>
      <c r="TPA148" s="4"/>
      <c r="TPB148" s="4"/>
      <c r="TPC148" s="4"/>
      <c r="TPD148" s="4"/>
      <c r="TPE148" s="4"/>
      <c r="TPF148" s="4"/>
      <c r="TPG148" s="4"/>
      <c r="TPH148" s="4"/>
      <c r="TPI148" s="4"/>
      <c r="TPJ148" s="4"/>
      <c r="TPK148" s="4"/>
      <c r="TPL148" s="4"/>
      <c r="TPM148" s="4"/>
      <c r="TPN148" s="4"/>
      <c r="TPO148" s="4"/>
      <c r="TPP148" s="4"/>
      <c r="TPQ148" s="4"/>
      <c r="TPR148" s="4"/>
      <c r="TPS148" s="4"/>
      <c r="TPT148" s="4"/>
      <c r="TPU148" s="4"/>
      <c r="TPV148" s="4"/>
      <c r="TPW148" s="4"/>
      <c r="TPX148" s="4"/>
      <c r="TPY148" s="4"/>
      <c r="TPZ148" s="4"/>
      <c r="TQA148" s="4"/>
      <c r="TQB148" s="4"/>
      <c r="TQC148" s="4"/>
      <c r="TQD148" s="4"/>
      <c r="TQE148" s="4"/>
      <c r="TQF148" s="4"/>
      <c r="TQG148" s="4"/>
      <c r="TQH148" s="4"/>
      <c r="TQI148" s="4"/>
      <c r="TQJ148" s="4"/>
      <c r="TQK148" s="4"/>
      <c r="TQL148" s="4"/>
      <c r="TQM148" s="4"/>
      <c r="TQN148" s="4"/>
      <c r="TQO148" s="4"/>
      <c r="TQP148" s="4"/>
      <c r="TQQ148" s="4"/>
      <c r="TQR148" s="4"/>
      <c r="TQS148" s="4"/>
      <c r="TQT148" s="4"/>
      <c r="TQU148" s="4"/>
      <c r="TQV148" s="4"/>
      <c r="TQW148" s="4"/>
      <c r="TQX148" s="4"/>
      <c r="TQY148" s="4"/>
      <c r="TQZ148" s="4"/>
      <c r="TRA148" s="4"/>
      <c r="TRB148" s="4"/>
      <c r="TRC148" s="4"/>
      <c r="TRD148" s="4"/>
      <c r="TRE148" s="4"/>
      <c r="TRF148" s="4"/>
      <c r="TRG148" s="4"/>
      <c r="TRH148" s="4"/>
      <c r="TRI148" s="4"/>
      <c r="TRJ148" s="4"/>
      <c r="TRK148" s="4"/>
      <c r="TRL148" s="4"/>
      <c r="TRM148" s="4"/>
      <c r="TRN148" s="4"/>
      <c r="TRO148" s="4"/>
      <c r="TRP148" s="4"/>
      <c r="TRQ148" s="4"/>
      <c r="TRR148" s="4"/>
      <c r="TRS148" s="4"/>
      <c r="TRT148" s="4"/>
      <c r="TRU148" s="4"/>
      <c r="TRV148" s="4"/>
      <c r="TRW148" s="4"/>
      <c r="TRX148" s="4"/>
      <c r="TRY148" s="4"/>
      <c r="TRZ148" s="4"/>
      <c r="TSA148" s="4"/>
      <c r="TSB148" s="4"/>
      <c r="TSC148" s="4"/>
      <c r="TSD148" s="4"/>
      <c r="TSE148" s="4"/>
      <c r="TSF148" s="4"/>
      <c r="TSG148" s="4"/>
      <c r="TSH148" s="4"/>
      <c r="TSI148" s="4"/>
      <c r="TSJ148" s="4"/>
      <c r="TSK148" s="4"/>
      <c r="TSL148" s="4"/>
      <c r="TSM148" s="4"/>
      <c r="TSN148" s="4"/>
      <c r="TSO148" s="4"/>
      <c r="TSP148" s="4"/>
      <c r="TSQ148" s="4"/>
      <c r="TSR148" s="4"/>
      <c r="TSS148" s="4"/>
      <c r="TST148" s="4"/>
      <c r="TSU148" s="74"/>
      <c r="TSV148" s="74"/>
      <c r="TSW148" s="74"/>
      <c r="TSX148" s="74"/>
      <c r="TSY148" s="74"/>
      <c r="TSZ148" s="74"/>
      <c r="TTA148" s="4"/>
      <c r="TTB148" s="4"/>
      <c r="TTC148" s="4"/>
      <c r="TTD148" s="4"/>
      <c r="TTE148" s="4"/>
      <c r="TTF148" s="4"/>
      <c r="TTG148" s="4"/>
      <c r="TTH148" s="4"/>
      <c r="TTI148" s="4"/>
      <c r="TTJ148" s="4"/>
      <c r="TTK148" s="4"/>
      <c r="TTL148" s="4"/>
      <c r="TTM148" s="4"/>
      <c r="TTN148" s="4"/>
      <c r="TTO148" s="4"/>
      <c r="TTP148" s="4"/>
      <c r="TTQ148" s="4"/>
      <c r="TTR148" s="4"/>
      <c r="TTS148" s="4"/>
      <c r="TTT148" s="4"/>
      <c r="TTU148" s="4"/>
      <c r="TTV148" s="4"/>
      <c r="TTW148" s="4"/>
      <c r="TTX148" s="4"/>
      <c r="TTY148" s="4"/>
      <c r="TTZ148" s="4"/>
      <c r="TUA148" s="4"/>
      <c r="TUB148" s="4"/>
      <c r="TUC148" s="4"/>
      <c r="TUD148" s="4"/>
      <c r="TUE148" s="4"/>
      <c r="TUF148" s="4"/>
      <c r="TUG148" s="4"/>
      <c r="TUH148" s="4"/>
      <c r="TUI148" s="4"/>
      <c r="TUJ148" s="4"/>
      <c r="TUK148" s="4"/>
      <c r="TUL148" s="4"/>
      <c r="TUM148" s="4"/>
      <c r="TUN148" s="4"/>
      <c r="TUO148" s="4"/>
      <c r="TUP148" s="4"/>
      <c r="TUQ148" s="4"/>
      <c r="TUR148" s="4"/>
      <c r="TUS148" s="4"/>
      <c r="TUT148" s="4"/>
      <c r="TUU148" s="4"/>
      <c r="TUV148" s="4"/>
      <c r="TUW148" s="4"/>
      <c r="TUX148" s="4"/>
      <c r="TUY148" s="4"/>
      <c r="TUZ148" s="4"/>
      <c r="TVA148" s="4"/>
      <c r="TVB148" s="4"/>
      <c r="TVC148" s="4"/>
      <c r="TVD148" s="4"/>
      <c r="TVE148" s="4"/>
      <c r="TVF148" s="4"/>
      <c r="TVG148" s="4"/>
      <c r="TVH148" s="4"/>
      <c r="TVI148" s="4"/>
      <c r="TVJ148" s="4"/>
      <c r="TVK148" s="4"/>
      <c r="TVL148" s="4"/>
      <c r="TVM148" s="4"/>
      <c r="TVN148" s="4"/>
      <c r="TVO148" s="4"/>
      <c r="TVP148" s="4"/>
      <c r="TVQ148" s="4"/>
      <c r="TVR148" s="4"/>
      <c r="TVS148" s="4"/>
      <c r="TVT148" s="4"/>
      <c r="TVU148" s="4"/>
      <c r="TVV148" s="4"/>
      <c r="TVW148" s="4"/>
      <c r="TVX148" s="4"/>
      <c r="TVY148" s="4"/>
      <c r="TVZ148" s="4"/>
      <c r="TWA148" s="4"/>
      <c r="TWB148" s="4"/>
      <c r="TWC148" s="4"/>
      <c r="TWD148" s="4"/>
      <c r="TWE148" s="4"/>
      <c r="TWF148" s="4"/>
      <c r="TWG148" s="4"/>
      <c r="TWH148" s="4"/>
      <c r="TWI148" s="4"/>
      <c r="TWJ148" s="4"/>
      <c r="TWK148" s="4"/>
      <c r="TWL148" s="4"/>
      <c r="TWM148" s="4"/>
      <c r="TWN148" s="4"/>
      <c r="TWO148" s="4"/>
      <c r="TWP148" s="4"/>
      <c r="TWQ148" s="4"/>
      <c r="TWR148" s="4"/>
      <c r="TWS148" s="4"/>
      <c r="TWT148" s="4"/>
      <c r="TWU148" s="4"/>
      <c r="TWV148" s="4"/>
      <c r="TWW148" s="4"/>
      <c r="TWX148" s="4"/>
      <c r="TWY148" s="4"/>
      <c r="TWZ148" s="4"/>
      <c r="TXA148" s="4"/>
      <c r="TXB148" s="4"/>
      <c r="TXC148" s="4"/>
      <c r="TXD148" s="4"/>
      <c r="TXE148" s="4"/>
      <c r="TXF148" s="4"/>
      <c r="TXG148" s="4"/>
      <c r="TXH148" s="4"/>
      <c r="TXI148" s="4"/>
      <c r="TXJ148" s="4"/>
      <c r="TXK148" s="4"/>
      <c r="TXL148" s="4"/>
      <c r="TXM148" s="4"/>
      <c r="TXN148" s="4"/>
      <c r="TXO148" s="4"/>
      <c r="TXP148" s="4"/>
      <c r="TXQ148" s="4"/>
      <c r="TXR148" s="4"/>
      <c r="TXS148" s="4"/>
      <c r="TXT148" s="4"/>
      <c r="TXU148" s="4"/>
      <c r="TXV148" s="4"/>
      <c r="TXW148" s="4"/>
      <c r="TXX148" s="4"/>
      <c r="TXY148" s="4"/>
      <c r="TXZ148" s="4"/>
      <c r="TYA148" s="4"/>
      <c r="TYB148" s="4"/>
      <c r="TYC148" s="4"/>
      <c r="TYD148" s="4"/>
      <c r="TYE148" s="4"/>
      <c r="TYF148" s="4"/>
      <c r="TYG148" s="4"/>
      <c r="TYH148" s="4"/>
      <c r="TYI148" s="4"/>
      <c r="TYJ148" s="4"/>
      <c r="TYK148" s="4"/>
      <c r="TYL148" s="4"/>
      <c r="TYM148" s="4"/>
      <c r="TYN148" s="4"/>
      <c r="TYO148" s="4"/>
      <c r="TYP148" s="4"/>
      <c r="TYQ148" s="4"/>
      <c r="TYR148" s="4"/>
      <c r="TYS148" s="4"/>
      <c r="TYT148" s="4"/>
      <c r="TYU148" s="4"/>
      <c r="TYV148" s="4"/>
      <c r="TYW148" s="4"/>
      <c r="TYX148" s="4"/>
      <c r="TYY148" s="4"/>
      <c r="TYZ148" s="4"/>
      <c r="TZA148" s="4"/>
      <c r="TZB148" s="4"/>
      <c r="TZC148" s="4"/>
      <c r="TZD148" s="4"/>
      <c r="TZE148" s="4"/>
      <c r="TZF148" s="4"/>
      <c r="TZG148" s="4"/>
      <c r="TZH148" s="4"/>
      <c r="TZI148" s="4"/>
      <c r="TZJ148" s="4"/>
      <c r="TZK148" s="4"/>
      <c r="TZL148" s="4"/>
      <c r="TZM148" s="4"/>
      <c r="TZN148" s="4"/>
      <c r="TZO148" s="4"/>
      <c r="TZP148" s="4"/>
      <c r="TZQ148" s="4"/>
      <c r="TZR148" s="4"/>
      <c r="TZS148" s="4"/>
      <c r="TZT148" s="4"/>
      <c r="TZU148" s="4"/>
      <c r="TZV148" s="4"/>
      <c r="TZW148" s="4"/>
      <c r="TZX148" s="4"/>
      <c r="TZY148" s="4"/>
      <c r="TZZ148" s="4"/>
      <c r="UAA148" s="4"/>
      <c r="UAB148" s="4"/>
      <c r="UAC148" s="4"/>
      <c r="UAD148" s="4"/>
      <c r="UAE148" s="4"/>
      <c r="UAF148" s="4"/>
      <c r="UAG148" s="4"/>
      <c r="UAH148" s="4"/>
      <c r="UAI148" s="4"/>
      <c r="UAJ148" s="4"/>
      <c r="UAK148" s="4"/>
      <c r="UAL148" s="4"/>
      <c r="UAM148" s="4"/>
      <c r="UAN148" s="4"/>
      <c r="UAO148" s="4"/>
      <c r="UAP148" s="4"/>
      <c r="UAQ148" s="4"/>
      <c r="UAR148" s="4"/>
      <c r="UAS148" s="4"/>
      <c r="UAT148" s="4"/>
      <c r="UAU148" s="4"/>
      <c r="UAV148" s="4"/>
      <c r="UAW148" s="4"/>
      <c r="UAX148" s="4"/>
      <c r="UAY148" s="4"/>
      <c r="UAZ148" s="4"/>
      <c r="UBA148" s="4"/>
      <c r="UBB148" s="4"/>
      <c r="UBC148" s="4"/>
      <c r="UBD148" s="4"/>
      <c r="UBE148" s="4"/>
      <c r="UBF148" s="4"/>
      <c r="UBG148" s="4"/>
      <c r="UBH148" s="4"/>
      <c r="UBI148" s="4"/>
      <c r="UBJ148" s="4"/>
      <c r="UBK148" s="4"/>
      <c r="UBL148" s="4"/>
      <c r="UBM148" s="4"/>
      <c r="UBN148" s="4"/>
      <c r="UBO148" s="4"/>
      <c r="UBP148" s="4"/>
      <c r="UBQ148" s="4"/>
      <c r="UBR148" s="4"/>
      <c r="UBS148" s="4"/>
      <c r="UBT148" s="4"/>
      <c r="UBU148" s="4"/>
      <c r="UBV148" s="4"/>
      <c r="UBW148" s="4"/>
      <c r="UBX148" s="4"/>
      <c r="UBY148" s="4"/>
      <c r="UBZ148" s="4"/>
      <c r="UCA148" s="4"/>
      <c r="UCB148" s="4"/>
      <c r="UCC148" s="4"/>
      <c r="UCD148" s="4"/>
      <c r="UCE148" s="4"/>
      <c r="UCF148" s="4"/>
      <c r="UCG148" s="4"/>
      <c r="UCH148" s="4"/>
      <c r="UCI148" s="4"/>
      <c r="UCJ148" s="4"/>
      <c r="UCK148" s="4"/>
      <c r="UCL148" s="4"/>
      <c r="UCM148" s="4"/>
      <c r="UCN148" s="4"/>
      <c r="UCO148" s="4"/>
      <c r="UCP148" s="4"/>
      <c r="UCQ148" s="74"/>
      <c r="UCR148" s="74"/>
      <c r="UCS148" s="74"/>
      <c r="UCT148" s="74"/>
      <c r="UCU148" s="74"/>
      <c r="UCV148" s="74"/>
      <c r="UCW148" s="4"/>
      <c r="UCX148" s="4"/>
      <c r="UCY148" s="4"/>
      <c r="UCZ148" s="4"/>
      <c r="UDA148" s="4"/>
      <c r="UDB148" s="4"/>
      <c r="UDC148" s="4"/>
      <c r="UDD148" s="4"/>
      <c r="UDE148" s="4"/>
      <c r="UDF148" s="4"/>
      <c r="UDG148" s="4"/>
      <c r="UDH148" s="4"/>
      <c r="UDI148" s="4"/>
      <c r="UDJ148" s="4"/>
      <c r="UDK148" s="4"/>
      <c r="UDL148" s="4"/>
      <c r="UDM148" s="4"/>
      <c r="UDN148" s="4"/>
      <c r="UDO148" s="4"/>
      <c r="UDP148" s="4"/>
      <c r="UDQ148" s="4"/>
      <c r="UDR148" s="4"/>
      <c r="UDS148" s="4"/>
      <c r="UDT148" s="4"/>
      <c r="UDU148" s="4"/>
      <c r="UDV148" s="4"/>
      <c r="UDW148" s="4"/>
      <c r="UDX148" s="4"/>
      <c r="UDY148" s="4"/>
      <c r="UDZ148" s="4"/>
      <c r="UEA148" s="4"/>
      <c r="UEB148" s="4"/>
      <c r="UEC148" s="4"/>
      <c r="UED148" s="4"/>
      <c r="UEE148" s="4"/>
      <c r="UEF148" s="4"/>
      <c r="UEG148" s="4"/>
      <c r="UEH148" s="4"/>
      <c r="UEI148" s="4"/>
      <c r="UEJ148" s="4"/>
      <c r="UEK148" s="4"/>
      <c r="UEL148" s="4"/>
      <c r="UEM148" s="4"/>
      <c r="UEN148" s="4"/>
      <c r="UEO148" s="4"/>
      <c r="UEP148" s="4"/>
      <c r="UEQ148" s="4"/>
      <c r="UER148" s="4"/>
      <c r="UES148" s="4"/>
      <c r="UET148" s="4"/>
      <c r="UEU148" s="4"/>
      <c r="UEV148" s="4"/>
      <c r="UEW148" s="4"/>
      <c r="UEX148" s="4"/>
      <c r="UEY148" s="4"/>
      <c r="UEZ148" s="4"/>
      <c r="UFA148" s="4"/>
      <c r="UFB148" s="4"/>
      <c r="UFC148" s="4"/>
      <c r="UFD148" s="4"/>
      <c r="UFE148" s="4"/>
      <c r="UFF148" s="4"/>
      <c r="UFG148" s="4"/>
      <c r="UFH148" s="4"/>
      <c r="UFI148" s="4"/>
      <c r="UFJ148" s="4"/>
      <c r="UFK148" s="4"/>
      <c r="UFL148" s="4"/>
      <c r="UFM148" s="4"/>
      <c r="UFN148" s="4"/>
      <c r="UFO148" s="4"/>
      <c r="UFP148" s="4"/>
      <c r="UFQ148" s="4"/>
      <c r="UFR148" s="4"/>
      <c r="UFS148" s="4"/>
      <c r="UFT148" s="4"/>
      <c r="UFU148" s="4"/>
      <c r="UFV148" s="4"/>
      <c r="UFW148" s="4"/>
      <c r="UFX148" s="4"/>
      <c r="UFY148" s="4"/>
      <c r="UFZ148" s="4"/>
      <c r="UGA148" s="4"/>
      <c r="UGB148" s="4"/>
      <c r="UGC148" s="4"/>
      <c r="UGD148" s="4"/>
      <c r="UGE148" s="4"/>
      <c r="UGF148" s="4"/>
      <c r="UGG148" s="4"/>
      <c r="UGH148" s="4"/>
      <c r="UGI148" s="4"/>
      <c r="UGJ148" s="4"/>
      <c r="UGK148" s="4"/>
      <c r="UGL148" s="4"/>
      <c r="UGM148" s="4"/>
      <c r="UGN148" s="4"/>
      <c r="UGO148" s="4"/>
      <c r="UGP148" s="4"/>
      <c r="UGQ148" s="4"/>
      <c r="UGR148" s="4"/>
      <c r="UGS148" s="4"/>
      <c r="UGT148" s="4"/>
      <c r="UGU148" s="4"/>
      <c r="UGV148" s="4"/>
      <c r="UGW148" s="4"/>
      <c r="UGX148" s="4"/>
      <c r="UGY148" s="4"/>
      <c r="UGZ148" s="4"/>
      <c r="UHA148" s="4"/>
      <c r="UHB148" s="4"/>
      <c r="UHC148" s="4"/>
      <c r="UHD148" s="4"/>
      <c r="UHE148" s="4"/>
      <c r="UHF148" s="4"/>
      <c r="UHG148" s="4"/>
      <c r="UHH148" s="4"/>
      <c r="UHI148" s="4"/>
      <c r="UHJ148" s="4"/>
      <c r="UHK148" s="4"/>
      <c r="UHL148" s="4"/>
      <c r="UHM148" s="4"/>
      <c r="UHN148" s="4"/>
      <c r="UHO148" s="4"/>
      <c r="UHP148" s="4"/>
      <c r="UHQ148" s="4"/>
      <c r="UHR148" s="4"/>
      <c r="UHS148" s="4"/>
      <c r="UHT148" s="4"/>
      <c r="UHU148" s="4"/>
      <c r="UHV148" s="4"/>
      <c r="UHW148" s="4"/>
      <c r="UHX148" s="4"/>
      <c r="UHY148" s="4"/>
      <c r="UHZ148" s="4"/>
      <c r="UIA148" s="4"/>
      <c r="UIB148" s="4"/>
      <c r="UIC148" s="4"/>
      <c r="UID148" s="4"/>
      <c r="UIE148" s="4"/>
      <c r="UIF148" s="4"/>
      <c r="UIG148" s="4"/>
      <c r="UIH148" s="4"/>
      <c r="UII148" s="4"/>
      <c r="UIJ148" s="4"/>
      <c r="UIK148" s="4"/>
      <c r="UIL148" s="4"/>
      <c r="UIM148" s="4"/>
      <c r="UIN148" s="4"/>
      <c r="UIO148" s="4"/>
      <c r="UIP148" s="4"/>
      <c r="UIQ148" s="4"/>
      <c r="UIR148" s="4"/>
      <c r="UIS148" s="4"/>
      <c r="UIT148" s="4"/>
      <c r="UIU148" s="4"/>
      <c r="UIV148" s="4"/>
      <c r="UIW148" s="4"/>
      <c r="UIX148" s="4"/>
      <c r="UIY148" s="4"/>
      <c r="UIZ148" s="4"/>
      <c r="UJA148" s="4"/>
      <c r="UJB148" s="4"/>
      <c r="UJC148" s="4"/>
      <c r="UJD148" s="4"/>
      <c r="UJE148" s="4"/>
      <c r="UJF148" s="4"/>
      <c r="UJG148" s="4"/>
      <c r="UJH148" s="4"/>
      <c r="UJI148" s="4"/>
      <c r="UJJ148" s="4"/>
      <c r="UJK148" s="4"/>
      <c r="UJL148" s="4"/>
      <c r="UJM148" s="4"/>
      <c r="UJN148" s="4"/>
      <c r="UJO148" s="4"/>
      <c r="UJP148" s="4"/>
      <c r="UJQ148" s="4"/>
      <c r="UJR148" s="4"/>
      <c r="UJS148" s="4"/>
      <c r="UJT148" s="4"/>
      <c r="UJU148" s="4"/>
      <c r="UJV148" s="4"/>
      <c r="UJW148" s="4"/>
      <c r="UJX148" s="4"/>
      <c r="UJY148" s="4"/>
      <c r="UJZ148" s="4"/>
      <c r="UKA148" s="4"/>
      <c r="UKB148" s="4"/>
      <c r="UKC148" s="4"/>
      <c r="UKD148" s="4"/>
      <c r="UKE148" s="4"/>
      <c r="UKF148" s="4"/>
      <c r="UKG148" s="4"/>
      <c r="UKH148" s="4"/>
      <c r="UKI148" s="4"/>
      <c r="UKJ148" s="4"/>
      <c r="UKK148" s="4"/>
      <c r="UKL148" s="4"/>
      <c r="UKM148" s="4"/>
      <c r="UKN148" s="4"/>
      <c r="UKO148" s="4"/>
      <c r="UKP148" s="4"/>
      <c r="UKQ148" s="4"/>
      <c r="UKR148" s="4"/>
      <c r="UKS148" s="4"/>
      <c r="UKT148" s="4"/>
      <c r="UKU148" s="4"/>
      <c r="UKV148" s="4"/>
      <c r="UKW148" s="4"/>
      <c r="UKX148" s="4"/>
      <c r="UKY148" s="4"/>
      <c r="UKZ148" s="4"/>
      <c r="ULA148" s="4"/>
      <c r="ULB148" s="4"/>
      <c r="ULC148" s="4"/>
      <c r="ULD148" s="4"/>
      <c r="ULE148" s="4"/>
      <c r="ULF148" s="4"/>
      <c r="ULG148" s="4"/>
      <c r="ULH148" s="4"/>
      <c r="ULI148" s="4"/>
      <c r="ULJ148" s="4"/>
      <c r="ULK148" s="4"/>
      <c r="ULL148" s="4"/>
      <c r="ULM148" s="4"/>
      <c r="ULN148" s="4"/>
      <c r="ULO148" s="4"/>
      <c r="ULP148" s="4"/>
      <c r="ULQ148" s="4"/>
      <c r="ULR148" s="4"/>
      <c r="ULS148" s="4"/>
      <c r="ULT148" s="4"/>
      <c r="ULU148" s="4"/>
      <c r="ULV148" s="4"/>
      <c r="ULW148" s="4"/>
      <c r="ULX148" s="4"/>
      <c r="ULY148" s="4"/>
      <c r="ULZ148" s="4"/>
      <c r="UMA148" s="4"/>
      <c r="UMB148" s="4"/>
      <c r="UMC148" s="4"/>
      <c r="UMD148" s="4"/>
      <c r="UME148" s="4"/>
      <c r="UMF148" s="4"/>
      <c r="UMG148" s="4"/>
      <c r="UMH148" s="4"/>
      <c r="UMI148" s="4"/>
      <c r="UMJ148" s="4"/>
      <c r="UMK148" s="4"/>
      <c r="UML148" s="4"/>
      <c r="UMM148" s="74"/>
      <c r="UMN148" s="74"/>
      <c r="UMO148" s="74"/>
      <c r="UMP148" s="74"/>
      <c r="UMQ148" s="74"/>
      <c r="UMR148" s="74"/>
      <c r="UMS148" s="4"/>
      <c r="UMT148" s="4"/>
      <c r="UMU148" s="4"/>
      <c r="UMV148" s="4"/>
      <c r="UMW148" s="4"/>
      <c r="UMX148" s="4"/>
      <c r="UMY148" s="4"/>
      <c r="UMZ148" s="4"/>
      <c r="UNA148" s="4"/>
      <c r="UNB148" s="4"/>
      <c r="UNC148" s="4"/>
      <c r="UND148" s="4"/>
      <c r="UNE148" s="4"/>
      <c r="UNF148" s="4"/>
      <c r="UNG148" s="4"/>
      <c r="UNH148" s="4"/>
      <c r="UNI148" s="4"/>
      <c r="UNJ148" s="4"/>
      <c r="UNK148" s="4"/>
      <c r="UNL148" s="4"/>
      <c r="UNM148" s="4"/>
      <c r="UNN148" s="4"/>
      <c r="UNO148" s="4"/>
      <c r="UNP148" s="4"/>
      <c r="UNQ148" s="4"/>
      <c r="UNR148" s="4"/>
      <c r="UNS148" s="4"/>
      <c r="UNT148" s="4"/>
      <c r="UNU148" s="4"/>
      <c r="UNV148" s="4"/>
      <c r="UNW148" s="4"/>
      <c r="UNX148" s="4"/>
      <c r="UNY148" s="4"/>
      <c r="UNZ148" s="4"/>
      <c r="UOA148" s="4"/>
      <c r="UOB148" s="4"/>
      <c r="UOC148" s="4"/>
      <c r="UOD148" s="4"/>
      <c r="UOE148" s="4"/>
      <c r="UOF148" s="4"/>
      <c r="UOG148" s="4"/>
      <c r="UOH148" s="4"/>
      <c r="UOI148" s="4"/>
      <c r="UOJ148" s="4"/>
      <c r="UOK148" s="4"/>
      <c r="UOL148" s="4"/>
      <c r="UOM148" s="4"/>
      <c r="UON148" s="4"/>
      <c r="UOO148" s="4"/>
      <c r="UOP148" s="4"/>
      <c r="UOQ148" s="4"/>
      <c r="UOR148" s="4"/>
      <c r="UOS148" s="4"/>
      <c r="UOT148" s="4"/>
      <c r="UOU148" s="4"/>
      <c r="UOV148" s="4"/>
      <c r="UOW148" s="4"/>
      <c r="UOX148" s="4"/>
      <c r="UOY148" s="4"/>
      <c r="UOZ148" s="4"/>
      <c r="UPA148" s="4"/>
      <c r="UPB148" s="4"/>
      <c r="UPC148" s="4"/>
      <c r="UPD148" s="4"/>
      <c r="UPE148" s="4"/>
      <c r="UPF148" s="4"/>
      <c r="UPG148" s="4"/>
      <c r="UPH148" s="4"/>
      <c r="UPI148" s="4"/>
      <c r="UPJ148" s="4"/>
      <c r="UPK148" s="4"/>
      <c r="UPL148" s="4"/>
      <c r="UPM148" s="4"/>
      <c r="UPN148" s="4"/>
      <c r="UPO148" s="4"/>
      <c r="UPP148" s="4"/>
      <c r="UPQ148" s="4"/>
      <c r="UPR148" s="4"/>
      <c r="UPS148" s="4"/>
      <c r="UPT148" s="4"/>
      <c r="UPU148" s="4"/>
      <c r="UPV148" s="4"/>
      <c r="UPW148" s="4"/>
      <c r="UPX148" s="4"/>
      <c r="UPY148" s="4"/>
      <c r="UPZ148" s="4"/>
      <c r="UQA148" s="4"/>
      <c r="UQB148" s="4"/>
      <c r="UQC148" s="4"/>
      <c r="UQD148" s="4"/>
      <c r="UQE148" s="4"/>
      <c r="UQF148" s="4"/>
      <c r="UQG148" s="4"/>
      <c r="UQH148" s="4"/>
      <c r="UQI148" s="4"/>
      <c r="UQJ148" s="4"/>
      <c r="UQK148" s="4"/>
      <c r="UQL148" s="4"/>
      <c r="UQM148" s="4"/>
      <c r="UQN148" s="4"/>
      <c r="UQO148" s="4"/>
      <c r="UQP148" s="4"/>
      <c r="UQQ148" s="4"/>
      <c r="UQR148" s="4"/>
      <c r="UQS148" s="4"/>
      <c r="UQT148" s="4"/>
      <c r="UQU148" s="4"/>
      <c r="UQV148" s="4"/>
      <c r="UQW148" s="4"/>
      <c r="UQX148" s="4"/>
      <c r="UQY148" s="4"/>
      <c r="UQZ148" s="4"/>
      <c r="URA148" s="4"/>
      <c r="URB148" s="4"/>
      <c r="URC148" s="4"/>
      <c r="URD148" s="4"/>
      <c r="URE148" s="4"/>
      <c r="URF148" s="4"/>
      <c r="URG148" s="4"/>
      <c r="URH148" s="4"/>
      <c r="URI148" s="4"/>
      <c r="URJ148" s="4"/>
      <c r="URK148" s="4"/>
      <c r="URL148" s="4"/>
      <c r="URM148" s="4"/>
      <c r="URN148" s="4"/>
      <c r="URO148" s="4"/>
      <c r="URP148" s="4"/>
      <c r="URQ148" s="4"/>
      <c r="URR148" s="4"/>
      <c r="URS148" s="4"/>
      <c r="URT148" s="4"/>
      <c r="URU148" s="4"/>
      <c r="URV148" s="4"/>
      <c r="URW148" s="4"/>
      <c r="URX148" s="4"/>
      <c r="URY148" s="4"/>
      <c r="URZ148" s="4"/>
      <c r="USA148" s="4"/>
      <c r="USB148" s="4"/>
      <c r="USC148" s="4"/>
      <c r="USD148" s="4"/>
      <c r="USE148" s="4"/>
      <c r="USF148" s="4"/>
      <c r="USG148" s="4"/>
      <c r="USH148" s="4"/>
      <c r="USI148" s="4"/>
      <c r="USJ148" s="4"/>
      <c r="USK148" s="4"/>
      <c r="USL148" s="4"/>
      <c r="USM148" s="4"/>
      <c r="USN148" s="4"/>
      <c r="USO148" s="4"/>
      <c r="USP148" s="4"/>
      <c r="USQ148" s="4"/>
      <c r="USR148" s="4"/>
      <c r="USS148" s="4"/>
      <c r="UST148" s="4"/>
      <c r="USU148" s="4"/>
      <c r="USV148" s="4"/>
      <c r="USW148" s="4"/>
      <c r="USX148" s="4"/>
      <c r="USY148" s="4"/>
      <c r="USZ148" s="4"/>
      <c r="UTA148" s="4"/>
      <c r="UTB148" s="4"/>
      <c r="UTC148" s="4"/>
      <c r="UTD148" s="4"/>
      <c r="UTE148" s="4"/>
      <c r="UTF148" s="4"/>
      <c r="UTG148" s="4"/>
      <c r="UTH148" s="4"/>
      <c r="UTI148" s="4"/>
      <c r="UTJ148" s="4"/>
      <c r="UTK148" s="4"/>
      <c r="UTL148" s="4"/>
      <c r="UTM148" s="4"/>
      <c r="UTN148" s="4"/>
      <c r="UTO148" s="4"/>
      <c r="UTP148" s="4"/>
      <c r="UTQ148" s="4"/>
      <c r="UTR148" s="4"/>
      <c r="UTS148" s="4"/>
      <c r="UTT148" s="4"/>
      <c r="UTU148" s="4"/>
      <c r="UTV148" s="4"/>
      <c r="UTW148" s="4"/>
      <c r="UTX148" s="4"/>
      <c r="UTY148" s="4"/>
      <c r="UTZ148" s="4"/>
      <c r="UUA148" s="4"/>
      <c r="UUB148" s="4"/>
      <c r="UUC148" s="4"/>
      <c r="UUD148" s="4"/>
      <c r="UUE148" s="4"/>
      <c r="UUF148" s="4"/>
      <c r="UUG148" s="4"/>
      <c r="UUH148" s="4"/>
      <c r="UUI148" s="4"/>
      <c r="UUJ148" s="4"/>
      <c r="UUK148" s="4"/>
      <c r="UUL148" s="4"/>
      <c r="UUM148" s="4"/>
      <c r="UUN148" s="4"/>
      <c r="UUO148" s="4"/>
      <c r="UUP148" s="4"/>
      <c r="UUQ148" s="4"/>
      <c r="UUR148" s="4"/>
      <c r="UUS148" s="4"/>
      <c r="UUT148" s="4"/>
      <c r="UUU148" s="4"/>
      <c r="UUV148" s="4"/>
      <c r="UUW148" s="4"/>
      <c r="UUX148" s="4"/>
      <c r="UUY148" s="4"/>
      <c r="UUZ148" s="4"/>
      <c r="UVA148" s="4"/>
      <c r="UVB148" s="4"/>
      <c r="UVC148" s="4"/>
      <c r="UVD148" s="4"/>
      <c r="UVE148" s="4"/>
      <c r="UVF148" s="4"/>
      <c r="UVG148" s="4"/>
      <c r="UVH148" s="4"/>
      <c r="UVI148" s="4"/>
      <c r="UVJ148" s="4"/>
      <c r="UVK148" s="4"/>
      <c r="UVL148" s="4"/>
      <c r="UVM148" s="4"/>
      <c r="UVN148" s="4"/>
      <c r="UVO148" s="4"/>
      <c r="UVP148" s="4"/>
      <c r="UVQ148" s="4"/>
      <c r="UVR148" s="4"/>
      <c r="UVS148" s="4"/>
      <c r="UVT148" s="4"/>
      <c r="UVU148" s="4"/>
      <c r="UVV148" s="4"/>
      <c r="UVW148" s="4"/>
      <c r="UVX148" s="4"/>
      <c r="UVY148" s="4"/>
      <c r="UVZ148" s="4"/>
      <c r="UWA148" s="4"/>
      <c r="UWB148" s="4"/>
      <c r="UWC148" s="4"/>
      <c r="UWD148" s="4"/>
      <c r="UWE148" s="4"/>
      <c r="UWF148" s="4"/>
      <c r="UWG148" s="4"/>
      <c r="UWH148" s="4"/>
      <c r="UWI148" s="74"/>
      <c r="UWJ148" s="74"/>
      <c r="UWK148" s="74"/>
      <c r="UWL148" s="74"/>
      <c r="UWM148" s="74"/>
      <c r="UWN148" s="74"/>
      <c r="UWO148" s="4"/>
      <c r="UWP148" s="4"/>
      <c r="UWQ148" s="4"/>
      <c r="UWR148" s="4"/>
      <c r="UWS148" s="4"/>
      <c r="UWT148" s="4"/>
      <c r="UWU148" s="4"/>
      <c r="UWV148" s="4"/>
      <c r="UWW148" s="4"/>
      <c r="UWX148" s="4"/>
      <c r="UWY148" s="4"/>
      <c r="UWZ148" s="4"/>
      <c r="UXA148" s="4"/>
      <c r="UXB148" s="4"/>
      <c r="UXC148" s="4"/>
      <c r="UXD148" s="4"/>
      <c r="UXE148" s="4"/>
      <c r="UXF148" s="4"/>
      <c r="UXG148" s="4"/>
      <c r="UXH148" s="4"/>
      <c r="UXI148" s="4"/>
      <c r="UXJ148" s="4"/>
      <c r="UXK148" s="4"/>
      <c r="UXL148" s="4"/>
      <c r="UXM148" s="4"/>
      <c r="UXN148" s="4"/>
      <c r="UXO148" s="4"/>
      <c r="UXP148" s="4"/>
      <c r="UXQ148" s="4"/>
      <c r="UXR148" s="4"/>
      <c r="UXS148" s="4"/>
      <c r="UXT148" s="4"/>
      <c r="UXU148" s="4"/>
      <c r="UXV148" s="4"/>
      <c r="UXW148" s="4"/>
      <c r="UXX148" s="4"/>
      <c r="UXY148" s="4"/>
      <c r="UXZ148" s="4"/>
      <c r="UYA148" s="4"/>
      <c r="UYB148" s="4"/>
      <c r="UYC148" s="4"/>
      <c r="UYD148" s="4"/>
      <c r="UYE148" s="4"/>
      <c r="UYF148" s="4"/>
      <c r="UYG148" s="4"/>
      <c r="UYH148" s="4"/>
      <c r="UYI148" s="4"/>
      <c r="UYJ148" s="4"/>
      <c r="UYK148" s="4"/>
      <c r="UYL148" s="4"/>
      <c r="UYM148" s="4"/>
      <c r="UYN148" s="4"/>
      <c r="UYO148" s="4"/>
      <c r="UYP148" s="4"/>
      <c r="UYQ148" s="4"/>
      <c r="UYR148" s="4"/>
      <c r="UYS148" s="4"/>
      <c r="UYT148" s="4"/>
      <c r="UYU148" s="4"/>
      <c r="UYV148" s="4"/>
      <c r="UYW148" s="4"/>
      <c r="UYX148" s="4"/>
      <c r="UYY148" s="4"/>
      <c r="UYZ148" s="4"/>
      <c r="UZA148" s="4"/>
      <c r="UZB148" s="4"/>
      <c r="UZC148" s="4"/>
      <c r="UZD148" s="4"/>
      <c r="UZE148" s="4"/>
      <c r="UZF148" s="4"/>
      <c r="UZG148" s="4"/>
      <c r="UZH148" s="4"/>
      <c r="UZI148" s="4"/>
      <c r="UZJ148" s="4"/>
      <c r="UZK148" s="4"/>
      <c r="UZL148" s="4"/>
      <c r="UZM148" s="4"/>
      <c r="UZN148" s="4"/>
      <c r="UZO148" s="4"/>
      <c r="UZP148" s="4"/>
      <c r="UZQ148" s="4"/>
      <c r="UZR148" s="4"/>
      <c r="UZS148" s="4"/>
      <c r="UZT148" s="4"/>
      <c r="UZU148" s="4"/>
      <c r="UZV148" s="4"/>
      <c r="UZW148" s="4"/>
      <c r="UZX148" s="4"/>
      <c r="UZY148" s="4"/>
      <c r="UZZ148" s="4"/>
      <c r="VAA148" s="4"/>
      <c r="VAB148" s="4"/>
      <c r="VAC148" s="4"/>
      <c r="VAD148" s="4"/>
      <c r="VAE148" s="4"/>
      <c r="VAF148" s="4"/>
      <c r="VAG148" s="4"/>
      <c r="VAH148" s="4"/>
      <c r="VAI148" s="4"/>
      <c r="VAJ148" s="4"/>
      <c r="VAK148" s="4"/>
      <c r="VAL148" s="4"/>
      <c r="VAM148" s="4"/>
      <c r="VAN148" s="4"/>
      <c r="VAO148" s="4"/>
      <c r="VAP148" s="4"/>
      <c r="VAQ148" s="4"/>
      <c r="VAR148" s="4"/>
      <c r="VAS148" s="4"/>
      <c r="VAT148" s="4"/>
      <c r="VAU148" s="4"/>
      <c r="VAV148" s="4"/>
      <c r="VAW148" s="4"/>
      <c r="VAX148" s="4"/>
      <c r="VAY148" s="4"/>
      <c r="VAZ148" s="4"/>
      <c r="VBA148" s="4"/>
      <c r="VBB148" s="4"/>
      <c r="VBC148" s="4"/>
      <c r="VBD148" s="4"/>
      <c r="VBE148" s="4"/>
      <c r="VBF148" s="4"/>
      <c r="VBG148" s="4"/>
      <c r="VBH148" s="4"/>
      <c r="VBI148" s="4"/>
      <c r="VBJ148" s="4"/>
      <c r="VBK148" s="4"/>
      <c r="VBL148" s="4"/>
      <c r="VBM148" s="4"/>
      <c r="VBN148" s="4"/>
      <c r="VBO148" s="4"/>
      <c r="VBP148" s="4"/>
      <c r="VBQ148" s="4"/>
      <c r="VBR148" s="4"/>
      <c r="VBS148" s="4"/>
      <c r="VBT148" s="4"/>
      <c r="VBU148" s="4"/>
      <c r="VBV148" s="4"/>
      <c r="VBW148" s="4"/>
      <c r="VBX148" s="4"/>
      <c r="VBY148" s="4"/>
      <c r="VBZ148" s="4"/>
      <c r="VCA148" s="4"/>
      <c r="VCB148" s="4"/>
      <c r="VCC148" s="4"/>
      <c r="VCD148" s="4"/>
      <c r="VCE148" s="4"/>
      <c r="VCF148" s="4"/>
      <c r="VCG148" s="4"/>
      <c r="VCH148" s="4"/>
      <c r="VCI148" s="4"/>
      <c r="VCJ148" s="4"/>
      <c r="VCK148" s="4"/>
      <c r="VCL148" s="4"/>
      <c r="VCM148" s="4"/>
      <c r="VCN148" s="4"/>
      <c r="VCO148" s="4"/>
      <c r="VCP148" s="4"/>
      <c r="VCQ148" s="4"/>
      <c r="VCR148" s="4"/>
      <c r="VCS148" s="4"/>
      <c r="VCT148" s="4"/>
      <c r="VCU148" s="4"/>
      <c r="VCV148" s="4"/>
      <c r="VCW148" s="4"/>
      <c r="VCX148" s="4"/>
      <c r="VCY148" s="4"/>
      <c r="VCZ148" s="4"/>
      <c r="VDA148" s="4"/>
      <c r="VDB148" s="4"/>
      <c r="VDC148" s="4"/>
      <c r="VDD148" s="4"/>
      <c r="VDE148" s="4"/>
      <c r="VDF148" s="4"/>
      <c r="VDG148" s="4"/>
      <c r="VDH148" s="4"/>
      <c r="VDI148" s="4"/>
      <c r="VDJ148" s="4"/>
      <c r="VDK148" s="4"/>
      <c r="VDL148" s="4"/>
      <c r="VDM148" s="4"/>
      <c r="VDN148" s="4"/>
      <c r="VDO148" s="4"/>
      <c r="VDP148" s="4"/>
      <c r="VDQ148" s="4"/>
      <c r="VDR148" s="4"/>
      <c r="VDS148" s="4"/>
      <c r="VDT148" s="4"/>
      <c r="VDU148" s="4"/>
      <c r="VDV148" s="4"/>
      <c r="VDW148" s="4"/>
      <c r="VDX148" s="4"/>
      <c r="VDY148" s="4"/>
      <c r="VDZ148" s="4"/>
      <c r="VEA148" s="4"/>
      <c r="VEB148" s="4"/>
      <c r="VEC148" s="4"/>
      <c r="VED148" s="4"/>
      <c r="VEE148" s="4"/>
      <c r="VEF148" s="4"/>
      <c r="VEG148" s="4"/>
      <c r="VEH148" s="4"/>
      <c r="VEI148" s="4"/>
      <c r="VEJ148" s="4"/>
      <c r="VEK148" s="4"/>
      <c r="VEL148" s="4"/>
      <c r="VEM148" s="4"/>
      <c r="VEN148" s="4"/>
      <c r="VEO148" s="4"/>
      <c r="VEP148" s="4"/>
      <c r="VEQ148" s="4"/>
      <c r="VER148" s="4"/>
      <c r="VES148" s="4"/>
      <c r="VET148" s="4"/>
      <c r="VEU148" s="4"/>
      <c r="VEV148" s="4"/>
      <c r="VEW148" s="4"/>
      <c r="VEX148" s="4"/>
      <c r="VEY148" s="4"/>
      <c r="VEZ148" s="4"/>
      <c r="VFA148" s="4"/>
      <c r="VFB148" s="4"/>
      <c r="VFC148" s="4"/>
      <c r="VFD148" s="4"/>
      <c r="VFE148" s="4"/>
      <c r="VFF148" s="4"/>
      <c r="VFG148" s="4"/>
      <c r="VFH148" s="4"/>
      <c r="VFI148" s="4"/>
      <c r="VFJ148" s="4"/>
      <c r="VFK148" s="4"/>
      <c r="VFL148" s="4"/>
      <c r="VFM148" s="4"/>
      <c r="VFN148" s="4"/>
      <c r="VFO148" s="4"/>
      <c r="VFP148" s="4"/>
      <c r="VFQ148" s="4"/>
      <c r="VFR148" s="4"/>
      <c r="VFS148" s="4"/>
      <c r="VFT148" s="4"/>
      <c r="VFU148" s="4"/>
      <c r="VFV148" s="4"/>
      <c r="VFW148" s="4"/>
      <c r="VFX148" s="4"/>
      <c r="VFY148" s="4"/>
      <c r="VFZ148" s="4"/>
      <c r="VGA148" s="4"/>
      <c r="VGB148" s="4"/>
      <c r="VGC148" s="4"/>
      <c r="VGD148" s="4"/>
      <c r="VGE148" s="74"/>
      <c r="VGF148" s="74"/>
      <c r="VGG148" s="74"/>
      <c r="VGH148" s="74"/>
      <c r="VGI148" s="74"/>
      <c r="VGJ148" s="74"/>
      <c r="VGK148" s="4"/>
      <c r="VGL148" s="4"/>
      <c r="VGM148" s="4"/>
      <c r="VGN148" s="4"/>
      <c r="VGO148" s="4"/>
      <c r="VGP148" s="4"/>
      <c r="VGQ148" s="4"/>
      <c r="VGR148" s="4"/>
      <c r="VGS148" s="4"/>
      <c r="VGT148" s="4"/>
      <c r="VGU148" s="4"/>
      <c r="VGV148" s="4"/>
      <c r="VGW148" s="4"/>
      <c r="VGX148" s="4"/>
      <c r="VGY148" s="4"/>
      <c r="VGZ148" s="4"/>
      <c r="VHA148" s="4"/>
      <c r="VHB148" s="4"/>
      <c r="VHC148" s="4"/>
      <c r="VHD148" s="4"/>
      <c r="VHE148" s="4"/>
      <c r="VHF148" s="4"/>
      <c r="VHG148" s="4"/>
      <c r="VHH148" s="4"/>
      <c r="VHI148" s="4"/>
      <c r="VHJ148" s="4"/>
      <c r="VHK148" s="4"/>
      <c r="VHL148" s="4"/>
      <c r="VHM148" s="4"/>
      <c r="VHN148" s="4"/>
      <c r="VHO148" s="4"/>
      <c r="VHP148" s="4"/>
      <c r="VHQ148" s="4"/>
      <c r="VHR148" s="4"/>
      <c r="VHS148" s="4"/>
      <c r="VHT148" s="4"/>
      <c r="VHU148" s="4"/>
      <c r="VHV148" s="4"/>
      <c r="VHW148" s="4"/>
      <c r="VHX148" s="4"/>
      <c r="VHY148" s="4"/>
      <c r="VHZ148" s="4"/>
      <c r="VIA148" s="4"/>
      <c r="VIB148" s="4"/>
      <c r="VIC148" s="4"/>
      <c r="VID148" s="4"/>
      <c r="VIE148" s="4"/>
      <c r="VIF148" s="4"/>
      <c r="VIG148" s="4"/>
      <c r="VIH148" s="4"/>
      <c r="VII148" s="4"/>
      <c r="VIJ148" s="4"/>
      <c r="VIK148" s="4"/>
      <c r="VIL148" s="4"/>
      <c r="VIM148" s="4"/>
      <c r="VIN148" s="4"/>
      <c r="VIO148" s="4"/>
      <c r="VIP148" s="4"/>
      <c r="VIQ148" s="4"/>
      <c r="VIR148" s="4"/>
      <c r="VIS148" s="4"/>
      <c r="VIT148" s="4"/>
      <c r="VIU148" s="4"/>
      <c r="VIV148" s="4"/>
      <c r="VIW148" s="4"/>
      <c r="VIX148" s="4"/>
      <c r="VIY148" s="4"/>
      <c r="VIZ148" s="4"/>
      <c r="VJA148" s="4"/>
      <c r="VJB148" s="4"/>
      <c r="VJC148" s="4"/>
      <c r="VJD148" s="4"/>
      <c r="VJE148" s="4"/>
      <c r="VJF148" s="4"/>
      <c r="VJG148" s="4"/>
      <c r="VJH148" s="4"/>
      <c r="VJI148" s="4"/>
      <c r="VJJ148" s="4"/>
      <c r="VJK148" s="4"/>
      <c r="VJL148" s="4"/>
      <c r="VJM148" s="4"/>
      <c r="VJN148" s="4"/>
      <c r="VJO148" s="4"/>
      <c r="VJP148" s="4"/>
      <c r="VJQ148" s="4"/>
      <c r="VJR148" s="4"/>
      <c r="VJS148" s="4"/>
      <c r="VJT148" s="4"/>
      <c r="VJU148" s="4"/>
      <c r="VJV148" s="4"/>
      <c r="VJW148" s="4"/>
      <c r="VJX148" s="4"/>
      <c r="VJY148" s="4"/>
      <c r="VJZ148" s="4"/>
      <c r="VKA148" s="4"/>
      <c r="VKB148" s="4"/>
      <c r="VKC148" s="4"/>
      <c r="VKD148" s="4"/>
      <c r="VKE148" s="4"/>
      <c r="VKF148" s="4"/>
      <c r="VKG148" s="4"/>
      <c r="VKH148" s="4"/>
      <c r="VKI148" s="4"/>
      <c r="VKJ148" s="4"/>
      <c r="VKK148" s="4"/>
      <c r="VKL148" s="4"/>
      <c r="VKM148" s="4"/>
      <c r="VKN148" s="4"/>
      <c r="VKO148" s="4"/>
      <c r="VKP148" s="4"/>
      <c r="VKQ148" s="4"/>
      <c r="VKR148" s="4"/>
      <c r="VKS148" s="4"/>
      <c r="VKT148" s="4"/>
      <c r="VKU148" s="4"/>
      <c r="VKV148" s="4"/>
      <c r="VKW148" s="4"/>
      <c r="VKX148" s="4"/>
      <c r="VKY148" s="4"/>
      <c r="VKZ148" s="4"/>
      <c r="VLA148" s="4"/>
      <c r="VLB148" s="4"/>
      <c r="VLC148" s="4"/>
      <c r="VLD148" s="4"/>
      <c r="VLE148" s="4"/>
      <c r="VLF148" s="4"/>
      <c r="VLG148" s="4"/>
      <c r="VLH148" s="4"/>
      <c r="VLI148" s="4"/>
      <c r="VLJ148" s="4"/>
      <c r="VLK148" s="4"/>
      <c r="VLL148" s="4"/>
      <c r="VLM148" s="4"/>
      <c r="VLN148" s="4"/>
      <c r="VLO148" s="4"/>
      <c r="VLP148" s="4"/>
      <c r="VLQ148" s="4"/>
      <c r="VLR148" s="4"/>
      <c r="VLS148" s="4"/>
      <c r="VLT148" s="4"/>
      <c r="VLU148" s="4"/>
      <c r="VLV148" s="4"/>
      <c r="VLW148" s="4"/>
      <c r="VLX148" s="4"/>
      <c r="VLY148" s="4"/>
      <c r="VLZ148" s="4"/>
      <c r="VMA148" s="4"/>
      <c r="VMB148" s="4"/>
      <c r="VMC148" s="4"/>
      <c r="VMD148" s="4"/>
      <c r="VME148" s="4"/>
      <c r="VMF148" s="4"/>
      <c r="VMG148" s="4"/>
      <c r="VMH148" s="4"/>
      <c r="VMI148" s="4"/>
      <c r="VMJ148" s="4"/>
      <c r="VMK148" s="4"/>
      <c r="VML148" s="4"/>
      <c r="VMM148" s="4"/>
      <c r="VMN148" s="4"/>
      <c r="VMO148" s="4"/>
      <c r="VMP148" s="4"/>
      <c r="VMQ148" s="4"/>
      <c r="VMR148" s="4"/>
      <c r="VMS148" s="4"/>
      <c r="VMT148" s="4"/>
      <c r="VMU148" s="4"/>
      <c r="VMV148" s="4"/>
      <c r="VMW148" s="4"/>
      <c r="VMX148" s="4"/>
      <c r="VMY148" s="4"/>
      <c r="VMZ148" s="4"/>
      <c r="VNA148" s="4"/>
      <c r="VNB148" s="4"/>
      <c r="VNC148" s="4"/>
      <c r="VND148" s="4"/>
      <c r="VNE148" s="4"/>
      <c r="VNF148" s="4"/>
      <c r="VNG148" s="4"/>
      <c r="VNH148" s="4"/>
      <c r="VNI148" s="4"/>
      <c r="VNJ148" s="4"/>
      <c r="VNK148" s="4"/>
      <c r="VNL148" s="4"/>
      <c r="VNM148" s="4"/>
      <c r="VNN148" s="4"/>
      <c r="VNO148" s="4"/>
      <c r="VNP148" s="4"/>
      <c r="VNQ148" s="4"/>
      <c r="VNR148" s="4"/>
      <c r="VNS148" s="4"/>
      <c r="VNT148" s="4"/>
      <c r="VNU148" s="4"/>
      <c r="VNV148" s="4"/>
      <c r="VNW148" s="4"/>
      <c r="VNX148" s="4"/>
      <c r="VNY148" s="4"/>
      <c r="VNZ148" s="4"/>
      <c r="VOA148" s="4"/>
      <c r="VOB148" s="4"/>
      <c r="VOC148" s="4"/>
      <c r="VOD148" s="4"/>
      <c r="VOE148" s="4"/>
      <c r="VOF148" s="4"/>
      <c r="VOG148" s="4"/>
      <c r="VOH148" s="4"/>
      <c r="VOI148" s="4"/>
      <c r="VOJ148" s="4"/>
      <c r="VOK148" s="4"/>
      <c r="VOL148" s="4"/>
      <c r="VOM148" s="4"/>
      <c r="VON148" s="4"/>
      <c r="VOO148" s="4"/>
      <c r="VOP148" s="4"/>
      <c r="VOQ148" s="4"/>
      <c r="VOR148" s="4"/>
      <c r="VOS148" s="4"/>
      <c r="VOT148" s="4"/>
      <c r="VOU148" s="4"/>
      <c r="VOV148" s="4"/>
      <c r="VOW148" s="4"/>
      <c r="VOX148" s="4"/>
      <c r="VOY148" s="4"/>
      <c r="VOZ148" s="4"/>
      <c r="VPA148" s="4"/>
      <c r="VPB148" s="4"/>
      <c r="VPC148" s="4"/>
      <c r="VPD148" s="4"/>
      <c r="VPE148" s="4"/>
      <c r="VPF148" s="4"/>
      <c r="VPG148" s="4"/>
      <c r="VPH148" s="4"/>
      <c r="VPI148" s="4"/>
      <c r="VPJ148" s="4"/>
      <c r="VPK148" s="4"/>
      <c r="VPL148" s="4"/>
      <c r="VPM148" s="4"/>
      <c r="VPN148" s="4"/>
      <c r="VPO148" s="4"/>
      <c r="VPP148" s="4"/>
      <c r="VPQ148" s="4"/>
      <c r="VPR148" s="4"/>
      <c r="VPS148" s="4"/>
      <c r="VPT148" s="4"/>
      <c r="VPU148" s="4"/>
      <c r="VPV148" s="4"/>
      <c r="VPW148" s="4"/>
      <c r="VPX148" s="4"/>
      <c r="VPY148" s="4"/>
      <c r="VPZ148" s="4"/>
      <c r="VQA148" s="74"/>
      <c r="VQB148" s="74"/>
      <c r="VQC148" s="74"/>
      <c r="VQD148" s="74"/>
      <c r="VQE148" s="74"/>
      <c r="VQF148" s="74"/>
      <c r="VQG148" s="4"/>
      <c r="VQH148" s="4"/>
      <c r="VQI148" s="4"/>
      <c r="VQJ148" s="4"/>
      <c r="VQK148" s="4"/>
      <c r="VQL148" s="4"/>
      <c r="VQM148" s="4"/>
      <c r="VQN148" s="4"/>
      <c r="VQO148" s="4"/>
      <c r="VQP148" s="4"/>
      <c r="VQQ148" s="4"/>
      <c r="VQR148" s="4"/>
      <c r="VQS148" s="4"/>
      <c r="VQT148" s="4"/>
      <c r="VQU148" s="4"/>
      <c r="VQV148" s="4"/>
      <c r="VQW148" s="4"/>
      <c r="VQX148" s="4"/>
      <c r="VQY148" s="4"/>
      <c r="VQZ148" s="4"/>
      <c r="VRA148" s="4"/>
      <c r="VRB148" s="4"/>
      <c r="VRC148" s="4"/>
      <c r="VRD148" s="4"/>
      <c r="VRE148" s="4"/>
      <c r="VRF148" s="4"/>
      <c r="VRG148" s="4"/>
      <c r="VRH148" s="4"/>
      <c r="VRI148" s="4"/>
      <c r="VRJ148" s="4"/>
      <c r="VRK148" s="4"/>
      <c r="VRL148" s="4"/>
      <c r="VRM148" s="4"/>
      <c r="VRN148" s="4"/>
      <c r="VRO148" s="4"/>
      <c r="VRP148" s="4"/>
      <c r="VRQ148" s="4"/>
      <c r="VRR148" s="4"/>
      <c r="VRS148" s="4"/>
      <c r="VRT148" s="4"/>
      <c r="VRU148" s="4"/>
      <c r="VRV148" s="4"/>
      <c r="VRW148" s="4"/>
      <c r="VRX148" s="4"/>
      <c r="VRY148" s="4"/>
      <c r="VRZ148" s="4"/>
      <c r="VSA148" s="4"/>
      <c r="VSB148" s="4"/>
      <c r="VSC148" s="4"/>
      <c r="VSD148" s="4"/>
      <c r="VSE148" s="4"/>
      <c r="VSF148" s="4"/>
      <c r="VSG148" s="4"/>
      <c r="VSH148" s="4"/>
      <c r="VSI148" s="4"/>
      <c r="VSJ148" s="4"/>
      <c r="VSK148" s="4"/>
      <c r="VSL148" s="4"/>
      <c r="VSM148" s="4"/>
      <c r="VSN148" s="4"/>
      <c r="VSO148" s="4"/>
      <c r="VSP148" s="4"/>
      <c r="VSQ148" s="4"/>
      <c r="VSR148" s="4"/>
      <c r="VSS148" s="4"/>
      <c r="VST148" s="4"/>
      <c r="VSU148" s="4"/>
      <c r="VSV148" s="4"/>
      <c r="VSW148" s="4"/>
      <c r="VSX148" s="4"/>
      <c r="VSY148" s="4"/>
      <c r="VSZ148" s="4"/>
      <c r="VTA148" s="4"/>
      <c r="VTB148" s="4"/>
      <c r="VTC148" s="4"/>
      <c r="VTD148" s="4"/>
      <c r="VTE148" s="4"/>
      <c r="VTF148" s="4"/>
      <c r="VTG148" s="4"/>
      <c r="VTH148" s="4"/>
      <c r="VTI148" s="4"/>
      <c r="VTJ148" s="4"/>
      <c r="VTK148" s="4"/>
      <c r="VTL148" s="4"/>
      <c r="VTM148" s="4"/>
      <c r="VTN148" s="4"/>
      <c r="VTO148" s="4"/>
      <c r="VTP148" s="4"/>
      <c r="VTQ148" s="4"/>
      <c r="VTR148" s="4"/>
      <c r="VTS148" s="4"/>
      <c r="VTT148" s="4"/>
      <c r="VTU148" s="4"/>
      <c r="VTV148" s="4"/>
      <c r="VTW148" s="4"/>
      <c r="VTX148" s="4"/>
      <c r="VTY148" s="4"/>
      <c r="VTZ148" s="4"/>
      <c r="VUA148" s="4"/>
      <c r="VUB148" s="4"/>
      <c r="VUC148" s="4"/>
      <c r="VUD148" s="4"/>
      <c r="VUE148" s="4"/>
      <c r="VUF148" s="4"/>
      <c r="VUG148" s="4"/>
      <c r="VUH148" s="4"/>
      <c r="VUI148" s="4"/>
      <c r="VUJ148" s="4"/>
      <c r="VUK148" s="4"/>
      <c r="VUL148" s="4"/>
      <c r="VUM148" s="4"/>
      <c r="VUN148" s="4"/>
      <c r="VUO148" s="4"/>
      <c r="VUP148" s="4"/>
      <c r="VUQ148" s="4"/>
      <c r="VUR148" s="4"/>
      <c r="VUS148" s="4"/>
      <c r="VUT148" s="4"/>
      <c r="VUU148" s="4"/>
      <c r="VUV148" s="4"/>
      <c r="VUW148" s="4"/>
      <c r="VUX148" s="4"/>
      <c r="VUY148" s="4"/>
      <c r="VUZ148" s="4"/>
      <c r="VVA148" s="4"/>
      <c r="VVB148" s="4"/>
      <c r="VVC148" s="4"/>
      <c r="VVD148" s="4"/>
      <c r="VVE148" s="4"/>
      <c r="VVF148" s="4"/>
      <c r="VVG148" s="4"/>
      <c r="VVH148" s="4"/>
      <c r="VVI148" s="4"/>
      <c r="VVJ148" s="4"/>
      <c r="VVK148" s="4"/>
      <c r="VVL148" s="4"/>
      <c r="VVM148" s="4"/>
      <c r="VVN148" s="4"/>
      <c r="VVO148" s="4"/>
      <c r="VVP148" s="4"/>
      <c r="VVQ148" s="4"/>
      <c r="VVR148" s="4"/>
      <c r="VVS148" s="4"/>
      <c r="VVT148" s="4"/>
      <c r="VVU148" s="4"/>
      <c r="VVV148" s="4"/>
      <c r="VVW148" s="4"/>
      <c r="VVX148" s="4"/>
      <c r="VVY148" s="4"/>
      <c r="VVZ148" s="4"/>
      <c r="VWA148" s="4"/>
      <c r="VWB148" s="4"/>
      <c r="VWC148" s="4"/>
      <c r="VWD148" s="4"/>
      <c r="VWE148" s="4"/>
      <c r="VWF148" s="4"/>
      <c r="VWG148" s="4"/>
      <c r="VWH148" s="4"/>
      <c r="VWI148" s="4"/>
      <c r="VWJ148" s="4"/>
      <c r="VWK148" s="4"/>
      <c r="VWL148" s="4"/>
      <c r="VWM148" s="4"/>
      <c r="VWN148" s="4"/>
      <c r="VWO148" s="4"/>
      <c r="VWP148" s="4"/>
      <c r="VWQ148" s="4"/>
      <c r="VWR148" s="4"/>
      <c r="VWS148" s="4"/>
      <c r="VWT148" s="4"/>
      <c r="VWU148" s="4"/>
      <c r="VWV148" s="4"/>
      <c r="VWW148" s="4"/>
      <c r="VWX148" s="4"/>
      <c r="VWY148" s="4"/>
      <c r="VWZ148" s="4"/>
      <c r="VXA148" s="4"/>
      <c r="VXB148" s="4"/>
      <c r="VXC148" s="4"/>
      <c r="VXD148" s="4"/>
      <c r="VXE148" s="4"/>
      <c r="VXF148" s="4"/>
      <c r="VXG148" s="4"/>
      <c r="VXH148" s="4"/>
      <c r="VXI148" s="4"/>
      <c r="VXJ148" s="4"/>
      <c r="VXK148" s="4"/>
      <c r="VXL148" s="4"/>
      <c r="VXM148" s="4"/>
      <c r="VXN148" s="4"/>
      <c r="VXO148" s="4"/>
      <c r="VXP148" s="4"/>
      <c r="VXQ148" s="4"/>
      <c r="VXR148" s="4"/>
      <c r="VXS148" s="4"/>
      <c r="VXT148" s="4"/>
      <c r="VXU148" s="4"/>
      <c r="VXV148" s="4"/>
      <c r="VXW148" s="4"/>
      <c r="VXX148" s="4"/>
      <c r="VXY148" s="4"/>
      <c r="VXZ148" s="4"/>
      <c r="VYA148" s="4"/>
      <c r="VYB148" s="4"/>
      <c r="VYC148" s="4"/>
      <c r="VYD148" s="4"/>
      <c r="VYE148" s="4"/>
      <c r="VYF148" s="4"/>
      <c r="VYG148" s="4"/>
      <c r="VYH148" s="4"/>
      <c r="VYI148" s="4"/>
      <c r="VYJ148" s="4"/>
      <c r="VYK148" s="4"/>
      <c r="VYL148" s="4"/>
      <c r="VYM148" s="4"/>
      <c r="VYN148" s="4"/>
      <c r="VYO148" s="4"/>
      <c r="VYP148" s="4"/>
      <c r="VYQ148" s="4"/>
      <c r="VYR148" s="4"/>
      <c r="VYS148" s="4"/>
      <c r="VYT148" s="4"/>
      <c r="VYU148" s="4"/>
      <c r="VYV148" s="4"/>
      <c r="VYW148" s="4"/>
      <c r="VYX148" s="4"/>
      <c r="VYY148" s="4"/>
      <c r="VYZ148" s="4"/>
      <c r="VZA148" s="4"/>
      <c r="VZB148" s="4"/>
      <c r="VZC148" s="4"/>
      <c r="VZD148" s="4"/>
      <c r="VZE148" s="4"/>
      <c r="VZF148" s="4"/>
      <c r="VZG148" s="4"/>
      <c r="VZH148" s="4"/>
      <c r="VZI148" s="4"/>
      <c r="VZJ148" s="4"/>
      <c r="VZK148" s="4"/>
      <c r="VZL148" s="4"/>
      <c r="VZM148" s="4"/>
      <c r="VZN148" s="4"/>
      <c r="VZO148" s="4"/>
      <c r="VZP148" s="4"/>
      <c r="VZQ148" s="4"/>
      <c r="VZR148" s="4"/>
      <c r="VZS148" s="4"/>
      <c r="VZT148" s="4"/>
      <c r="VZU148" s="4"/>
      <c r="VZV148" s="4"/>
      <c r="VZW148" s="74"/>
      <c r="VZX148" s="74"/>
      <c r="VZY148" s="74"/>
      <c r="VZZ148" s="74"/>
      <c r="WAA148" s="74"/>
      <c r="WAB148" s="74"/>
      <c r="WAC148" s="4"/>
      <c r="WAD148" s="4"/>
      <c r="WAE148" s="4"/>
      <c r="WAF148" s="4"/>
      <c r="WAG148" s="4"/>
      <c r="WAH148" s="4"/>
      <c r="WAI148" s="4"/>
      <c r="WAJ148" s="4"/>
      <c r="WAK148" s="4"/>
      <c r="WAL148" s="4"/>
      <c r="WAM148" s="4"/>
      <c r="WAN148" s="4"/>
      <c r="WAO148" s="4"/>
      <c r="WAP148" s="4"/>
      <c r="WAQ148" s="4"/>
      <c r="WAR148" s="4"/>
      <c r="WAS148" s="4"/>
      <c r="WAT148" s="4"/>
      <c r="WAU148" s="4"/>
      <c r="WAV148" s="4"/>
      <c r="WAW148" s="4"/>
      <c r="WAX148" s="4"/>
      <c r="WAY148" s="4"/>
      <c r="WAZ148" s="4"/>
      <c r="WBA148" s="4"/>
      <c r="WBB148" s="4"/>
      <c r="WBC148" s="4"/>
      <c r="WBD148" s="4"/>
      <c r="WBE148" s="4"/>
      <c r="WBF148" s="4"/>
      <c r="WBG148" s="4"/>
      <c r="WBH148" s="4"/>
      <c r="WBI148" s="4"/>
      <c r="WBJ148" s="4"/>
      <c r="WBK148" s="4"/>
      <c r="WBL148" s="4"/>
      <c r="WBM148" s="4"/>
      <c r="WBN148" s="4"/>
      <c r="WBO148" s="4"/>
      <c r="WBP148" s="4"/>
      <c r="WBQ148" s="4"/>
      <c r="WBR148" s="4"/>
      <c r="WBS148" s="4"/>
      <c r="WBT148" s="4"/>
      <c r="WBU148" s="4"/>
      <c r="WBV148" s="4"/>
      <c r="WBW148" s="4"/>
      <c r="WBX148" s="4"/>
      <c r="WBY148" s="4"/>
      <c r="WBZ148" s="4"/>
      <c r="WCA148" s="4"/>
      <c r="WCB148" s="4"/>
      <c r="WCC148" s="4"/>
      <c r="WCD148" s="4"/>
      <c r="WCE148" s="4"/>
      <c r="WCF148" s="4"/>
      <c r="WCG148" s="4"/>
      <c r="WCH148" s="4"/>
      <c r="WCI148" s="4"/>
      <c r="WCJ148" s="4"/>
      <c r="WCK148" s="4"/>
      <c r="WCL148" s="4"/>
      <c r="WCM148" s="4"/>
      <c r="WCN148" s="4"/>
      <c r="WCO148" s="4"/>
      <c r="WCP148" s="4"/>
      <c r="WCQ148" s="4"/>
      <c r="WCR148" s="4"/>
      <c r="WCS148" s="4"/>
      <c r="WCT148" s="4"/>
      <c r="WCU148" s="4"/>
      <c r="WCV148" s="4"/>
      <c r="WCW148" s="4"/>
      <c r="WCX148" s="4"/>
      <c r="WCY148" s="4"/>
      <c r="WCZ148" s="4"/>
      <c r="WDA148" s="4"/>
      <c r="WDB148" s="4"/>
      <c r="WDC148" s="4"/>
      <c r="WDD148" s="4"/>
      <c r="WDE148" s="4"/>
      <c r="WDF148" s="4"/>
      <c r="WDG148" s="4"/>
      <c r="WDH148" s="4"/>
      <c r="WDI148" s="4"/>
      <c r="WDJ148" s="4"/>
      <c r="WDK148" s="4"/>
      <c r="WDL148" s="4"/>
      <c r="WDM148" s="4"/>
      <c r="WDN148" s="4"/>
      <c r="WDO148" s="4"/>
      <c r="WDP148" s="4"/>
      <c r="WDQ148" s="4"/>
      <c r="WDR148" s="4"/>
      <c r="WDS148" s="4"/>
      <c r="WDT148" s="4"/>
      <c r="WDU148" s="4"/>
      <c r="WDV148" s="4"/>
      <c r="WDW148" s="4"/>
      <c r="WDX148" s="4"/>
      <c r="WDY148" s="4"/>
      <c r="WDZ148" s="4"/>
      <c r="WEA148" s="4"/>
      <c r="WEB148" s="4"/>
      <c r="WEC148" s="4"/>
      <c r="WED148" s="4"/>
      <c r="WEE148" s="4"/>
      <c r="WEF148" s="4"/>
      <c r="WEG148" s="4"/>
      <c r="WEH148" s="4"/>
      <c r="WEI148" s="4"/>
      <c r="WEJ148" s="4"/>
      <c r="WEK148" s="4"/>
      <c r="WEL148" s="4"/>
      <c r="WEM148" s="4"/>
      <c r="WEN148" s="4"/>
      <c r="WEO148" s="4"/>
      <c r="WEP148" s="4"/>
      <c r="WEQ148" s="4"/>
      <c r="WER148" s="4"/>
      <c r="WES148" s="4"/>
      <c r="WET148" s="4"/>
      <c r="WEU148" s="4"/>
      <c r="WEV148" s="4"/>
      <c r="WEW148" s="4"/>
      <c r="WEX148" s="4"/>
      <c r="WEY148" s="4"/>
      <c r="WEZ148" s="4"/>
      <c r="WFA148" s="4"/>
      <c r="WFB148" s="4"/>
      <c r="WFC148" s="4"/>
      <c r="WFD148" s="4"/>
      <c r="WFE148" s="4"/>
      <c r="WFF148" s="4"/>
      <c r="WFG148" s="4"/>
      <c r="WFH148" s="4"/>
      <c r="WFI148" s="4"/>
      <c r="WFJ148" s="4"/>
      <c r="WFK148" s="4"/>
      <c r="WFL148" s="4"/>
      <c r="WFM148" s="4"/>
      <c r="WFN148" s="4"/>
      <c r="WFO148" s="4"/>
      <c r="WFP148" s="4"/>
      <c r="WFQ148" s="4"/>
      <c r="WFR148" s="4"/>
      <c r="WFS148" s="4"/>
      <c r="WFT148" s="4"/>
      <c r="WFU148" s="4"/>
      <c r="WFV148" s="4"/>
      <c r="WFW148" s="4"/>
      <c r="WFX148" s="4"/>
      <c r="WFY148" s="4"/>
      <c r="WFZ148" s="4"/>
      <c r="WGA148" s="4"/>
      <c r="WGB148" s="4"/>
      <c r="WGC148" s="4"/>
      <c r="WGD148" s="4"/>
      <c r="WGE148" s="4"/>
      <c r="WGF148" s="4"/>
      <c r="WGG148" s="4"/>
      <c r="WGH148" s="4"/>
      <c r="WGI148" s="4"/>
      <c r="WGJ148" s="4"/>
      <c r="WGK148" s="4"/>
      <c r="WGL148" s="4"/>
      <c r="WGM148" s="4"/>
      <c r="WGN148" s="4"/>
      <c r="WGO148" s="4"/>
      <c r="WGP148" s="4"/>
      <c r="WGQ148" s="4"/>
      <c r="WGR148" s="4"/>
      <c r="WGS148" s="4"/>
      <c r="WGT148" s="4"/>
      <c r="WGU148" s="4"/>
      <c r="WGV148" s="4"/>
      <c r="WGW148" s="4"/>
      <c r="WGX148" s="4"/>
      <c r="WGY148" s="4"/>
      <c r="WGZ148" s="4"/>
      <c r="WHA148" s="4"/>
      <c r="WHB148" s="4"/>
      <c r="WHC148" s="4"/>
      <c r="WHD148" s="4"/>
      <c r="WHE148" s="4"/>
      <c r="WHF148" s="4"/>
      <c r="WHG148" s="4"/>
      <c r="WHH148" s="4"/>
      <c r="WHI148" s="4"/>
      <c r="WHJ148" s="4"/>
      <c r="WHK148" s="4"/>
      <c r="WHL148" s="4"/>
      <c r="WHM148" s="4"/>
      <c r="WHN148" s="4"/>
      <c r="WHO148" s="4"/>
      <c r="WHP148" s="4"/>
      <c r="WHQ148" s="4"/>
      <c r="WHR148" s="4"/>
      <c r="WHS148" s="4"/>
      <c r="WHT148" s="4"/>
      <c r="WHU148" s="4"/>
      <c r="WHV148" s="4"/>
      <c r="WHW148" s="4"/>
      <c r="WHX148" s="4"/>
      <c r="WHY148" s="4"/>
      <c r="WHZ148" s="4"/>
      <c r="WIA148" s="4"/>
      <c r="WIB148" s="4"/>
      <c r="WIC148" s="4"/>
      <c r="WID148" s="4"/>
      <c r="WIE148" s="4"/>
      <c r="WIF148" s="4"/>
      <c r="WIG148" s="4"/>
      <c r="WIH148" s="4"/>
      <c r="WII148" s="4"/>
      <c r="WIJ148" s="4"/>
      <c r="WIK148" s="4"/>
      <c r="WIL148" s="4"/>
      <c r="WIM148" s="4"/>
      <c r="WIN148" s="4"/>
      <c r="WIO148" s="4"/>
      <c r="WIP148" s="4"/>
      <c r="WIQ148" s="4"/>
      <c r="WIR148" s="4"/>
      <c r="WIS148" s="4"/>
      <c r="WIT148" s="4"/>
      <c r="WIU148" s="4"/>
      <c r="WIV148" s="4"/>
      <c r="WIW148" s="4"/>
      <c r="WIX148" s="4"/>
      <c r="WIY148" s="4"/>
      <c r="WIZ148" s="4"/>
      <c r="WJA148" s="4"/>
      <c r="WJB148" s="4"/>
      <c r="WJC148" s="4"/>
      <c r="WJD148" s="4"/>
      <c r="WJE148" s="4"/>
      <c r="WJF148" s="4"/>
      <c r="WJG148" s="4"/>
      <c r="WJH148" s="4"/>
      <c r="WJI148" s="4"/>
      <c r="WJJ148" s="4"/>
      <c r="WJK148" s="4"/>
      <c r="WJL148" s="4"/>
      <c r="WJM148" s="4"/>
      <c r="WJN148" s="4"/>
      <c r="WJO148" s="4"/>
      <c r="WJP148" s="4"/>
      <c r="WJQ148" s="4"/>
      <c r="WJR148" s="4"/>
      <c r="WJS148" s="74"/>
      <c r="WJT148" s="74"/>
      <c r="WJU148" s="74"/>
      <c r="WJV148" s="74"/>
      <c r="WJW148" s="74"/>
      <c r="WJX148" s="74"/>
      <c r="WJY148" s="4"/>
      <c r="WJZ148" s="4"/>
      <c r="WKA148" s="4"/>
      <c r="WKB148" s="4"/>
      <c r="WKC148" s="4"/>
      <c r="WKD148" s="4"/>
      <c r="WKE148" s="4"/>
      <c r="WKF148" s="4"/>
      <c r="WKG148" s="4"/>
      <c r="WKH148" s="4"/>
      <c r="WKI148" s="4"/>
      <c r="WKJ148" s="4"/>
      <c r="WKK148" s="4"/>
      <c r="WKL148" s="4"/>
      <c r="WKM148" s="4"/>
      <c r="WKN148" s="4"/>
      <c r="WKO148" s="4"/>
      <c r="WKP148" s="4"/>
      <c r="WKQ148" s="4"/>
      <c r="WKR148" s="4"/>
      <c r="WKS148" s="4"/>
      <c r="WKT148" s="4"/>
      <c r="WKU148" s="4"/>
      <c r="WKV148" s="4"/>
      <c r="WKW148" s="4"/>
      <c r="WKX148" s="4"/>
      <c r="WKY148" s="4"/>
      <c r="WKZ148" s="4"/>
      <c r="WLA148" s="4"/>
      <c r="WLB148" s="4"/>
      <c r="WLC148" s="4"/>
      <c r="WLD148" s="4"/>
      <c r="WLE148" s="4"/>
      <c r="WLF148" s="4"/>
      <c r="WLG148" s="4"/>
      <c r="WLH148" s="4"/>
      <c r="WLI148" s="4"/>
      <c r="WLJ148" s="4"/>
      <c r="WLK148" s="4"/>
      <c r="WLL148" s="4"/>
      <c r="WLM148" s="4"/>
      <c r="WLN148" s="4"/>
      <c r="WLO148" s="4"/>
      <c r="WLP148" s="4"/>
      <c r="WLQ148" s="4"/>
      <c r="WLR148" s="4"/>
      <c r="WLS148" s="4"/>
      <c r="WLT148" s="4"/>
      <c r="WLU148" s="4"/>
      <c r="WLV148" s="4"/>
      <c r="WLW148" s="4"/>
      <c r="WLX148" s="4"/>
      <c r="WLY148" s="4"/>
      <c r="WLZ148" s="4"/>
      <c r="WMA148" s="4"/>
      <c r="WMB148" s="4"/>
      <c r="WMC148" s="4"/>
      <c r="WMD148" s="4"/>
      <c r="WME148" s="4"/>
      <c r="WMF148" s="4"/>
      <c r="WMG148" s="4"/>
      <c r="WMH148" s="4"/>
      <c r="WMI148" s="4"/>
      <c r="WMJ148" s="4"/>
      <c r="WMK148" s="4"/>
      <c r="WML148" s="4"/>
      <c r="WMM148" s="4"/>
      <c r="WMN148" s="4"/>
      <c r="WMO148" s="4"/>
      <c r="WMP148" s="4"/>
      <c r="WMQ148" s="4"/>
      <c r="WMR148" s="4"/>
      <c r="WMS148" s="4"/>
      <c r="WMT148" s="4"/>
      <c r="WMU148" s="4"/>
      <c r="WMV148" s="4"/>
      <c r="WMW148" s="4"/>
      <c r="WMX148" s="4"/>
      <c r="WMY148" s="4"/>
      <c r="WMZ148" s="4"/>
      <c r="WNA148" s="4"/>
      <c r="WNB148" s="4"/>
      <c r="WNC148" s="4"/>
      <c r="WND148" s="4"/>
      <c r="WNE148" s="4"/>
      <c r="WNF148" s="4"/>
      <c r="WNG148" s="4"/>
      <c r="WNH148" s="4"/>
      <c r="WNI148" s="4"/>
      <c r="WNJ148" s="4"/>
      <c r="WNK148" s="4"/>
      <c r="WNL148" s="4"/>
      <c r="WNM148" s="4"/>
      <c r="WNN148" s="4"/>
      <c r="WNO148" s="4"/>
      <c r="WNP148" s="4"/>
      <c r="WNQ148" s="4"/>
      <c r="WNR148" s="4"/>
      <c r="WNS148" s="4"/>
      <c r="WNT148" s="4"/>
      <c r="WNU148" s="4"/>
      <c r="WNV148" s="4"/>
      <c r="WNW148" s="4"/>
      <c r="WNX148" s="4"/>
      <c r="WNY148" s="4"/>
      <c r="WNZ148" s="4"/>
      <c r="WOA148" s="4"/>
      <c r="WOB148" s="4"/>
      <c r="WOC148" s="4"/>
      <c r="WOD148" s="4"/>
      <c r="WOE148" s="4"/>
      <c r="WOF148" s="4"/>
      <c r="WOG148" s="4"/>
      <c r="WOH148" s="4"/>
      <c r="WOI148" s="4"/>
      <c r="WOJ148" s="4"/>
      <c r="WOK148" s="4"/>
      <c r="WOL148" s="4"/>
      <c r="WOM148" s="4"/>
      <c r="WON148" s="4"/>
      <c r="WOO148" s="4"/>
      <c r="WOP148" s="4"/>
      <c r="WOQ148" s="4"/>
      <c r="WOR148" s="4"/>
      <c r="WOS148" s="4"/>
      <c r="WOT148" s="4"/>
      <c r="WOU148" s="4"/>
      <c r="WOV148" s="4"/>
      <c r="WOW148" s="4"/>
      <c r="WOX148" s="4"/>
      <c r="WOY148" s="4"/>
      <c r="WOZ148" s="4"/>
      <c r="WPA148" s="4"/>
      <c r="WPB148" s="4"/>
      <c r="WPC148" s="4"/>
      <c r="WPD148" s="4"/>
      <c r="WPE148" s="4"/>
      <c r="WPF148" s="4"/>
      <c r="WPG148" s="4"/>
      <c r="WPH148" s="4"/>
      <c r="WPI148" s="4"/>
      <c r="WPJ148" s="4"/>
      <c r="WPK148" s="4"/>
      <c r="WPL148" s="4"/>
      <c r="WPM148" s="4"/>
      <c r="WPN148" s="4"/>
      <c r="WPO148" s="4"/>
      <c r="WPP148" s="4"/>
      <c r="WPQ148" s="4"/>
      <c r="WPR148" s="4"/>
      <c r="WPS148" s="4"/>
      <c r="WPT148" s="4"/>
      <c r="WPU148" s="4"/>
      <c r="WPV148" s="4"/>
      <c r="WPW148" s="4"/>
      <c r="WPX148" s="4"/>
      <c r="WPY148" s="4"/>
      <c r="WPZ148" s="4"/>
      <c r="WQA148" s="4"/>
      <c r="WQB148" s="4"/>
      <c r="WQC148" s="4"/>
      <c r="WQD148" s="4"/>
      <c r="WQE148" s="4"/>
      <c r="WQF148" s="4"/>
      <c r="WQG148" s="4"/>
      <c r="WQH148" s="4"/>
      <c r="WQI148" s="4"/>
      <c r="WQJ148" s="4"/>
      <c r="WQK148" s="4"/>
      <c r="WQL148" s="4"/>
      <c r="WQM148" s="4"/>
      <c r="WQN148" s="4"/>
      <c r="WQO148" s="4"/>
      <c r="WQP148" s="4"/>
      <c r="WQQ148" s="4"/>
      <c r="WQR148" s="4"/>
      <c r="WQS148" s="4"/>
      <c r="WQT148" s="4"/>
      <c r="WQU148" s="4"/>
      <c r="WQV148" s="4"/>
      <c r="WQW148" s="4"/>
      <c r="WQX148" s="4"/>
      <c r="WQY148" s="4"/>
      <c r="WQZ148" s="4"/>
      <c r="WRA148" s="4"/>
      <c r="WRB148" s="4"/>
      <c r="WRC148" s="4"/>
      <c r="WRD148" s="4"/>
      <c r="WRE148" s="4"/>
      <c r="WRF148" s="4"/>
      <c r="WRG148" s="4"/>
      <c r="WRH148" s="4"/>
      <c r="WRI148" s="4"/>
      <c r="WRJ148" s="4"/>
      <c r="WRK148" s="4"/>
      <c r="WRL148" s="4"/>
      <c r="WRM148" s="4"/>
      <c r="WRN148" s="4"/>
      <c r="WRO148" s="4"/>
      <c r="WRP148" s="4"/>
      <c r="WRQ148" s="4"/>
      <c r="WRR148" s="4"/>
      <c r="WRS148" s="4"/>
      <c r="WRT148" s="4"/>
      <c r="WRU148" s="4"/>
      <c r="WRV148" s="4"/>
      <c r="WRW148" s="4"/>
      <c r="WRX148" s="4"/>
      <c r="WRY148" s="4"/>
      <c r="WRZ148" s="4"/>
      <c r="WSA148" s="4"/>
      <c r="WSB148" s="4"/>
      <c r="WSC148" s="4"/>
      <c r="WSD148" s="4"/>
      <c r="WSE148" s="4"/>
      <c r="WSF148" s="4"/>
      <c r="WSG148" s="4"/>
      <c r="WSH148" s="4"/>
      <c r="WSI148" s="4"/>
      <c r="WSJ148" s="4"/>
      <c r="WSK148" s="4"/>
      <c r="WSL148" s="4"/>
      <c r="WSM148" s="4"/>
      <c r="WSN148" s="4"/>
      <c r="WSO148" s="4"/>
      <c r="WSP148" s="4"/>
      <c r="WSQ148" s="4"/>
      <c r="WSR148" s="4"/>
      <c r="WSS148" s="4"/>
      <c r="WST148" s="4"/>
      <c r="WSU148" s="4"/>
      <c r="WSV148" s="4"/>
      <c r="WSW148" s="4"/>
      <c r="WSX148" s="4"/>
      <c r="WSY148" s="4"/>
      <c r="WSZ148" s="4"/>
      <c r="WTA148" s="4"/>
      <c r="WTB148" s="4"/>
      <c r="WTC148" s="4"/>
      <c r="WTD148" s="4"/>
      <c r="WTE148" s="4"/>
      <c r="WTF148" s="4"/>
      <c r="WTG148" s="4"/>
      <c r="WTH148" s="4"/>
      <c r="WTI148" s="4"/>
      <c r="WTJ148" s="4"/>
      <c r="WTK148" s="4"/>
      <c r="WTL148" s="4"/>
      <c r="WTM148" s="4"/>
      <c r="WTN148" s="4"/>
      <c r="WTO148" s="74"/>
      <c r="WTP148" s="74"/>
      <c r="WTQ148" s="74"/>
      <c r="WTR148" s="74"/>
      <c r="WTS148" s="74"/>
      <c r="WTT148" s="74"/>
      <c r="WTU148" s="4"/>
      <c r="WTV148" s="4"/>
      <c r="WTW148" s="4"/>
      <c r="WTX148" s="4"/>
      <c r="WTY148" s="4"/>
      <c r="WTZ148" s="4"/>
      <c r="WUA148" s="4"/>
      <c r="WUB148" s="4"/>
      <c r="WUC148" s="4"/>
      <c r="WUD148" s="4"/>
      <c r="WUE148" s="4"/>
      <c r="WUF148" s="4"/>
      <c r="WUG148" s="4"/>
      <c r="WUH148" s="4"/>
      <c r="WUI148" s="4"/>
      <c r="WUJ148" s="4"/>
      <c r="WUK148" s="4"/>
      <c r="WUL148" s="4"/>
      <c r="WUM148" s="4"/>
      <c r="WUN148" s="4"/>
      <c r="WUO148" s="4"/>
      <c r="WUP148" s="4"/>
      <c r="WUQ148" s="4"/>
      <c r="WUR148" s="4"/>
      <c r="WUS148" s="4"/>
      <c r="WUT148" s="4"/>
      <c r="WUU148" s="4"/>
      <c r="WUV148" s="4"/>
      <c r="WUW148" s="4"/>
      <c r="WUX148" s="4"/>
      <c r="WUY148" s="4"/>
      <c r="WUZ148" s="4"/>
      <c r="WVA148" s="4"/>
      <c r="WVB148" s="4"/>
      <c r="WVC148" s="4"/>
      <c r="WVD148" s="4"/>
      <c r="WVE148" s="4"/>
      <c r="WVF148" s="4"/>
      <c r="WVG148" s="4"/>
      <c r="WVH148" s="4"/>
      <c r="WVI148" s="4"/>
      <c r="WVJ148" s="4"/>
      <c r="WVK148" s="4"/>
      <c r="WVL148" s="4"/>
      <c r="WVM148" s="4"/>
      <c r="WVN148" s="4"/>
      <c r="WVO148" s="4"/>
      <c r="WVP148" s="4"/>
      <c r="WVQ148" s="4"/>
      <c r="WVR148" s="4"/>
      <c r="WVS148" s="4"/>
      <c r="WVT148" s="4"/>
      <c r="WVU148" s="4"/>
      <c r="WVV148" s="4"/>
      <c r="WVW148" s="4"/>
      <c r="WVX148" s="4"/>
      <c r="WVY148" s="4"/>
      <c r="WVZ148" s="4"/>
      <c r="WWA148" s="4"/>
      <c r="WWB148" s="4"/>
      <c r="WWC148" s="4"/>
      <c r="WWD148" s="4"/>
      <c r="WWE148" s="4"/>
      <c r="WWF148" s="4"/>
      <c r="WWG148" s="4"/>
      <c r="WWH148" s="4"/>
      <c r="WWI148" s="4"/>
      <c r="WWJ148" s="4"/>
      <c r="WWK148" s="4"/>
      <c r="WWL148" s="4"/>
      <c r="WWM148" s="4"/>
      <c r="WWN148" s="4"/>
      <c r="WWO148" s="4"/>
      <c r="WWP148" s="4"/>
      <c r="WWQ148" s="4"/>
      <c r="WWR148" s="4"/>
      <c r="WWS148" s="4"/>
      <c r="WWT148" s="4"/>
      <c r="WWU148" s="4"/>
      <c r="WWV148" s="4"/>
      <c r="WWW148" s="4"/>
      <c r="WWX148" s="4"/>
      <c r="WWY148" s="4"/>
      <c r="WWZ148" s="4"/>
      <c r="WXA148" s="4"/>
      <c r="WXB148" s="4"/>
      <c r="WXC148" s="4"/>
      <c r="WXD148" s="4"/>
      <c r="WXE148" s="4"/>
      <c r="WXF148" s="4"/>
      <c r="WXG148" s="4"/>
      <c r="WXH148" s="4"/>
      <c r="WXI148" s="4"/>
      <c r="WXJ148" s="4"/>
      <c r="WXK148" s="4"/>
      <c r="WXL148" s="4"/>
      <c r="WXM148" s="4"/>
      <c r="WXN148" s="4"/>
      <c r="WXO148" s="4"/>
      <c r="WXP148" s="4"/>
      <c r="WXQ148" s="4"/>
      <c r="WXR148" s="4"/>
      <c r="WXS148" s="4"/>
      <c r="WXT148" s="4"/>
      <c r="WXU148" s="4"/>
      <c r="WXV148" s="4"/>
      <c r="WXW148" s="4"/>
      <c r="WXX148" s="4"/>
      <c r="WXY148" s="4"/>
      <c r="WXZ148" s="4"/>
      <c r="WYA148" s="4"/>
      <c r="WYB148" s="4"/>
      <c r="WYC148" s="4"/>
      <c r="WYD148" s="4"/>
      <c r="WYE148" s="4"/>
      <c r="WYF148" s="4"/>
      <c r="WYG148" s="4"/>
      <c r="WYH148" s="4"/>
      <c r="WYI148" s="4"/>
      <c r="WYJ148" s="4"/>
      <c r="WYK148" s="4"/>
      <c r="WYL148" s="4"/>
      <c r="WYM148" s="4"/>
      <c r="WYN148" s="4"/>
      <c r="WYO148" s="4"/>
      <c r="WYP148" s="4"/>
      <c r="WYQ148" s="4"/>
      <c r="WYR148" s="4"/>
      <c r="WYS148" s="4"/>
      <c r="WYT148" s="4"/>
      <c r="WYU148" s="4"/>
      <c r="WYV148" s="4"/>
      <c r="WYW148" s="4"/>
      <c r="WYX148" s="4"/>
      <c r="WYY148" s="4"/>
      <c r="WYZ148" s="4"/>
      <c r="WZA148" s="4"/>
      <c r="WZB148" s="4"/>
      <c r="WZC148" s="4"/>
      <c r="WZD148" s="4"/>
      <c r="WZE148" s="4"/>
      <c r="WZF148" s="4"/>
      <c r="WZG148" s="4"/>
      <c r="WZH148" s="4"/>
      <c r="WZI148" s="4"/>
      <c r="WZJ148" s="4"/>
      <c r="WZK148" s="4"/>
      <c r="WZL148" s="4"/>
      <c r="WZM148" s="4"/>
      <c r="WZN148" s="4"/>
      <c r="WZO148" s="4"/>
      <c r="WZP148" s="4"/>
      <c r="WZQ148" s="4"/>
      <c r="WZR148" s="4"/>
      <c r="WZS148" s="4"/>
      <c r="WZT148" s="4"/>
      <c r="WZU148" s="4"/>
      <c r="WZV148" s="4"/>
      <c r="WZW148" s="4"/>
      <c r="WZX148" s="4"/>
      <c r="WZY148" s="4"/>
      <c r="WZZ148" s="4"/>
      <c r="XAA148" s="4"/>
      <c r="XAB148" s="4"/>
      <c r="XAC148" s="4"/>
      <c r="XAD148" s="4"/>
      <c r="XAE148" s="4"/>
      <c r="XAF148" s="4"/>
      <c r="XAG148" s="4"/>
      <c r="XAH148" s="4"/>
      <c r="XAI148" s="4"/>
      <c r="XAJ148" s="4"/>
      <c r="XAK148" s="4"/>
      <c r="XAL148" s="4"/>
      <c r="XAM148" s="4"/>
      <c r="XAN148" s="4"/>
      <c r="XAO148" s="4"/>
      <c r="XAP148" s="4"/>
      <c r="XAQ148" s="4"/>
      <c r="XAR148" s="4"/>
      <c r="XAS148" s="4"/>
      <c r="XAT148" s="4"/>
      <c r="XAU148" s="4"/>
      <c r="XAV148" s="4"/>
      <c r="XAW148" s="4"/>
      <c r="XAX148" s="4"/>
      <c r="XAY148" s="4"/>
      <c r="XAZ148" s="4"/>
      <c r="XBA148" s="4"/>
      <c r="XBB148" s="4"/>
      <c r="XBC148" s="4"/>
      <c r="XBD148" s="4"/>
      <c r="XBE148" s="4"/>
      <c r="XBF148" s="4"/>
      <c r="XBG148" s="4"/>
      <c r="XBH148" s="4"/>
      <c r="XBI148" s="4"/>
      <c r="XBJ148" s="4"/>
      <c r="XBK148" s="4"/>
      <c r="XBL148" s="4"/>
      <c r="XBM148" s="4"/>
      <c r="XBN148" s="4"/>
      <c r="XBO148" s="4"/>
      <c r="XBP148" s="4"/>
      <c r="XBQ148" s="4"/>
      <c r="XBR148" s="4"/>
      <c r="XBS148" s="4"/>
      <c r="XBT148" s="4"/>
      <c r="XBU148" s="4"/>
      <c r="XBV148" s="4"/>
      <c r="XBW148" s="4"/>
      <c r="XBX148" s="4"/>
      <c r="XBY148" s="4"/>
      <c r="XBZ148" s="4"/>
      <c r="XCA148" s="4"/>
      <c r="XCB148" s="4"/>
      <c r="XCC148" s="4"/>
      <c r="XCD148" s="4"/>
      <c r="XCE148" s="4"/>
      <c r="XCF148" s="4"/>
      <c r="XCG148" s="4"/>
      <c r="XCH148" s="4"/>
      <c r="XCI148" s="4"/>
      <c r="XCJ148" s="4"/>
      <c r="XCK148" s="4"/>
      <c r="XCL148" s="4"/>
      <c r="XCM148" s="4"/>
      <c r="XCN148" s="4"/>
      <c r="XCO148" s="4"/>
      <c r="XCP148" s="4"/>
      <c r="XCQ148" s="4"/>
      <c r="XCR148" s="4"/>
      <c r="XCS148" s="4"/>
      <c r="XCT148" s="4"/>
      <c r="XCU148" s="4"/>
      <c r="XCV148" s="4"/>
      <c r="XCW148" s="4"/>
      <c r="XCX148" s="4"/>
      <c r="XCY148" s="4"/>
      <c r="XCZ148" s="4"/>
      <c r="XDA148" s="4"/>
      <c r="XDB148" s="4"/>
      <c r="XDC148" s="4"/>
      <c r="XDD148" s="4"/>
      <c r="XDE148" s="4"/>
    </row>
    <row r="149" spans="1:16333" s="73" customFormat="1" ht="15.75" x14ac:dyDescent="0.25">
      <c r="A149" s="22" t="s">
        <v>28</v>
      </c>
      <c r="B149" s="136" t="s">
        <v>51</v>
      </c>
      <c r="C149" s="136" t="s">
        <v>29</v>
      </c>
      <c r="D149" s="291">
        <f>'Приложение 4'!F61</f>
        <v>5000</v>
      </c>
      <c r="E149" s="291">
        <f>'Приложение 4'!G61</f>
        <v>5000</v>
      </c>
      <c r="F149" s="291">
        <f>'Приложение 4'!H61</f>
        <v>5000</v>
      </c>
      <c r="H149" s="93"/>
      <c r="I149" s="93"/>
      <c r="J149" s="93"/>
      <c r="K149" s="9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74"/>
      <c r="HD149" s="74"/>
      <c r="HE149" s="74"/>
      <c r="HF149" s="74"/>
      <c r="HG149" s="74"/>
      <c r="HH149" s="7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74"/>
      <c r="QZ149" s="74"/>
      <c r="RA149" s="74"/>
      <c r="RB149" s="74"/>
      <c r="RC149" s="74"/>
      <c r="RD149" s="7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74"/>
      <c r="AAV149" s="74"/>
      <c r="AAW149" s="74"/>
      <c r="AAX149" s="74"/>
      <c r="AAY149" s="74"/>
      <c r="AAZ149" s="7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74"/>
      <c r="AKR149" s="74"/>
      <c r="AKS149" s="74"/>
      <c r="AKT149" s="74"/>
      <c r="AKU149" s="74"/>
      <c r="AKV149" s="74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  <c r="AMK149" s="4"/>
      <c r="AML149" s="4"/>
      <c r="AMM149" s="4"/>
      <c r="AMN149" s="4"/>
      <c r="AMO149" s="4"/>
      <c r="AMP149" s="4"/>
      <c r="AMQ149" s="4"/>
      <c r="AMR149" s="4"/>
      <c r="AMS149" s="4"/>
      <c r="AMT149" s="4"/>
      <c r="AMU149" s="4"/>
      <c r="AMV149" s="4"/>
      <c r="AMW149" s="4"/>
      <c r="AMX149" s="4"/>
      <c r="AMY149" s="4"/>
      <c r="AMZ149" s="4"/>
      <c r="ANA149" s="4"/>
      <c r="ANB149" s="4"/>
      <c r="ANC149" s="4"/>
      <c r="AND149" s="4"/>
      <c r="ANE149" s="4"/>
      <c r="ANF149" s="4"/>
      <c r="ANG149" s="4"/>
      <c r="ANH149" s="4"/>
      <c r="ANI149" s="4"/>
      <c r="ANJ149" s="4"/>
      <c r="ANK149" s="4"/>
      <c r="ANL149" s="4"/>
      <c r="ANM149" s="4"/>
      <c r="ANN149" s="4"/>
      <c r="ANO149" s="4"/>
      <c r="ANP149" s="4"/>
      <c r="ANQ149" s="4"/>
      <c r="ANR149" s="4"/>
      <c r="ANS149" s="4"/>
      <c r="ANT149" s="4"/>
      <c r="ANU149" s="4"/>
      <c r="ANV149" s="4"/>
      <c r="ANW149" s="4"/>
      <c r="ANX149" s="4"/>
      <c r="ANY149" s="4"/>
      <c r="ANZ149" s="4"/>
      <c r="AOA149" s="4"/>
      <c r="AOB149" s="4"/>
      <c r="AOC149" s="4"/>
      <c r="AOD149" s="4"/>
      <c r="AOE149" s="4"/>
      <c r="AOF149" s="4"/>
      <c r="AOG149" s="4"/>
      <c r="AOH149" s="4"/>
      <c r="AOI149" s="4"/>
      <c r="AOJ149" s="4"/>
      <c r="AOK149" s="4"/>
      <c r="AOL149" s="4"/>
      <c r="AOM149" s="4"/>
      <c r="AON149" s="4"/>
      <c r="AOO149" s="4"/>
      <c r="AOP149" s="4"/>
      <c r="AOQ149" s="4"/>
      <c r="AOR149" s="4"/>
      <c r="AOS149" s="4"/>
      <c r="AOT149" s="4"/>
      <c r="AOU149" s="4"/>
      <c r="AOV149" s="4"/>
      <c r="AOW149" s="4"/>
      <c r="AOX149" s="4"/>
      <c r="AOY149" s="4"/>
      <c r="AOZ149" s="4"/>
      <c r="APA149" s="4"/>
      <c r="APB149" s="4"/>
      <c r="APC149" s="4"/>
      <c r="APD149" s="4"/>
      <c r="APE149" s="4"/>
      <c r="APF149" s="4"/>
      <c r="APG149" s="4"/>
      <c r="APH149" s="4"/>
      <c r="API149" s="4"/>
      <c r="APJ149" s="4"/>
      <c r="APK149" s="4"/>
      <c r="APL149" s="4"/>
      <c r="APM149" s="4"/>
      <c r="APN149" s="4"/>
      <c r="APO149" s="4"/>
      <c r="APP149" s="4"/>
      <c r="APQ149" s="4"/>
      <c r="APR149" s="4"/>
      <c r="APS149" s="4"/>
      <c r="APT149" s="4"/>
      <c r="APU149" s="4"/>
      <c r="APV149" s="4"/>
      <c r="APW149" s="4"/>
      <c r="APX149" s="4"/>
      <c r="APY149" s="4"/>
      <c r="APZ149" s="4"/>
      <c r="AQA149" s="4"/>
      <c r="AQB149" s="4"/>
      <c r="AQC149" s="4"/>
      <c r="AQD149" s="4"/>
      <c r="AQE149" s="4"/>
      <c r="AQF149" s="4"/>
      <c r="AQG149" s="4"/>
      <c r="AQH149" s="4"/>
      <c r="AQI149" s="4"/>
      <c r="AQJ149" s="4"/>
      <c r="AQK149" s="4"/>
      <c r="AQL149" s="4"/>
      <c r="AQM149" s="4"/>
      <c r="AQN149" s="4"/>
      <c r="AQO149" s="4"/>
      <c r="AQP149" s="4"/>
      <c r="AQQ149" s="4"/>
      <c r="AQR149" s="4"/>
      <c r="AQS149" s="4"/>
      <c r="AQT149" s="4"/>
      <c r="AQU149" s="4"/>
      <c r="AQV149" s="4"/>
      <c r="AQW149" s="4"/>
      <c r="AQX149" s="4"/>
      <c r="AQY149" s="4"/>
      <c r="AQZ149" s="4"/>
      <c r="ARA149" s="4"/>
      <c r="ARB149" s="4"/>
      <c r="ARC149" s="4"/>
      <c r="ARD149" s="4"/>
      <c r="ARE149" s="4"/>
      <c r="ARF149" s="4"/>
      <c r="ARG149" s="4"/>
      <c r="ARH149" s="4"/>
      <c r="ARI149" s="4"/>
      <c r="ARJ149" s="4"/>
      <c r="ARK149" s="4"/>
      <c r="ARL149" s="4"/>
      <c r="ARM149" s="4"/>
      <c r="ARN149" s="4"/>
      <c r="ARO149" s="4"/>
      <c r="ARP149" s="4"/>
      <c r="ARQ149" s="4"/>
      <c r="ARR149" s="4"/>
      <c r="ARS149" s="4"/>
      <c r="ART149" s="4"/>
      <c r="ARU149" s="4"/>
      <c r="ARV149" s="4"/>
      <c r="ARW149" s="4"/>
      <c r="ARX149" s="4"/>
      <c r="ARY149" s="4"/>
      <c r="ARZ149" s="4"/>
      <c r="ASA149" s="4"/>
      <c r="ASB149" s="4"/>
      <c r="ASC149" s="4"/>
      <c r="ASD149" s="4"/>
      <c r="ASE149" s="4"/>
      <c r="ASF149" s="4"/>
      <c r="ASG149" s="4"/>
      <c r="ASH149" s="4"/>
      <c r="ASI149" s="4"/>
      <c r="ASJ149" s="4"/>
      <c r="ASK149" s="4"/>
      <c r="ASL149" s="4"/>
      <c r="ASM149" s="4"/>
      <c r="ASN149" s="4"/>
      <c r="ASO149" s="4"/>
      <c r="ASP149" s="4"/>
      <c r="ASQ149" s="4"/>
      <c r="ASR149" s="4"/>
      <c r="ASS149" s="4"/>
      <c r="AST149" s="4"/>
      <c r="ASU149" s="4"/>
      <c r="ASV149" s="4"/>
      <c r="ASW149" s="4"/>
      <c r="ASX149" s="4"/>
      <c r="ASY149" s="4"/>
      <c r="ASZ149" s="4"/>
      <c r="ATA149" s="4"/>
      <c r="ATB149" s="4"/>
      <c r="ATC149" s="4"/>
      <c r="ATD149" s="4"/>
      <c r="ATE149" s="4"/>
      <c r="ATF149" s="4"/>
      <c r="ATG149" s="4"/>
      <c r="ATH149" s="4"/>
      <c r="ATI149" s="4"/>
      <c r="ATJ149" s="4"/>
      <c r="ATK149" s="4"/>
      <c r="ATL149" s="4"/>
      <c r="ATM149" s="4"/>
      <c r="ATN149" s="4"/>
      <c r="ATO149" s="4"/>
      <c r="ATP149" s="4"/>
      <c r="ATQ149" s="4"/>
      <c r="ATR149" s="4"/>
      <c r="ATS149" s="4"/>
      <c r="ATT149" s="4"/>
      <c r="ATU149" s="4"/>
      <c r="ATV149" s="4"/>
      <c r="ATW149" s="4"/>
      <c r="ATX149" s="4"/>
      <c r="ATY149" s="4"/>
      <c r="ATZ149" s="4"/>
      <c r="AUA149" s="4"/>
      <c r="AUB149" s="4"/>
      <c r="AUC149" s="4"/>
      <c r="AUD149" s="4"/>
      <c r="AUE149" s="4"/>
      <c r="AUF149" s="4"/>
      <c r="AUG149" s="4"/>
      <c r="AUH149" s="4"/>
      <c r="AUI149" s="4"/>
      <c r="AUJ149" s="4"/>
      <c r="AUK149" s="4"/>
      <c r="AUL149" s="4"/>
      <c r="AUM149" s="74"/>
      <c r="AUN149" s="74"/>
      <c r="AUO149" s="74"/>
      <c r="AUP149" s="74"/>
      <c r="AUQ149" s="74"/>
      <c r="AUR149" s="74"/>
      <c r="AUS149" s="4"/>
      <c r="AUT149" s="4"/>
      <c r="AUU149" s="4"/>
      <c r="AUV149" s="4"/>
      <c r="AUW149" s="4"/>
      <c r="AUX149" s="4"/>
      <c r="AUY149" s="4"/>
      <c r="AUZ149" s="4"/>
      <c r="AVA149" s="4"/>
      <c r="AVB149" s="4"/>
      <c r="AVC149" s="4"/>
      <c r="AVD149" s="4"/>
      <c r="AVE149" s="4"/>
      <c r="AVF149" s="4"/>
      <c r="AVG149" s="4"/>
      <c r="AVH149" s="4"/>
      <c r="AVI149" s="4"/>
      <c r="AVJ149" s="4"/>
      <c r="AVK149" s="4"/>
      <c r="AVL149" s="4"/>
      <c r="AVM149" s="4"/>
      <c r="AVN149" s="4"/>
      <c r="AVO149" s="4"/>
      <c r="AVP149" s="4"/>
      <c r="AVQ149" s="4"/>
      <c r="AVR149" s="4"/>
      <c r="AVS149" s="4"/>
      <c r="AVT149" s="4"/>
      <c r="AVU149" s="4"/>
      <c r="AVV149" s="4"/>
      <c r="AVW149" s="4"/>
      <c r="AVX149" s="4"/>
      <c r="AVY149" s="4"/>
      <c r="AVZ149" s="4"/>
      <c r="AWA149" s="4"/>
      <c r="AWB149" s="4"/>
      <c r="AWC149" s="4"/>
      <c r="AWD149" s="4"/>
      <c r="AWE149" s="4"/>
      <c r="AWF149" s="4"/>
      <c r="AWG149" s="4"/>
      <c r="AWH149" s="4"/>
      <c r="AWI149" s="4"/>
      <c r="AWJ149" s="4"/>
      <c r="AWK149" s="4"/>
      <c r="AWL149" s="4"/>
      <c r="AWM149" s="4"/>
      <c r="AWN149" s="4"/>
      <c r="AWO149" s="4"/>
      <c r="AWP149" s="4"/>
      <c r="AWQ149" s="4"/>
      <c r="AWR149" s="4"/>
      <c r="AWS149" s="4"/>
      <c r="AWT149" s="4"/>
      <c r="AWU149" s="4"/>
      <c r="AWV149" s="4"/>
      <c r="AWW149" s="4"/>
      <c r="AWX149" s="4"/>
      <c r="AWY149" s="4"/>
      <c r="AWZ149" s="4"/>
      <c r="AXA149" s="4"/>
      <c r="AXB149" s="4"/>
      <c r="AXC149" s="4"/>
      <c r="AXD149" s="4"/>
      <c r="AXE149" s="4"/>
      <c r="AXF149" s="4"/>
      <c r="AXG149" s="4"/>
      <c r="AXH149" s="4"/>
      <c r="AXI149" s="4"/>
      <c r="AXJ149" s="4"/>
      <c r="AXK149" s="4"/>
      <c r="AXL149" s="4"/>
      <c r="AXM149" s="4"/>
      <c r="AXN149" s="4"/>
      <c r="AXO149" s="4"/>
      <c r="AXP149" s="4"/>
      <c r="AXQ149" s="4"/>
      <c r="AXR149" s="4"/>
      <c r="AXS149" s="4"/>
      <c r="AXT149" s="4"/>
      <c r="AXU149" s="4"/>
      <c r="AXV149" s="4"/>
      <c r="AXW149" s="4"/>
      <c r="AXX149" s="4"/>
      <c r="AXY149" s="4"/>
      <c r="AXZ149" s="4"/>
      <c r="AYA149" s="4"/>
      <c r="AYB149" s="4"/>
      <c r="AYC149" s="4"/>
      <c r="AYD149" s="4"/>
      <c r="AYE149" s="4"/>
      <c r="AYF149" s="4"/>
      <c r="AYG149" s="4"/>
      <c r="AYH149" s="4"/>
      <c r="AYI149" s="4"/>
      <c r="AYJ149" s="4"/>
      <c r="AYK149" s="4"/>
      <c r="AYL149" s="4"/>
      <c r="AYM149" s="4"/>
      <c r="AYN149" s="4"/>
      <c r="AYO149" s="4"/>
      <c r="AYP149" s="4"/>
      <c r="AYQ149" s="4"/>
      <c r="AYR149" s="4"/>
      <c r="AYS149" s="4"/>
      <c r="AYT149" s="4"/>
      <c r="AYU149" s="4"/>
      <c r="AYV149" s="4"/>
      <c r="AYW149" s="4"/>
      <c r="AYX149" s="4"/>
      <c r="AYY149" s="4"/>
      <c r="AYZ149" s="4"/>
      <c r="AZA149" s="4"/>
      <c r="AZB149" s="4"/>
      <c r="AZC149" s="4"/>
      <c r="AZD149" s="4"/>
      <c r="AZE149" s="4"/>
      <c r="AZF149" s="4"/>
      <c r="AZG149" s="4"/>
      <c r="AZH149" s="4"/>
      <c r="AZI149" s="4"/>
      <c r="AZJ149" s="4"/>
      <c r="AZK149" s="4"/>
      <c r="AZL149" s="4"/>
      <c r="AZM149" s="4"/>
      <c r="AZN149" s="4"/>
      <c r="AZO149" s="4"/>
      <c r="AZP149" s="4"/>
      <c r="AZQ149" s="4"/>
      <c r="AZR149" s="4"/>
      <c r="AZS149" s="4"/>
      <c r="AZT149" s="4"/>
      <c r="AZU149" s="4"/>
      <c r="AZV149" s="4"/>
      <c r="AZW149" s="4"/>
      <c r="AZX149" s="4"/>
      <c r="AZY149" s="4"/>
      <c r="AZZ149" s="4"/>
      <c r="BAA149" s="4"/>
      <c r="BAB149" s="4"/>
      <c r="BAC149" s="4"/>
      <c r="BAD149" s="4"/>
      <c r="BAE149" s="4"/>
      <c r="BAF149" s="4"/>
      <c r="BAG149" s="4"/>
      <c r="BAH149" s="4"/>
      <c r="BAI149" s="4"/>
      <c r="BAJ149" s="4"/>
      <c r="BAK149" s="4"/>
      <c r="BAL149" s="4"/>
      <c r="BAM149" s="4"/>
      <c r="BAN149" s="4"/>
      <c r="BAO149" s="4"/>
      <c r="BAP149" s="4"/>
      <c r="BAQ149" s="4"/>
      <c r="BAR149" s="4"/>
      <c r="BAS149" s="4"/>
      <c r="BAT149" s="4"/>
      <c r="BAU149" s="4"/>
      <c r="BAV149" s="4"/>
      <c r="BAW149" s="4"/>
      <c r="BAX149" s="4"/>
      <c r="BAY149" s="4"/>
      <c r="BAZ149" s="4"/>
      <c r="BBA149" s="4"/>
      <c r="BBB149" s="4"/>
      <c r="BBC149" s="4"/>
      <c r="BBD149" s="4"/>
      <c r="BBE149" s="4"/>
      <c r="BBF149" s="4"/>
      <c r="BBG149" s="4"/>
      <c r="BBH149" s="4"/>
      <c r="BBI149" s="4"/>
      <c r="BBJ149" s="4"/>
      <c r="BBK149" s="4"/>
      <c r="BBL149" s="4"/>
      <c r="BBM149" s="4"/>
      <c r="BBN149" s="4"/>
      <c r="BBO149" s="4"/>
      <c r="BBP149" s="4"/>
      <c r="BBQ149" s="4"/>
      <c r="BBR149" s="4"/>
      <c r="BBS149" s="4"/>
      <c r="BBT149" s="4"/>
      <c r="BBU149" s="4"/>
      <c r="BBV149" s="4"/>
      <c r="BBW149" s="4"/>
      <c r="BBX149" s="4"/>
      <c r="BBY149" s="4"/>
      <c r="BBZ149" s="4"/>
      <c r="BCA149" s="4"/>
      <c r="BCB149" s="4"/>
      <c r="BCC149" s="4"/>
      <c r="BCD149" s="4"/>
      <c r="BCE149" s="4"/>
      <c r="BCF149" s="4"/>
      <c r="BCG149" s="4"/>
      <c r="BCH149" s="4"/>
      <c r="BCI149" s="4"/>
      <c r="BCJ149" s="4"/>
      <c r="BCK149" s="4"/>
      <c r="BCL149" s="4"/>
      <c r="BCM149" s="4"/>
      <c r="BCN149" s="4"/>
      <c r="BCO149" s="4"/>
      <c r="BCP149" s="4"/>
      <c r="BCQ149" s="4"/>
      <c r="BCR149" s="4"/>
      <c r="BCS149" s="4"/>
      <c r="BCT149" s="4"/>
      <c r="BCU149" s="4"/>
      <c r="BCV149" s="4"/>
      <c r="BCW149" s="4"/>
      <c r="BCX149" s="4"/>
      <c r="BCY149" s="4"/>
      <c r="BCZ149" s="4"/>
      <c r="BDA149" s="4"/>
      <c r="BDB149" s="4"/>
      <c r="BDC149" s="4"/>
      <c r="BDD149" s="4"/>
      <c r="BDE149" s="4"/>
      <c r="BDF149" s="4"/>
      <c r="BDG149" s="4"/>
      <c r="BDH149" s="4"/>
      <c r="BDI149" s="4"/>
      <c r="BDJ149" s="4"/>
      <c r="BDK149" s="4"/>
      <c r="BDL149" s="4"/>
      <c r="BDM149" s="4"/>
      <c r="BDN149" s="4"/>
      <c r="BDO149" s="4"/>
      <c r="BDP149" s="4"/>
      <c r="BDQ149" s="4"/>
      <c r="BDR149" s="4"/>
      <c r="BDS149" s="4"/>
      <c r="BDT149" s="4"/>
      <c r="BDU149" s="4"/>
      <c r="BDV149" s="4"/>
      <c r="BDW149" s="4"/>
      <c r="BDX149" s="4"/>
      <c r="BDY149" s="4"/>
      <c r="BDZ149" s="4"/>
      <c r="BEA149" s="4"/>
      <c r="BEB149" s="4"/>
      <c r="BEC149" s="4"/>
      <c r="BED149" s="4"/>
      <c r="BEE149" s="4"/>
      <c r="BEF149" s="4"/>
      <c r="BEG149" s="4"/>
      <c r="BEH149" s="4"/>
      <c r="BEI149" s="74"/>
      <c r="BEJ149" s="74"/>
      <c r="BEK149" s="74"/>
      <c r="BEL149" s="74"/>
      <c r="BEM149" s="74"/>
      <c r="BEN149" s="74"/>
      <c r="BEO149" s="4"/>
      <c r="BEP149" s="4"/>
      <c r="BEQ149" s="4"/>
      <c r="BER149" s="4"/>
      <c r="BES149" s="4"/>
      <c r="BET149" s="4"/>
      <c r="BEU149" s="4"/>
      <c r="BEV149" s="4"/>
      <c r="BEW149" s="4"/>
      <c r="BEX149" s="4"/>
      <c r="BEY149" s="4"/>
      <c r="BEZ149" s="4"/>
      <c r="BFA149" s="4"/>
      <c r="BFB149" s="4"/>
      <c r="BFC149" s="4"/>
      <c r="BFD149" s="4"/>
      <c r="BFE149" s="4"/>
      <c r="BFF149" s="4"/>
      <c r="BFG149" s="4"/>
      <c r="BFH149" s="4"/>
      <c r="BFI149" s="4"/>
      <c r="BFJ149" s="4"/>
      <c r="BFK149" s="4"/>
      <c r="BFL149" s="4"/>
      <c r="BFM149" s="4"/>
      <c r="BFN149" s="4"/>
      <c r="BFO149" s="4"/>
      <c r="BFP149" s="4"/>
      <c r="BFQ149" s="4"/>
      <c r="BFR149" s="4"/>
      <c r="BFS149" s="4"/>
      <c r="BFT149" s="4"/>
      <c r="BFU149" s="4"/>
      <c r="BFV149" s="4"/>
      <c r="BFW149" s="4"/>
      <c r="BFX149" s="4"/>
      <c r="BFY149" s="4"/>
      <c r="BFZ149" s="4"/>
      <c r="BGA149" s="4"/>
      <c r="BGB149" s="4"/>
      <c r="BGC149" s="4"/>
      <c r="BGD149" s="4"/>
      <c r="BGE149" s="4"/>
      <c r="BGF149" s="4"/>
      <c r="BGG149" s="4"/>
      <c r="BGH149" s="4"/>
      <c r="BGI149" s="4"/>
      <c r="BGJ149" s="4"/>
      <c r="BGK149" s="4"/>
      <c r="BGL149" s="4"/>
      <c r="BGM149" s="4"/>
      <c r="BGN149" s="4"/>
      <c r="BGO149" s="4"/>
      <c r="BGP149" s="4"/>
      <c r="BGQ149" s="4"/>
      <c r="BGR149" s="4"/>
      <c r="BGS149" s="4"/>
      <c r="BGT149" s="4"/>
      <c r="BGU149" s="4"/>
      <c r="BGV149" s="4"/>
      <c r="BGW149" s="4"/>
      <c r="BGX149" s="4"/>
      <c r="BGY149" s="4"/>
      <c r="BGZ149" s="4"/>
      <c r="BHA149" s="4"/>
      <c r="BHB149" s="4"/>
      <c r="BHC149" s="4"/>
      <c r="BHD149" s="4"/>
      <c r="BHE149" s="4"/>
      <c r="BHF149" s="4"/>
      <c r="BHG149" s="4"/>
      <c r="BHH149" s="4"/>
      <c r="BHI149" s="4"/>
      <c r="BHJ149" s="4"/>
      <c r="BHK149" s="4"/>
      <c r="BHL149" s="4"/>
      <c r="BHM149" s="4"/>
      <c r="BHN149" s="4"/>
      <c r="BHO149" s="4"/>
      <c r="BHP149" s="4"/>
      <c r="BHQ149" s="4"/>
      <c r="BHR149" s="4"/>
      <c r="BHS149" s="4"/>
      <c r="BHT149" s="4"/>
      <c r="BHU149" s="4"/>
      <c r="BHV149" s="4"/>
      <c r="BHW149" s="4"/>
      <c r="BHX149" s="4"/>
      <c r="BHY149" s="4"/>
      <c r="BHZ149" s="4"/>
      <c r="BIA149" s="4"/>
      <c r="BIB149" s="4"/>
      <c r="BIC149" s="4"/>
      <c r="BID149" s="4"/>
      <c r="BIE149" s="4"/>
      <c r="BIF149" s="4"/>
      <c r="BIG149" s="4"/>
      <c r="BIH149" s="4"/>
      <c r="BII149" s="4"/>
      <c r="BIJ149" s="4"/>
      <c r="BIK149" s="4"/>
      <c r="BIL149" s="4"/>
      <c r="BIM149" s="4"/>
      <c r="BIN149" s="4"/>
      <c r="BIO149" s="4"/>
      <c r="BIP149" s="4"/>
      <c r="BIQ149" s="4"/>
      <c r="BIR149" s="4"/>
      <c r="BIS149" s="4"/>
      <c r="BIT149" s="4"/>
      <c r="BIU149" s="4"/>
      <c r="BIV149" s="4"/>
      <c r="BIW149" s="4"/>
      <c r="BIX149" s="4"/>
      <c r="BIY149" s="4"/>
      <c r="BIZ149" s="4"/>
      <c r="BJA149" s="4"/>
      <c r="BJB149" s="4"/>
      <c r="BJC149" s="4"/>
      <c r="BJD149" s="4"/>
      <c r="BJE149" s="4"/>
      <c r="BJF149" s="4"/>
      <c r="BJG149" s="4"/>
      <c r="BJH149" s="4"/>
      <c r="BJI149" s="4"/>
      <c r="BJJ149" s="4"/>
      <c r="BJK149" s="4"/>
      <c r="BJL149" s="4"/>
      <c r="BJM149" s="4"/>
      <c r="BJN149" s="4"/>
      <c r="BJO149" s="4"/>
      <c r="BJP149" s="4"/>
      <c r="BJQ149" s="4"/>
      <c r="BJR149" s="4"/>
      <c r="BJS149" s="4"/>
      <c r="BJT149" s="4"/>
      <c r="BJU149" s="4"/>
      <c r="BJV149" s="4"/>
      <c r="BJW149" s="4"/>
      <c r="BJX149" s="4"/>
      <c r="BJY149" s="4"/>
      <c r="BJZ149" s="4"/>
      <c r="BKA149" s="4"/>
      <c r="BKB149" s="4"/>
      <c r="BKC149" s="4"/>
      <c r="BKD149" s="4"/>
      <c r="BKE149" s="4"/>
      <c r="BKF149" s="4"/>
      <c r="BKG149" s="4"/>
      <c r="BKH149" s="4"/>
      <c r="BKI149" s="4"/>
      <c r="BKJ149" s="4"/>
      <c r="BKK149" s="4"/>
      <c r="BKL149" s="4"/>
      <c r="BKM149" s="4"/>
      <c r="BKN149" s="4"/>
      <c r="BKO149" s="4"/>
      <c r="BKP149" s="4"/>
      <c r="BKQ149" s="4"/>
      <c r="BKR149" s="4"/>
      <c r="BKS149" s="4"/>
      <c r="BKT149" s="4"/>
      <c r="BKU149" s="4"/>
      <c r="BKV149" s="4"/>
      <c r="BKW149" s="4"/>
      <c r="BKX149" s="4"/>
      <c r="BKY149" s="4"/>
      <c r="BKZ149" s="4"/>
      <c r="BLA149" s="4"/>
      <c r="BLB149" s="4"/>
      <c r="BLC149" s="4"/>
      <c r="BLD149" s="4"/>
      <c r="BLE149" s="4"/>
      <c r="BLF149" s="4"/>
      <c r="BLG149" s="4"/>
      <c r="BLH149" s="4"/>
      <c r="BLI149" s="4"/>
      <c r="BLJ149" s="4"/>
      <c r="BLK149" s="4"/>
      <c r="BLL149" s="4"/>
      <c r="BLM149" s="4"/>
      <c r="BLN149" s="4"/>
      <c r="BLO149" s="4"/>
      <c r="BLP149" s="4"/>
      <c r="BLQ149" s="4"/>
      <c r="BLR149" s="4"/>
      <c r="BLS149" s="4"/>
      <c r="BLT149" s="4"/>
      <c r="BLU149" s="4"/>
      <c r="BLV149" s="4"/>
      <c r="BLW149" s="4"/>
      <c r="BLX149" s="4"/>
      <c r="BLY149" s="4"/>
      <c r="BLZ149" s="4"/>
      <c r="BMA149" s="4"/>
      <c r="BMB149" s="4"/>
      <c r="BMC149" s="4"/>
      <c r="BMD149" s="4"/>
      <c r="BME149" s="4"/>
      <c r="BMF149" s="4"/>
      <c r="BMG149" s="4"/>
      <c r="BMH149" s="4"/>
      <c r="BMI149" s="4"/>
      <c r="BMJ149" s="4"/>
      <c r="BMK149" s="4"/>
      <c r="BML149" s="4"/>
      <c r="BMM149" s="4"/>
      <c r="BMN149" s="4"/>
      <c r="BMO149" s="4"/>
      <c r="BMP149" s="4"/>
      <c r="BMQ149" s="4"/>
      <c r="BMR149" s="4"/>
      <c r="BMS149" s="4"/>
      <c r="BMT149" s="4"/>
      <c r="BMU149" s="4"/>
      <c r="BMV149" s="4"/>
      <c r="BMW149" s="4"/>
      <c r="BMX149" s="4"/>
      <c r="BMY149" s="4"/>
      <c r="BMZ149" s="4"/>
      <c r="BNA149" s="4"/>
      <c r="BNB149" s="4"/>
      <c r="BNC149" s="4"/>
      <c r="BND149" s="4"/>
      <c r="BNE149" s="4"/>
      <c r="BNF149" s="4"/>
      <c r="BNG149" s="4"/>
      <c r="BNH149" s="4"/>
      <c r="BNI149" s="4"/>
      <c r="BNJ149" s="4"/>
      <c r="BNK149" s="4"/>
      <c r="BNL149" s="4"/>
      <c r="BNM149" s="4"/>
      <c r="BNN149" s="4"/>
      <c r="BNO149" s="4"/>
      <c r="BNP149" s="4"/>
      <c r="BNQ149" s="4"/>
      <c r="BNR149" s="4"/>
      <c r="BNS149" s="4"/>
      <c r="BNT149" s="4"/>
      <c r="BNU149" s="4"/>
      <c r="BNV149" s="4"/>
      <c r="BNW149" s="4"/>
      <c r="BNX149" s="4"/>
      <c r="BNY149" s="4"/>
      <c r="BNZ149" s="4"/>
      <c r="BOA149" s="4"/>
      <c r="BOB149" s="4"/>
      <c r="BOC149" s="4"/>
      <c r="BOD149" s="4"/>
      <c r="BOE149" s="74"/>
      <c r="BOF149" s="74"/>
      <c r="BOG149" s="74"/>
      <c r="BOH149" s="74"/>
      <c r="BOI149" s="74"/>
      <c r="BOJ149" s="74"/>
      <c r="BOK149" s="4"/>
      <c r="BOL149" s="4"/>
      <c r="BOM149" s="4"/>
      <c r="BON149" s="4"/>
      <c r="BOO149" s="4"/>
      <c r="BOP149" s="4"/>
      <c r="BOQ149" s="4"/>
      <c r="BOR149" s="4"/>
      <c r="BOS149" s="4"/>
      <c r="BOT149" s="4"/>
      <c r="BOU149" s="4"/>
      <c r="BOV149" s="4"/>
      <c r="BOW149" s="4"/>
      <c r="BOX149" s="4"/>
      <c r="BOY149" s="4"/>
      <c r="BOZ149" s="4"/>
      <c r="BPA149" s="4"/>
      <c r="BPB149" s="4"/>
      <c r="BPC149" s="4"/>
      <c r="BPD149" s="4"/>
      <c r="BPE149" s="4"/>
      <c r="BPF149" s="4"/>
      <c r="BPG149" s="4"/>
      <c r="BPH149" s="4"/>
      <c r="BPI149" s="4"/>
      <c r="BPJ149" s="4"/>
      <c r="BPK149" s="4"/>
      <c r="BPL149" s="4"/>
      <c r="BPM149" s="4"/>
      <c r="BPN149" s="4"/>
      <c r="BPO149" s="4"/>
      <c r="BPP149" s="4"/>
      <c r="BPQ149" s="4"/>
      <c r="BPR149" s="4"/>
      <c r="BPS149" s="4"/>
      <c r="BPT149" s="4"/>
      <c r="BPU149" s="4"/>
      <c r="BPV149" s="4"/>
      <c r="BPW149" s="4"/>
      <c r="BPX149" s="4"/>
      <c r="BPY149" s="4"/>
      <c r="BPZ149" s="4"/>
      <c r="BQA149" s="4"/>
      <c r="BQB149" s="4"/>
      <c r="BQC149" s="4"/>
      <c r="BQD149" s="4"/>
      <c r="BQE149" s="4"/>
      <c r="BQF149" s="4"/>
      <c r="BQG149" s="4"/>
      <c r="BQH149" s="4"/>
      <c r="BQI149" s="4"/>
      <c r="BQJ149" s="4"/>
      <c r="BQK149" s="4"/>
      <c r="BQL149" s="4"/>
      <c r="BQM149" s="4"/>
      <c r="BQN149" s="4"/>
      <c r="BQO149" s="4"/>
      <c r="BQP149" s="4"/>
      <c r="BQQ149" s="4"/>
      <c r="BQR149" s="4"/>
      <c r="BQS149" s="4"/>
      <c r="BQT149" s="4"/>
      <c r="BQU149" s="4"/>
      <c r="BQV149" s="4"/>
      <c r="BQW149" s="4"/>
      <c r="BQX149" s="4"/>
      <c r="BQY149" s="4"/>
      <c r="BQZ149" s="4"/>
      <c r="BRA149" s="4"/>
      <c r="BRB149" s="4"/>
      <c r="BRC149" s="4"/>
      <c r="BRD149" s="4"/>
      <c r="BRE149" s="4"/>
      <c r="BRF149" s="4"/>
      <c r="BRG149" s="4"/>
      <c r="BRH149" s="4"/>
      <c r="BRI149" s="4"/>
      <c r="BRJ149" s="4"/>
      <c r="BRK149" s="4"/>
      <c r="BRL149" s="4"/>
      <c r="BRM149" s="4"/>
      <c r="BRN149" s="4"/>
      <c r="BRO149" s="4"/>
      <c r="BRP149" s="4"/>
      <c r="BRQ149" s="4"/>
      <c r="BRR149" s="4"/>
      <c r="BRS149" s="4"/>
      <c r="BRT149" s="4"/>
      <c r="BRU149" s="4"/>
      <c r="BRV149" s="4"/>
      <c r="BRW149" s="4"/>
      <c r="BRX149" s="4"/>
      <c r="BRY149" s="4"/>
      <c r="BRZ149" s="4"/>
      <c r="BSA149" s="4"/>
      <c r="BSB149" s="4"/>
      <c r="BSC149" s="4"/>
      <c r="BSD149" s="4"/>
      <c r="BSE149" s="4"/>
      <c r="BSF149" s="4"/>
      <c r="BSG149" s="4"/>
      <c r="BSH149" s="4"/>
      <c r="BSI149" s="4"/>
      <c r="BSJ149" s="4"/>
      <c r="BSK149" s="4"/>
      <c r="BSL149" s="4"/>
      <c r="BSM149" s="4"/>
      <c r="BSN149" s="4"/>
      <c r="BSO149" s="4"/>
      <c r="BSP149" s="4"/>
      <c r="BSQ149" s="4"/>
      <c r="BSR149" s="4"/>
      <c r="BSS149" s="4"/>
      <c r="BST149" s="4"/>
      <c r="BSU149" s="4"/>
      <c r="BSV149" s="4"/>
      <c r="BSW149" s="4"/>
      <c r="BSX149" s="4"/>
      <c r="BSY149" s="4"/>
      <c r="BSZ149" s="4"/>
      <c r="BTA149" s="4"/>
      <c r="BTB149" s="4"/>
      <c r="BTC149" s="4"/>
      <c r="BTD149" s="4"/>
      <c r="BTE149" s="4"/>
      <c r="BTF149" s="4"/>
      <c r="BTG149" s="4"/>
      <c r="BTH149" s="4"/>
      <c r="BTI149" s="4"/>
      <c r="BTJ149" s="4"/>
      <c r="BTK149" s="4"/>
      <c r="BTL149" s="4"/>
      <c r="BTM149" s="4"/>
      <c r="BTN149" s="4"/>
      <c r="BTO149" s="4"/>
      <c r="BTP149" s="4"/>
      <c r="BTQ149" s="4"/>
      <c r="BTR149" s="4"/>
      <c r="BTS149" s="4"/>
      <c r="BTT149" s="4"/>
      <c r="BTU149" s="4"/>
      <c r="BTV149" s="4"/>
      <c r="BTW149" s="4"/>
      <c r="BTX149" s="4"/>
      <c r="BTY149" s="4"/>
      <c r="BTZ149" s="4"/>
      <c r="BUA149" s="4"/>
      <c r="BUB149" s="4"/>
      <c r="BUC149" s="4"/>
      <c r="BUD149" s="4"/>
      <c r="BUE149" s="4"/>
      <c r="BUF149" s="4"/>
      <c r="BUG149" s="4"/>
      <c r="BUH149" s="4"/>
      <c r="BUI149" s="4"/>
      <c r="BUJ149" s="4"/>
      <c r="BUK149" s="4"/>
      <c r="BUL149" s="4"/>
      <c r="BUM149" s="4"/>
      <c r="BUN149" s="4"/>
      <c r="BUO149" s="4"/>
      <c r="BUP149" s="4"/>
      <c r="BUQ149" s="4"/>
      <c r="BUR149" s="4"/>
      <c r="BUS149" s="4"/>
      <c r="BUT149" s="4"/>
      <c r="BUU149" s="4"/>
      <c r="BUV149" s="4"/>
      <c r="BUW149" s="4"/>
      <c r="BUX149" s="4"/>
      <c r="BUY149" s="4"/>
      <c r="BUZ149" s="4"/>
      <c r="BVA149" s="4"/>
      <c r="BVB149" s="4"/>
      <c r="BVC149" s="4"/>
      <c r="BVD149" s="4"/>
      <c r="BVE149" s="4"/>
      <c r="BVF149" s="4"/>
      <c r="BVG149" s="4"/>
      <c r="BVH149" s="4"/>
      <c r="BVI149" s="4"/>
      <c r="BVJ149" s="4"/>
      <c r="BVK149" s="4"/>
      <c r="BVL149" s="4"/>
      <c r="BVM149" s="4"/>
      <c r="BVN149" s="4"/>
      <c r="BVO149" s="4"/>
      <c r="BVP149" s="4"/>
      <c r="BVQ149" s="4"/>
      <c r="BVR149" s="4"/>
      <c r="BVS149" s="4"/>
      <c r="BVT149" s="4"/>
      <c r="BVU149" s="4"/>
      <c r="BVV149" s="4"/>
      <c r="BVW149" s="4"/>
      <c r="BVX149" s="4"/>
      <c r="BVY149" s="4"/>
      <c r="BVZ149" s="4"/>
      <c r="BWA149" s="4"/>
      <c r="BWB149" s="4"/>
      <c r="BWC149" s="4"/>
      <c r="BWD149" s="4"/>
      <c r="BWE149" s="4"/>
      <c r="BWF149" s="4"/>
      <c r="BWG149" s="4"/>
      <c r="BWH149" s="4"/>
      <c r="BWI149" s="4"/>
      <c r="BWJ149" s="4"/>
      <c r="BWK149" s="4"/>
      <c r="BWL149" s="4"/>
      <c r="BWM149" s="4"/>
      <c r="BWN149" s="4"/>
      <c r="BWO149" s="4"/>
      <c r="BWP149" s="4"/>
      <c r="BWQ149" s="4"/>
      <c r="BWR149" s="4"/>
      <c r="BWS149" s="4"/>
      <c r="BWT149" s="4"/>
      <c r="BWU149" s="4"/>
      <c r="BWV149" s="4"/>
      <c r="BWW149" s="4"/>
      <c r="BWX149" s="4"/>
      <c r="BWY149" s="4"/>
      <c r="BWZ149" s="4"/>
      <c r="BXA149" s="4"/>
      <c r="BXB149" s="4"/>
      <c r="BXC149" s="4"/>
      <c r="BXD149" s="4"/>
      <c r="BXE149" s="4"/>
      <c r="BXF149" s="4"/>
      <c r="BXG149" s="4"/>
      <c r="BXH149" s="4"/>
      <c r="BXI149" s="4"/>
      <c r="BXJ149" s="4"/>
      <c r="BXK149" s="4"/>
      <c r="BXL149" s="4"/>
      <c r="BXM149" s="4"/>
      <c r="BXN149" s="4"/>
      <c r="BXO149" s="4"/>
      <c r="BXP149" s="4"/>
      <c r="BXQ149" s="4"/>
      <c r="BXR149" s="4"/>
      <c r="BXS149" s="4"/>
      <c r="BXT149" s="4"/>
      <c r="BXU149" s="4"/>
      <c r="BXV149" s="4"/>
      <c r="BXW149" s="4"/>
      <c r="BXX149" s="4"/>
      <c r="BXY149" s="4"/>
      <c r="BXZ149" s="4"/>
      <c r="BYA149" s="74"/>
      <c r="BYB149" s="74"/>
      <c r="BYC149" s="74"/>
      <c r="BYD149" s="74"/>
      <c r="BYE149" s="74"/>
      <c r="BYF149" s="74"/>
      <c r="BYG149" s="4"/>
      <c r="BYH149" s="4"/>
      <c r="BYI149" s="4"/>
      <c r="BYJ149" s="4"/>
      <c r="BYK149" s="4"/>
      <c r="BYL149" s="4"/>
      <c r="BYM149" s="4"/>
      <c r="BYN149" s="4"/>
      <c r="BYO149" s="4"/>
      <c r="BYP149" s="4"/>
      <c r="BYQ149" s="4"/>
      <c r="BYR149" s="4"/>
      <c r="BYS149" s="4"/>
      <c r="BYT149" s="4"/>
      <c r="BYU149" s="4"/>
      <c r="BYV149" s="4"/>
      <c r="BYW149" s="4"/>
      <c r="BYX149" s="4"/>
      <c r="BYY149" s="4"/>
      <c r="BYZ149" s="4"/>
      <c r="BZA149" s="4"/>
      <c r="BZB149" s="4"/>
      <c r="BZC149" s="4"/>
      <c r="BZD149" s="4"/>
      <c r="BZE149" s="4"/>
      <c r="BZF149" s="4"/>
      <c r="BZG149" s="4"/>
      <c r="BZH149" s="4"/>
      <c r="BZI149" s="4"/>
      <c r="BZJ149" s="4"/>
      <c r="BZK149" s="4"/>
      <c r="BZL149" s="4"/>
      <c r="BZM149" s="4"/>
      <c r="BZN149" s="4"/>
      <c r="BZO149" s="4"/>
      <c r="BZP149" s="4"/>
      <c r="BZQ149" s="4"/>
      <c r="BZR149" s="4"/>
      <c r="BZS149" s="4"/>
      <c r="BZT149" s="4"/>
      <c r="BZU149" s="4"/>
      <c r="BZV149" s="4"/>
      <c r="BZW149" s="4"/>
      <c r="BZX149" s="4"/>
      <c r="BZY149" s="4"/>
      <c r="BZZ149" s="4"/>
      <c r="CAA149" s="4"/>
      <c r="CAB149" s="4"/>
      <c r="CAC149" s="4"/>
      <c r="CAD149" s="4"/>
      <c r="CAE149" s="4"/>
      <c r="CAF149" s="4"/>
      <c r="CAG149" s="4"/>
      <c r="CAH149" s="4"/>
      <c r="CAI149" s="4"/>
      <c r="CAJ149" s="4"/>
      <c r="CAK149" s="4"/>
      <c r="CAL149" s="4"/>
      <c r="CAM149" s="4"/>
      <c r="CAN149" s="4"/>
      <c r="CAO149" s="4"/>
      <c r="CAP149" s="4"/>
      <c r="CAQ149" s="4"/>
      <c r="CAR149" s="4"/>
      <c r="CAS149" s="4"/>
      <c r="CAT149" s="4"/>
      <c r="CAU149" s="4"/>
      <c r="CAV149" s="4"/>
      <c r="CAW149" s="4"/>
      <c r="CAX149" s="4"/>
      <c r="CAY149" s="4"/>
      <c r="CAZ149" s="4"/>
      <c r="CBA149" s="4"/>
      <c r="CBB149" s="4"/>
      <c r="CBC149" s="4"/>
      <c r="CBD149" s="4"/>
      <c r="CBE149" s="4"/>
      <c r="CBF149" s="4"/>
      <c r="CBG149" s="4"/>
      <c r="CBH149" s="4"/>
      <c r="CBI149" s="4"/>
      <c r="CBJ149" s="4"/>
      <c r="CBK149" s="4"/>
      <c r="CBL149" s="4"/>
      <c r="CBM149" s="4"/>
      <c r="CBN149" s="4"/>
      <c r="CBO149" s="4"/>
      <c r="CBP149" s="4"/>
      <c r="CBQ149" s="4"/>
      <c r="CBR149" s="4"/>
      <c r="CBS149" s="4"/>
      <c r="CBT149" s="4"/>
      <c r="CBU149" s="4"/>
      <c r="CBV149" s="4"/>
      <c r="CBW149" s="4"/>
      <c r="CBX149" s="4"/>
      <c r="CBY149" s="4"/>
      <c r="CBZ149" s="4"/>
      <c r="CCA149" s="4"/>
      <c r="CCB149" s="4"/>
      <c r="CCC149" s="4"/>
      <c r="CCD149" s="4"/>
      <c r="CCE149" s="4"/>
      <c r="CCF149" s="4"/>
      <c r="CCG149" s="4"/>
      <c r="CCH149" s="4"/>
      <c r="CCI149" s="4"/>
      <c r="CCJ149" s="4"/>
      <c r="CCK149" s="4"/>
      <c r="CCL149" s="4"/>
      <c r="CCM149" s="4"/>
      <c r="CCN149" s="4"/>
      <c r="CCO149" s="4"/>
      <c r="CCP149" s="4"/>
      <c r="CCQ149" s="4"/>
      <c r="CCR149" s="4"/>
      <c r="CCS149" s="4"/>
      <c r="CCT149" s="4"/>
      <c r="CCU149" s="4"/>
      <c r="CCV149" s="4"/>
      <c r="CCW149" s="4"/>
      <c r="CCX149" s="4"/>
      <c r="CCY149" s="4"/>
      <c r="CCZ149" s="4"/>
      <c r="CDA149" s="4"/>
      <c r="CDB149" s="4"/>
      <c r="CDC149" s="4"/>
      <c r="CDD149" s="4"/>
      <c r="CDE149" s="4"/>
      <c r="CDF149" s="4"/>
      <c r="CDG149" s="4"/>
      <c r="CDH149" s="4"/>
      <c r="CDI149" s="4"/>
      <c r="CDJ149" s="4"/>
      <c r="CDK149" s="4"/>
      <c r="CDL149" s="4"/>
      <c r="CDM149" s="4"/>
      <c r="CDN149" s="4"/>
      <c r="CDO149" s="4"/>
      <c r="CDP149" s="4"/>
      <c r="CDQ149" s="4"/>
      <c r="CDR149" s="4"/>
      <c r="CDS149" s="4"/>
      <c r="CDT149" s="4"/>
      <c r="CDU149" s="4"/>
      <c r="CDV149" s="4"/>
      <c r="CDW149" s="4"/>
      <c r="CDX149" s="4"/>
      <c r="CDY149" s="4"/>
      <c r="CDZ149" s="4"/>
      <c r="CEA149" s="4"/>
      <c r="CEB149" s="4"/>
      <c r="CEC149" s="4"/>
      <c r="CED149" s="4"/>
      <c r="CEE149" s="4"/>
      <c r="CEF149" s="4"/>
      <c r="CEG149" s="4"/>
      <c r="CEH149" s="4"/>
      <c r="CEI149" s="4"/>
      <c r="CEJ149" s="4"/>
      <c r="CEK149" s="4"/>
      <c r="CEL149" s="4"/>
      <c r="CEM149" s="4"/>
      <c r="CEN149" s="4"/>
      <c r="CEO149" s="4"/>
      <c r="CEP149" s="4"/>
      <c r="CEQ149" s="4"/>
      <c r="CER149" s="4"/>
      <c r="CES149" s="4"/>
      <c r="CET149" s="4"/>
      <c r="CEU149" s="4"/>
      <c r="CEV149" s="4"/>
      <c r="CEW149" s="4"/>
      <c r="CEX149" s="4"/>
      <c r="CEY149" s="4"/>
      <c r="CEZ149" s="4"/>
      <c r="CFA149" s="4"/>
      <c r="CFB149" s="4"/>
      <c r="CFC149" s="4"/>
      <c r="CFD149" s="4"/>
      <c r="CFE149" s="4"/>
      <c r="CFF149" s="4"/>
      <c r="CFG149" s="4"/>
      <c r="CFH149" s="4"/>
      <c r="CFI149" s="4"/>
      <c r="CFJ149" s="4"/>
      <c r="CFK149" s="4"/>
      <c r="CFL149" s="4"/>
      <c r="CFM149" s="4"/>
      <c r="CFN149" s="4"/>
      <c r="CFO149" s="4"/>
      <c r="CFP149" s="4"/>
      <c r="CFQ149" s="4"/>
      <c r="CFR149" s="4"/>
      <c r="CFS149" s="4"/>
      <c r="CFT149" s="4"/>
      <c r="CFU149" s="4"/>
      <c r="CFV149" s="4"/>
      <c r="CFW149" s="4"/>
      <c r="CFX149" s="4"/>
      <c r="CFY149" s="4"/>
      <c r="CFZ149" s="4"/>
      <c r="CGA149" s="4"/>
      <c r="CGB149" s="4"/>
      <c r="CGC149" s="4"/>
      <c r="CGD149" s="4"/>
      <c r="CGE149" s="4"/>
      <c r="CGF149" s="4"/>
      <c r="CGG149" s="4"/>
      <c r="CGH149" s="4"/>
      <c r="CGI149" s="4"/>
      <c r="CGJ149" s="4"/>
      <c r="CGK149" s="4"/>
      <c r="CGL149" s="4"/>
      <c r="CGM149" s="4"/>
      <c r="CGN149" s="4"/>
      <c r="CGO149" s="4"/>
      <c r="CGP149" s="4"/>
      <c r="CGQ149" s="4"/>
      <c r="CGR149" s="4"/>
      <c r="CGS149" s="4"/>
      <c r="CGT149" s="4"/>
      <c r="CGU149" s="4"/>
      <c r="CGV149" s="4"/>
      <c r="CGW149" s="4"/>
      <c r="CGX149" s="4"/>
      <c r="CGY149" s="4"/>
      <c r="CGZ149" s="4"/>
      <c r="CHA149" s="4"/>
      <c r="CHB149" s="4"/>
      <c r="CHC149" s="4"/>
      <c r="CHD149" s="4"/>
      <c r="CHE149" s="4"/>
      <c r="CHF149" s="4"/>
      <c r="CHG149" s="4"/>
      <c r="CHH149" s="4"/>
      <c r="CHI149" s="4"/>
      <c r="CHJ149" s="4"/>
      <c r="CHK149" s="4"/>
      <c r="CHL149" s="4"/>
      <c r="CHM149" s="4"/>
      <c r="CHN149" s="4"/>
      <c r="CHO149" s="4"/>
      <c r="CHP149" s="4"/>
      <c r="CHQ149" s="4"/>
      <c r="CHR149" s="4"/>
      <c r="CHS149" s="4"/>
      <c r="CHT149" s="4"/>
      <c r="CHU149" s="4"/>
      <c r="CHV149" s="4"/>
      <c r="CHW149" s="74"/>
      <c r="CHX149" s="74"/>
      <c r="CHY149" s="74"/>
      <c r="CHZ149" s="74"/>
      <c r="CIA149" s="74"/>
      <c r="CIB149" s="74"/>
      <c r="CIC149" s="4"/>
      <c r="CID149" s="4"/>
      <c r="CIE149" s="4"/>
      <c r="CIF149" s="4"/>
      <c r="CIG149" s="4"/>
      <c r="CIH149" s="4"/>
      <c r="CII149" s="4"/>
      <c r="CIJ149" s="4"/>
      <c r="CIK149" s="4"/>
      <c r="CIL149" s="4"/>
      <c r="CIM149" s="4"/>
      <c r="CIN149" s="4"/>
      <c r="CIO149" s="4"/>
      <c r="CIP149" s="4"/>
      <c r="CIQ149" s="4"/>
      <c r="CIR149" s="4"/>
      <c r="CIS149" s="4"/>
      <c r="CIT149" s="4"/>
      <c r="CIU149" s="4"/>
      <c r="CIV149" s="4"/>
      <c r="CIW149" s="4"/>
      <c r="CIX149" s="4"/>
      <c r="CIY149" s="4"/>
      <c r="CIZ149" s="4"/>
      <c r="CJA149" s="4"/>
      <c r="CJB149" s="4"/>
      <c r="CJC149" s="4"/>
      <c r="CJD149" s="4"/>
      <c r="CJE149" s="4"/>
      <c r="CJF149" s="4"/>
      <c r="CJG149" s="4"/>
      <c r="CJH149" s="4"/>
      <c r="CJI149" s="4"/>
      <c r="CJJ149" s="4"/>
      <c r="CJK149" s="4"/>
      <c r="CJL149" s="4"/>
      <c r="CJM149" s="4"/>
      <c r="CJN149" s="4"/>
      <c r="CJO149" s="4"/>
      <c r="CJP149" s="4"/>
      <c r="CJQ149" s="4"/>
      <c r="CJR149" s="4"/>
      <c r="CJS149" s="4"/>
      <c r="CJT149" s="4"/>
      <c r="CJU149" s="4"/>
      <c r="CJV149" s="4"/>
      <c r="CJW149" s="4"/>
      <c r="CJX149" s="4"/>
      <c r="CJY149" s="4"/>
      <c r="CJZ149" s="4"/>
      <c r="CKA149" s="4"/>
      <c r="CKB149" s="4"/>
      <c r="CKC149" s="4"/>
      <c r="CKD149" s="4"/>
      <c r="CKE149" s="4"/>
      <c r="CKF149" s="4"/>
      <c r="CKG149" s="4"/>
      <c r="CKH149" s="4"/>
      <c r="CKI149" s="4"/>
      <c r="CKJ149" s="4"/>
      <c r="CKK149" s="4"/>
      <c r="CKL149" s="4"/>
      <c r="CKM149" s="4"/>
      <c r="CKN149" s="4"/>
      <c r="CKO149" s="4"/>
      <c r="CKP149" s="4"/>
      <c r="CKQ149" s="4"/>
      <c r="CKR149" s="4"/>
      <c r="CKS149" s="4"/>
      <c r="CKT149" s="4"/>
      <c r="CKU149" s="4"/>
      <c r="CKV149" s="4"/>
      <c r="CKW149" s="4"/>
      <c r="CKX149" s="4"/>
      <c r="CKY149" s="4"/>
      <c r="CKZ149" s="4"/>
      <c r="CLA149" s="4"/>
      <c r="CLB149" s="4"/>
      <c r="CLC149" s="4"/>
      <c r="CLD149" s="4"/>
      <c r="CLE149" s="4"/>
      <c r="CLF149" s="4"/>
      <c r="CLG149" s="4"/>
      <c r="CLH149" s="4"/>
      <c r="CLI149" s="4"/>
      <c r="CLJ149" s="4"/>
      <c r="CLK149" s="4"/>
      <c r="CLL149" s="4"/>
      <c r="CLM149" s="4"/>
      <c r="CLN149" s="4"/>
      <c r="CLO149" s="4"/>
      <c r="CLP149" s="4"/>
      <c r="CLQ149" s="4"/>
      <c r="CLR149" s="4"/>
      <c r="CLS149" s="4"/>
      <c r="CLT149" s="4"/>
      <c r="CLU149" s="4"/>
      <c r="CLV149" s="4"/>
      <c r="CLW149" s="4"/>
      <c r="CLX149" s="4"/>
      <c r="CLY149" s="4"/>
      <c r="CLZ149" s="4"/>
      <c r="CMA149" s="4"/>
      <c r="CMB149" s="4"/>
      <c r="CMC149" s="4"/>
      <c r="CMD149" s="4"/>
      <c r="CME149" s="4"/>
      <c r="CMF149" s="4"/>
      <c r="CMG149" s="4"/>
      <c r="CMH149" s="4"/>
      <c r="CMI149" s="4"/>
      <c r="CMJ149" s="4"/>
      <c r="CMK149" s="4"/>
      <c r="CML149" s="4"/>
      <c r="CMM149" s="4"/>
      <c r="CMN149" s="4"/>
      <c r="CMO149" s="4"/>
      <c r="CMP149" s="4"/>
      <c r="CMQ149" s="4"/>
      <c r="CMR149" s="4"/>
      <c r="CMS149" s="4"/>
      <c r="CMT149" s="4"/>
      <c r="CMU149" s="4"/>
      <c r="CMV149" s="4"/>
      <c r="CMW149" s="4"/>
      <c r="CMX149" s="4"/>
      <c r="CMY149" s="4"/>
      <c r="CMZ149" s="4"/>
      <c r="CNA149" s="4"/>
      <c r="CNB149" s="4"/>
      <c r="CNC149" s="4"/>
      <c r="CND149" s="4"/>
      <c r="CNE149" s="4"/>
      <c r="CNF149" s="4"/>
      <c r="CNG149" s="4"/>
      <c r="CNH149" s="4"/>
      <c r="CNI149" s="4"/>
      <c r="CNJ149" s="4"/>
      <c r="CNK149" s="4"/>
      <c r="CNL149" s="4"/>
      <c r="CNM149" s="4"/>
      <c r="CNN149" s="4"/>
      <c r="CNO149" s="4"/>
      <c r="CNP149" s="4"/>
      <c r="CNQ149" s="4"/>
      <c r="CNR149" s="4"/>
      <c r="CNS149" s="4"/>
      <c r="CNT149" s="4"/>
      <c r="CNU149" s="4"/>
      <c r="CNV149" s="4"/>
      <c r="CNW149" s="4"/>
      <c r="CNX149" s="4"/>
      <c r="CNY149" s="4"/>
      <c r="CNZ149" s="4"/>
      <c r="COA149" s="4"/>
      <c r="COB149" s="4"/>
      <c r="COC149" s="4"/>
      <c r="COD149" s="4"/>
      <c r="COE149" s="4"/>
      <c r="COF149" s="4"/>
      <c r="COG149" s="4"/>
      <c r="COH149" s="4"/>
      <c r="COI149" s="4"/>
      <c r="COJ149" s="4"/>
      <c r="COK149" s="4"/>
      <c r="COL149" s="4"/>
      <c r="COM149" s="4"/>
      <c r="CON149" s="4"/>
      <c r="COO149" s="4"/>
      <c r="COP149" s="4"/>
      <c r="COQ149" s="4"/>
      <c r="COR149" s="4"/>
      <c r="COS149" s="4"/>
      <c r="COT149" s="4"/>
      <c r="COU149" s="4"/>
      <c r="COV149" s="4"/>
      <c r="COW149" s="4"/>
      <c r="COX149" s="4"/>
      <c r="COY149" s="4"/>
      <c r="COZ149" s="4"/>
      <c r="CPA149" s="4"/>
      <c r="CPB149" s="4"/>
      <c r="CPC149" s="4"/>
      <c r="CPD149" s="4"/>
      <c r="CPE149" s="4"/>
      <c r="CPF149" s="4"/>
      <c r="CPG149" s="4"/>
      <c r="CPH149" s="4"/>
      <c r="CPI149" s="4"/>
      <c r="CPJ149" s="4"/>
      <c r="CPK149" s="4"/>
      <c r="CPL149" s="4"/>
      <c r="CPM149" s="4"/>
      <c r="CPN149" s="4"/>
      <c r="CPO149" s="4"/>
      <c r="CPP149" s="4"/>
      <c r="CPQ149" s="4"/>
      <c r="CPR149" s="4"/>
      <c r="CPS149" s="4"/>
      <c r="CPT149" s="4"/>
      <c r="CPU149" s="4"/>
      <c r="CPV149" s="4"/>
      <c r="CPW149" s="4"/>
      <c r="CPX149" s="4"/>
      <c r="CPY149" s="4"/>
      <c r="CPZ149" s="4"/>
      <c r="CQA149" s="4"/>
      <c r="CQB149" s="4"/>
      <c r="CQC149" s="4"/>
      <c r="CQD149" s="4"/>
      <c r="CQE149" s="4"/>
      <c r="CQF149" s="4"/>
      <c r="CQG149" s="4"/>
      <c r="CQH149" s="4"/>
      <c r="CQI149" s="4"/>
      <c r="CQJ149" s="4"/>
      <c r="CQK149" s="4"/>
      <c r="CQL149" s="4"/>
      <c r="CQM149" s="4"/>
      <c r="CQN149" s="4"/>
      <c r="CQO149" s="4"/>
      <c r="CQP149" s="4"/>
      <c r="CQQ149" s="4"/>
      <c r="CQR149" s="4"/>
      <c r="CQS149" s="4"/>
      <c r="CQT149" s="4"/>
      <c r="CQU149" s="4"/>
      <c r="CQV149" s="4"/>
      <c r="CQW149" s="4"/>
      <c r="CQX149" s="4"/>
      <c r="CQY149" s="4"/>
      <c r="CQZ149" s="4"/>
      <c r="CRA149" s="4"/>
      <c r="CRB149" s="4"/>
      <c r="CRC149" s="4"/>
      <c r="CRD149" s="4"/>
      <c r="CRE149" s="4"/>
      <c r="CRF149" s="4"/>
      <c r="CRG149" s="4"/>
      <c r="CRH149" s="4"/>
      <c r="CRI149" s="4"/>
      <c r="CRJ149" s="4"/>
      <c r="CRK149" s="4"/>
      <c r="CRL149" s="4"/>
      <c r="CRM149" s="4"/>
      <c r="CRN149" s="4"/>
      <c r="CRO149" s="4"/>
      <c r="CRP149" s="4"/>
      <c r="CRQ149" s="4"/>
      <c r="CRR149" s="4"/>
      <c r="CRS149" s="74"/>
      <c r="CRT149" s="74"/>
      <c r="CRU149" s="74"/>
      <c r="CRV149" s="74"/>
      <c r="CRW149" s="74"/>
      <c r="CRX149" s="74"/>
      <c r="CRY149" s="4"/>
      <c r="CRZ149" s="4"/>
      <c r="CSA149" s="4"/>
      <c r="CSB149" s="4"/>
      <c r="CSC149" s="4"/>
      <c r="CSD149" s="4"/>
      <c r="CSE149" s="4"/>
      <c r="CSF149" s="4"/>
      <c r="CSG149" s="4"/>
      <c r="CSH149" s="4"/>
      <c r="CSI149" s="4"/>
      <c r="CSJ149" s="4"/>
      <c r="CSK149" s="4"/>
      <c r="CSL149" s="4"/>
      <c r="CSM149" s="4"/>
      <c r="CSN149" s="4"/>
      <c r="CSO149" s="4"/>
      <c r="CSP149" s="4"/>
      <c r="CSQ149" s="4"/>
      <c r="CSR149" s="4"/>
      <c r="CSS149" s="4"/>
      <c r="CST149" s="4"/>
      <c r="CSU149" s="4"/>
      <c r="CSV149" s="4"/>
      <c r="CSW149" s="4"/>
      <c r="CSX149" s="4"/>
      <c r="CSY149" s="4"/>
      <c r="CSZ149" s="4"/>
      <c r="CTA149" s="4"/>
      <c r="CTB149" s="4"/>
      <c r="CTC149" s="4"/>
      <c r="CTD149" s="4"/>
      <c r="CTE149" s="4"/>
      <c r="CTF149" s="4"/>
      <c r="CTG149" s="4"/>
      <c r="CTH149" s="4"/>
      <c r="CTI149" s="4"/>
      <c r="CTJ149" s="4"/>
      <c r="CTK149" s="4"/>
      <c r="CTL149" s="4"/>
      <c r="CTM149" s="4"/>
      <c r="CTN149" s="4"/>
      <c r="CTO149" s="4"/>
      <c r="CTP149" s="4"/>
      <c r="CTQ149" s="4"/>
      <c r="CTR149" s="4"/>
      <c r="CTS149" s="4"/>
      <c r="CTT149" s="4"/>
      <c r="CTU149" s="4"/>
      <c r="CTV149" s="4"/>
      <c r="CTW149" s="4"/>
      <c r="CTX149" s="4"/>
      <c r="CTY149" s="4"/>
      <c r="CTZ149" s="4"/>
      <c r="CUA149" s="4"/>
      <c r="CUB149" s="4"/>
      <c r="CUC149" s="4"/>
      <c r="CUD149" s="4"/>
      <c r="CUE149" s="4"/>
      <c r="CUF149" s="4"/>
      <c r="CUG149" s="4"/>
      <c r="CUH149" s="4"/>
      <c r="CUI149" s="4"/>
      <c r="CUJ149" s="4"/>
      <c r="CUK149" s="4"/>
      <c r="CUL149" s="4"/>
      <c r="CUM149" s="4"/>
      <c r="CUN149" s="4"/>
      <c r="CUO149" s="4"/>
      <c r="CUP149" s="4"/>
      <c r="CUQ149" s="4"/>
      <c r="CUR149" s="4"/>
      <c r="CUS149" s="4"/>
      <c r="CUT149" s="4"/>
      <c r="CUU149" s="4"/>
      <c r="CUV149" s="4"/>
      <c r="CUW149" s="4"/>
      <c r="CUX149" s="4"/>
      <c r="CUY149" s="4"/>
      <c r="CUZ149" s="4"/>
      <c r="CVA149" s="4"/>
      <c r="CVB149" s="4"/>
      <c r="CVC149" s="4"/>
      <c r="CVD149" s="4"/>
      <c r="CVE149" s="4"/>
      <c r="CVF149" s="4"/>
      <c r="CVG149" s="4"/>
      <c r="CVH149" s="4"/>
      <c r="CVI149" s="4"/>
      <c r="CVJ149" s="4"/>
      <c r="CVK149" s="4"/>
      <c r="CVL149" s="4"/>
      <c r="CVM149" s="4"/>
      <c r="CVN149" s="4"/>
      <c r="CVO149" s="4"/>
      <c r="CVP149" s="4"/>
      <c r="CVQ149" s="4"/>
      <c r="CVR149" s="4"/>
      <c r="CVS149" s="4"/>
      <c r="CVT149" s="4"/>
      <c r="CVU149" s="4"/>
      <c r="CVV149" s="4"/>
      <c r="CVW149" s="4"/>
      <c r="CVX149" s="4"/>
      <c r="CVY149" s="4"/>
      <c r="CVZ149" s="4"/>
      <c r="CWA149" s="4"/>
      <c r="CWB149" s="4"/>
      <c r="CWC149" s="4"/>
      <c r="CWD149" s="4"/>
      <c r="CWE149" s="4"/>
      <c r="CWF149" s="4"/>
      <c r="CWG149" s="4"/>
      <c r="CWH149" s="4"/>
      <c r="CWI149" s="4"/>
      <c r="CWJ149" s="4"/>
      <c r="CWK149" s="4"/>
      <c r="CWL149" s="4"/>
      <c r="CWM149" s="4"/>
      <c r="CWN149" s="4"/>
      <c r="CWO149" s="4"/>
      <c r="CWP149" s="4"/>
      <c r="CWQ149" s="4"/>
      <c r="CWR149" s="4"/>
      <c r="CWS149" s="4"/>
      <c r="CWT149" s="4"/>
      <c r="CWU149" s="4"/>
      <c r="CWV149" s="4"/>
      <c r="CWW149" s="4"/>
      <c r="CWX149" s="4"/>
      <c r="CWY149" s="4"/>
      <c r="CWZ149" s="4"/>
      <c r="CXA149" s="4"/>
      <c r="CXB149" s="4"/>
      <c r="CXC149" s="4"/>
      <c r="CXD149" s="4"/>
      <c r="CXE149" s="4"/>
      <c r="CXF149" s="4"/>
      <c r="CXG149" s="4"/>
      <c r="CXH149" s="4"/>
      <c r="CXI149" s="4"/>
      <c r="CXJ149" s="4"/>
      <c r="CXK149" s="4"/>
      <c r="CXL149" s="4"/>
      <c r="CXM149" s="4"/>
      <c r="CXN149" s="4"/>
      <c r="CXO149" s="4"/>
      <c r="CXP149" s="4"/>
      <c r="CXQ149" s="4"/>
      <c r="CXR149" s="4"/>
      <c r="CXS149" s="4"/>
      <c r="CXT149" s="4"/>
      <c r="CXU149" s="4"/>
      <c r="CXV149" s="4"/>
      <c r="CXW149" s="4"/>
      <c r="CXX149" s="4"/>
      <c r="CXY149" s="4"/>
      <c r="CXZ149" s="4"/>
      <c r="CYA149" s="4"/>
      <c r="CYB149" s="4"/>
      <c r="CYC149" s="4"/>
      <c r="CYD149" s="4"/>
      <c r="CYE149" s="4"/>
      <c r="CYF149" s="4"/>
      <c r="CYG149" s="4"/>
      <c r="CYH149" s="4"/>
      <c r="CYI149" s="4"/>
      <c r="CYJ149" s="4"/>
      <c r="CYK149" s="4"/>
      <c r="CYL149" s="4"/>
      <c r="CYM149" s="4"/>
      <c r="CYN149" s="4"/>
      <c r="CYO149" s="4"/>
      <c r="CYP149" s="4"/>
      <c r="CYQ149" s="4"/>
      <c r="CYR149" s="4"/>
      <c r="CYS149" s="4"/>
      <c r="CYT149" s="4"/>
      <c r="CYU149" s="4"/>
      <c r="CYV149" s="4"/>
      <c r="CYW149" s="4"/>
      <c r="CYX149" s="4"/>
      <c r="CYY149" s="4"/>
      <c r="CYZ149" s="4"/>
      <c r="CZA149" s="4"/>
      <c r="CZB149" s="4"/>
      <c r="CZC149" s="4"/>
      <c r="CZD149" s="4"/>
      <c r="CZE149" s="4"/>
      <c r="CZF149" s="4"/>
      <c r="CZG149" s="4"/>
      <c r="CZH149" s="4"/>
      <c r="CZI149" s="4"/>
      <c r="CZJ149" s="4"/>
      <c r="CZK149" s="4"/>
      <c r="CZL149" s="4"/>
      <c r="CZM149" s="4"/>
      <c r="CZN149" s="4"/>
      <c r="CZO149" s="4"/>
      <c r="CZP149" s="4"/>
      <c r="CZQ149" s="4"/>
      <c r="CZR149" s="4"/>
      <c r="CZS149" s="4"/>
      <c r="CZT149" s="4"/>
      <c r="CZU149" s="4"/>
      <c r="CZV149" s="4"/>
      <c r="CZW149" s="4"/>
      <c r="CZX149" s="4"/>
      <c r="CZY149" s="4"/>
      <c r="CZZ149" s="4"/>
      <c r="DAA149" s="4"/>
      <c r="DAB149" s="4"/>
      <c r="DAC149" s="4"/>
      <c r="DAD149" s="4"/>
      <c r="DAE149" s="4"/>
      <c r="DAF149" s="4"/>
      <c r="DAG149" s="4"/>
      <c r="DAH149" s="4"/>
      <c r="DAI149" s="4"/>
      <c r="DAJ149" s="4"/>
      <c r="DAK149" s="4"/>
      <c r="DAL149" s="4"/>
      <c r="DAM149" s="4"/>
      <c r="DAN149" s="4"/>
      <c r="DAO149" s="4"/>
      <c r="DAP149" s="4"/>
      <c r="DAQ149" s="4"/>
      <c r="DAR149" s="4"/>
      <c r="DAS149" s="4"/>
      <c r="DAT149" s="4"/>
      <c r="DAU149" s="4"/>
      <c r="DAV149" s="4"/>
      <c r="DAW149" s="4"/>
      <c r="DAX149" s="4"/>
      <c r="DAY149" s="4"/>
      <c r="DAZ149" s="4"/>
      <c r="DBA149" s="4"/>
      <c r="DBB149" s="4"/>
      <c r="DBC149" s="4"/>
      <c r="DBD149" s="4"/>
      <c r="DBE149" s="4"/>
      <c r="DBF149" s="4"/>
      <c r="DBG149" s="4"/>
      <c r="DBH149" s="4"/>
      <c r="DBI149" s="4"/>
      <c r="DBJ149" s="4"/>
      <c r="DBK149" s="4"/>
      <c r="DBL149" s="4"/>
      <c r="DBM149" s="4"/>
      <c r="DBN149" s="4"/>
      <c r="DBO149" s="74"/>
      <c r="DBP149" s="74"/>
      <c r="DBQ149" s="74"/>
      <c r="DBR149" s="74"/>
      <c r="DBS149" s="74"/>
      <c r="DBT149" s="74"/>
      <c r="DBU149" s="4"/>
      <c r="DBV149" s="4"/>
      <c r="DBW149" s="4"/>
      <c r="DBX149" s="4"/>
      <c r="DBY149" s="4"/>
      <c r="DBZ149" s="4"/>
      <c r="DCA149" s="4"/>
      <c r="DCB149" s="4"/>
      <c r="DCC149" s="4"/>
      <c r="DCD149" s="4"/>
      <c r="DCE149" s="4"/>
      <c r="DCF149" s="4"/>
      <c r="DCG149" s="4"/>
      <c r="DCH149" s="4"/>
      <c r="DCI149" s="4"/>
      <c r="DCJ149" s="4"/>
      <c r="DCK149" s="4"/>
      <c r="DCL149" s="4"/>
      <c r="DCM149" s="4"/>
      <c r="DCN149" s="4"/>
      <c r="DCO149" s="4"/>
      <c r="DCP149" s="4"/>
      <c r="DCQ149" s="4"/>
      <c r="DCR149" s="4"/>
      <c r="DCS149" s="4"/>
      <c r="DCT149" s="4"/>
      <c r="DCU149" s="4"/>
      <c r="DCV149" s="4"/>
      <c r="DCW149" s="4"/>
      <c r="DCX149" s="4"/>
      <c r="DCY149" s="4"/>
      <c r="DCZ149" s="4"/>
      <c r="DDA149" s="4"/>
      <c r="DDB149" s="4"/>
      <c r="DDC149" s="4"/>
      <c r="DDD149" s="4"/>
      <c r="DDE149" s="4"/>
      <c r="DDF149" s="4"/>
      <c r="DDG149" s="4"/>
      <c r="DDH149" s="4"/>
      <c r="DDI149" s="4"/>
      <c r="DDJ149" s="4"/>
      <c r="DDK149" s="4"/>
      <c r="DDL149" s="4"/>
      <c r="DDM149" s="4"/>
      <c r="DDN149" s="4"/>
      <c r="DDO149" s="4"/>
      <c r="DDP149" s="4"/>
      <c r="DDQ149" s="4"/>
      <c r="DDR149" s="4"/>
      <c r="DDS149" s="4"/>
      <c r="DDT149" s="4"/>
      <c r="DDU149" s="4"/>
      <c r="DDV149" s="4"/>
      <c r="DDW149" s="4"/>
      <c r="DDX149" s="4"/>
      <c r="DDY149" s="4"/>
      <c r="DDZ149" s="4"/>
      <c r="DEA149" s="4"/>
      <c r="DEB149" s="4"/>
      <c r="DEC149" s="4"/>
      <c r="DED149" s="4"/>
      <c r="DEE149" s="4"/>
      <c r="DEF149" s="4"/>
      <c r="DEG149" s="4"/>
      <c r="DEH149" s="4"/>
      <c r="DEI149" s="4"/>
      <c r="DEJ149" s="4"/>
      <c r="DEK149" s="4"/>
      <c r="DEL149" s="4"/>
      <c r="DEM149" s="4"/>
      <c r="DEN149" s="4"/>
      <c r="DEO149" s="4"/>
      <c r="DEP149" s="4"/>
      <c r="DEQ149" s="4"/>
      <c r="DER149" s="4"/>
      <c r="DES149" s="4"/>
      <c r="DET149" s="4"/>
      <c r="DEU149" s="4"/>
      <c r="DEV149" s="4"/>
      <c r="DEW149" s="4"/>
      <c r="DEX149" s="4"/>
      <c r="DEY149" s="4"/>
      <c r="DEZ149" s="4"/>
      <c r="DFA149" s="4"/>
      <c r="DFB149" s="4"/>
      <c r="DFC149" s="4"/>
      <c r="DFD149" s="4"/>
      <c r="DFE149" s="4"/>
      <c r="DFF149" s="4"/>
      <c r="DFG149" s="4"/>
      <c r="DFH149" s="4"/>
      <c r="DFI149" s="4"/>
      <c r="DFJ149" s="4"/>
      <c r="DFK149" s="4"/>
      <c r="DFL149" s="4"/>
      <c r="DFM149" s="4"/>
      <c r="DFN149" s="4"/>
      <c r="DFO149" s="4"/>
      <c r="DFP149" s="4"/>
      <c r="DFQ149" s="4"/>
      <c r="DFR149" s="4"/>
      <c r="DFS149" s="4"/>
      <c r="DFT149" s="4"/>
      <c r="DFU149" s="4"/>
      <c r="DFV149" s="4"/>
      <c r="DFW149" s="4"/>
      <c r="DFX149" s="4"/>
      <c r="DFY149" s="4"/>
      <c r="DFZ149" s="4"/>
      <c r="DGA149" s="4"/>
      <c r="DGB149" s="4"/>
      <c r="DGC149" s="4"/>
      <c r="DGD149" s="4"/>
      <c r="DGE149" s="4"/>
      <c r="DGF149" s="4"/>
      <c r="DGG149" s="4"/>
      <c r="DGH149" s="4"/>
      <c r="DGI149" s="4"/>
      <c r="DGJ149" s="4"/>
      <c r="DGK149" s="4"/>
      <c r="DGL149" s="4"/>
      <c r="DGM149" s="4"/>
      <c r="DGN149" s="4"/>
      <c r="DGO149" s="4"/>
      <c r="DGP149" s="4"/>
      <c r="DGQ149" s="4"/>
      <c r="DGR149" s="4"/>
      <c r="DGS149" s="4"/>
      <c r="DGT149" s="4"/>
      <c r="DGU149" s="4"/>
      <c r="DGV149" s="4"/>
      <c r="DGW149" s="4"/>
      <c r="DGX149" s="4"/>
      <c r="DGY149" s="4"/>
      <c r="DGZ149" s="4"/>
      <c r="DHA149" s="4"/>
      <c r="DHB149" s="4"/>
      <c r="DHC149" s="4"/>
      <c r="DHD149" s="4"/>
      <c r="DHE149" s="4"/>
      <c r="DHF149" s="4"/>
      <c r="DHG149" s="4"/>
      <c r="DHH149" s="4"/>
      <c r="DHI149" s="4"/>
      <c r="DHJ149" s="4"/>
      <c r="DHK149" s="4"/>
      <c r="DHL149" s="4"/>
      <c r="DHM149" s="4"/>
      <c r="DHN149" s="4"/>
      <c r="DHO149" s="4"/>
      <c r="DHP149" s="4"/>
      <c r="DHQ149" s="4"/>
      <c r="DHR149" s="4"/>
      <c r="DHS149" s="4"/>
      <c r="DHT149" s="4"/>
      <c r="DHU149" s="4"/>
      <c r="DHV149" s="4"/>
      <c r="DHW149" s="4"/>
      <c r="DHX149" s="4"/>
      <c r="DHY149" s="4"/>
      <c r="DHZ149" s="4"/>
      <c r="DIA149" s="4"/>
      <c r="DIB149" s="4"/>
      <c r="DIC149" s="4"/>
      <c r="DID149" s="4"/>
      <c r="DIE149" s="4"/>
      <c r="DIF149" s="4"/>
      <c r="DIG149" s="4"/>
      <c r="DIH149" s="4"/>
      <c r="DII149" s="4"/>
      <c r="DIJ149" s="4"/>
      <c r="DIK149" s="4"/>
      <c r="DIL149" s="4"/>
      <c r="DIM149" s="4"/>
      <c r="DIN149" s="4"/>
      <c r="DIO149" s="4"/>
      <c r="DIP149" s="4"/>
      <c r="DIQ149" s="4"/>
      <c r="DIR149" s="4"/>
      <c r="DIS149" s="4"/>
      <c r="DIT149" s="4"/>
      <c r="DIU149" s="4"/>
      <c r="DIV149" s="4"/>
      <c r="DIW149" s="4"/>
      <c r="DIX149" s="4"/>
      <c r="DIY149" s="4"/>
      <c r="DIZ149" s="4"/>
      <c r="DJA149" s="4"/>
      <c r="DJB149" s="4"/>
      <c r="DJC149" s="4"/>
      <c r="DJD149" s="4"/>
      <c r="DJE149" s="4"/>
      <c r="DJF149" s="4"/>
      <c r="DJG149" s="4"/>
      <c r="DJH149" s="4"/>
      <c r="DJI149" s="4"/>
      <c r="DJJ149" s="4"/>
      <c r="DJK149" s="4"/>
      <c r="DJL149" s="4"/>
      <c r="DJM149" s="4"/>
      <c r="DJN149" s="4"/>
      <c r="DJO149" s="4"/>
      <c r="DJP149" s="4"/>
      <c r="DJQ149" s="4"/>
      <c r="DJR149" s="4"/>
      <c r="DJS149" s="4"/>
      <c r="DJT149" s="4"/>
      <c r="DJU149" s="4"/>
      <c r="DJV149" s="4"/>
      <c r="DJW149" s="4"/>
      <c r="DJX149" s="4"/>
      <c r="DJY149" s="4"/>
      <c r="DJZ149" s="4"/>
      <c r="DKA149" s="4"/>
      <c r="DKB149" s="4"/>
      <c r="DKC149" s="4"/>
      <c r="DKD149" s="4"/>
      <c r="DKE149" s="4"/>
      <c r="DKF149" s="4"/>
      <c r="DKG149" s="4"/>
      <c r="DKH149" s="4"/>
      <c r="DKI149" s="4"/>
      <c r="DKJ149" s="4"/>
      <c r="DKK149" s="4"/>
      <c r="DKL149" s="4"/>
      <c r="DKM149" s="4"/>
      <c r="DKN149" s="4"/>
      <c r="DKO149" s="4"/>
      <c r="DKP149" s="4"/>
      <c r="DKQ149" s="4"/>
      <c r="DKR149" s="4"/>
      <c r="DKS149" s="4"/>
      <c r="DKT149" s="4"/>
      <c r="DKU149" s="4"/>
      <c r="DKV149" s="4"/>
      <c r="DKW149" s="4"/>
      <c r="DKX149" s="4"/>
      <c r="DKY149" s="4"/>
      <c r="DKZ149" s="4"/>
      <c r="DLA149" s="4"/>
      <c r="DLB149" s="4"/>
      <c r="DLC149" s="4"/>
      <c r="DLD149" s="4"/>
      <c r="DLE149" s="4"/>
      <c r="DLF149" s="4"/>
      <c r="DLG149" s="4"/>
      <c r="DLH149" s="4"/>
      <c r="DLI149" s="4"/>
      <c r="DLJ149" s="4"/>
      <c r="DLK149" s="74"/>
      <c r="DLL149" s="74"/>
      <c r="DLM149" s="74"/>
      <c r="DLN149" s="74"/>
      <c r="DLO149" s="74"/>
      <c r="DLP149" s="74"/>
      <c r="DLQ149" s="4"/>
      <c r="DLR149" s="4"/>
      <c r="DLS149" s="4"/>
      <c r="DLT149" s="4"/>
      <c r="DLU149" s="4"/>
      <c r="DLV149" s="4"/>
      <c r="DLW149" s="4"/>
      <c r="DLX149" s="4"/>
      <c r="DLY149" s="4"/>
      <c r="DLZ149" s="4"/>
      <c r="DMA149" s="4"/>
      <c r="DMB149" s="4"/>
      <c r="DMC149" s="4"/>
      <c r="DMD149" s="4"/>
      <c r="DME149" s="4"/>
      <c r="DMF149" s="4"/>
      <c r="DMG149" s="4"/>
      <c r="DMH149" s="4"/>
      <c r="DMI149" s="4"/>
      <c r="DMJ149" s="4"/>
      <c r="DMK149" s="4"/>
      <c r="DML149" s="4"/>
      <c r="DMM149" s="4"/>
      <c r="DMN149" s="4"/>
      <c r="DMO149" s="4"/>
      <c r="DMP149" s="4"/>
      <c r="DMQ149" s="4"/>
      <c r="DMR149" s="4"/>
      <c r="DMS149" s="4"/>
      <c r="DMT149" s="4"/>
      <c r="DMU149" s="4"/>
      <c r="DMV149" s="4"/>
      <c r="DMW149" s="4"/>
      <c r="DMX149" s="4"/>
      <c r="DMY149" s="4"/>
      <c r="DMZ149" s="4"/>
      <c r="DNA149" s="4"/>
      <c r="DNB149" s="4"/>
      <c r="DNC149" s="4"/>
      <c r="DND149" s="4"/>
      <c r="DNE149" s="4"/>
      <c r="DNF149" s="4"/>
      <c r="DNG149" s="4"/>
      <c r="DNH149" s="4"/>
      <c r="DNI149" s="4"/>
      <c r="DNJ149" s="4"/>
      <c r="DNK149" s="4"/>
      <c r="DNL149" s="4"/>
      <c r="DNM149" s="4"/>
      <c r="DNN149" s="4"/>
      <c r="DNO149" s="4"/>
      <c r="DNP149" s="4"/>
      <c r="DNQ149" s="4"/>
      <c r="DNR149" s="4"/>
      <c r="DNS149" s="4"/>
      <c r="DNT149" s="4"/>
      <c r="DNU149" s="4"/>
      <c r="DNV149" s="4"/>
      <c r="DNW149" s="4"/>
      <c r="DNX149" s="4"/>
      <c r="DNY149" s="4"/>
      <c r="DNZ149" s="4"/>
      <c r="DOA149" s="4"/>
      <c r="DOB149" s="4"/>
      <c r="DOC149" s="4"/>
      <c r="DOD149" s="4"/>
      <c r="DOE149" s="4"/>
      <c r="DOF149" s="4"/>
      <c r="DOG149" s="4"/>
      <c r="DOH149" s="4"/>
      <c r="DOI149" s="4"/>
      <c r="DOJ149" s="4"/>
      <c r="DOK149" s="4"/>
      <c r="DOL149" s="4"/>
      <c r="DOM149" s="4"/>
      <c r="DON149" s="4"/>
      <c r="DOO149" s="4"/>
      <c r="DOP149" s="4"/>
      <c r="DOQ149" s="4"/>
      <c r="DOR149" s="4"/>
      <c r="DOS149" s="4"/>
      <c r="DOT149" s="4"/>
      <c r="DOU149" s="4"/>
      <c r="DOV149" s="4"/>
      <c r="DOW149" s="4"/>
      <c r="DOX149" s="4"/>
      <c r="DOY149" s="4"/>
      <c r="DOZ149" s="4"/>
      <c r="DPA149" s="4"/>
      <c r="DPB149" s="4"/>
      <c r="DPC149" s="4"/>
      <c r="DPD149" s="4"/>
      <c r="DPE149" s="4"/>
      <c r="DPF149" s="4"/>
      <c r="DPG149" s="4"/>
      <c r="DPH149" s="4"/>
      <c r="DPI149" s="4"/>
      <c r="DPJ149" s="4"/>
      <c r="DPK149" s="4"/>
      <c r="DPL149" s="4"/>
      <c r="DPM149" s="4"/>
      <c r="DPN149" s="4"/>
      <c r="DPO149" s="4"/>
      <c r="DPP149" s="4"/>
      <c r="DPQ149" s="4"/>
      <c r="DPR149" s="4"/>
      <c r="DPS149" s="4"/>
      <c r="DPT149" s="4"/>
      <c r="DPU149" s="4"/>
      <c r="DPV149" s="4"/>
      <c r="DPW149" s="4"/>
      <c r="DPX149" s="4"/>
      <c r="DPY149" s="4"/>
      <c r="DPZ149" s="4"/>
      <c r="DQA149" s="4"/>
      <c r="DQB149" s="4"/>
      <c r="DQC149" s="4"/>
      <c r="DQD149" s="4"/>
      <c r="DQE149" s="4"/>
      <c r="DQF149" s="4"/>
      <c r="DQG149" s="4"/>
      <c r="DQH149" s="4"/>
      <c r="DQI149" s="4"/>
      <c r="DQJ149" s="4"/>
      <c r="DQK149" s="4"/>
      <c r="DQL149" s="4"/>
      <c r="DQM149" s="4"/>
      <c r="DQN149" s="4"/>
      <c r="DQO149" s="4"/>
      <c r="DQP149" s="4"/>
      <c r="DQQ149" s="4"/>
      <c r="DQR149" s="4"/>
      <c r="DQS149" s="4"/>
      <c r="DQT149" s="4"/>
      <c r="DQU149" s="4"/>
      <c r="DQV149" s="4"/>
      <c r="DQW149" s="4"/>
      <c r="DQX149" s="4"/>
      <c r="DQY149" s="4"/>
      <c r="DQZ149" s="4"/>
      <c r="DRA149" s="4"/>
      <c r="DRB149" s="4"/>
      <c r="DRC149" s="4"/>
      <c r="DRD149" s="4"/>
      <c r="DRE149" s="4"/>
      <c r="DRF149" s="4"/>
      <c r="DRG149" s="4"/>
      <c r="DRH149" s="4"/>
      <c r="DRI149" s="4"/>
      <c r="DRJ149" s="4"/>
      <c r="DRK149" s="4"/>
      <c r="DRL149" s="4"/>
      <c r="DRM149" s="4"/>
      <c r="DRN149" s="4"/>
      <c r="DRO149" s="4"/>
      <c r="DRP149" s="4"/>
      <c r="DRQ149" s="4"/>
      <c r="DRR149" s="4"/>
      <c r="DRS149" s="4"/>
      <c r="DRT149" s="4"/>
      <c r="DRU149" s="4"/>
      <c r="DRV149" s="4"/>
      <c r="DRW149" s="4"/>
      <c r="DRX149" s="4"/>
      <c r="DRY149" s="4"/>
      <c r="DRZ149" s="4"/>
      <c r="DSA149" s="4"/>
      <c r="DSB149" s="4"/>
      <c r="DSC149" s="4"/>
      <c r="DSD149" s="4"/>
      <c r="DSE149" s="4"/>
      <c r="DSF149" s="4"/>
      <c r="DSG149" s="4"/>
      <c r="DSH149" s="4"/>
      <c r="DSI149" s="4"/>
      <c r="DSJ149" s="4"/>
      <c r="DSK149" s="4"/>
      <c r="DSL149" s="4"/>
      <c r="DSM149" s="4"/>
      <c r="DSN149" s="4"/>
      <c r="DSO149" s="4"/>
      <c r="DSP149" s="4"/>
      <c r="DSQ149" s="4"/>
      <c r="DSR149" s="4"/>
      <c r="DSS149" s="4"/>
      <c r="DST149" s="4"/>
      <c r="DSU149" s="4"/>
      <c r="DSV149" s="4"/>
      <c r="DSW149" s="4"/>
      <c r="DSX149" s="4"/>
      <c r="DSY149" s="4"/>
      <c r="DSZ149" s="4"/>
      <c r="DTA149" s="4"/>
      <c r="DTB149" s="4"/>
      <c r="DTC149" s="4"/>
      <c r="DTD149" s="4"/>
      <c r="DTE149" s="4"/>
      <c r="DTF149" s="4"/>
      <c r="DTG149" s="4"/>
      <c r="DTH149" s="4"/>
      <c r="DTI149" s="4"/>
      <c r="DTJ149" s="4"/>
      <c r="DTK149" s="4"/>
      <c r="DTL149" s="4"/>
      <c r="DTM149" s="4"/>
      <c r="DTN149" s="4"/>
      <c r="DTO149" s="4"/>
      <c r="DTP149" s="4"/>
      <c r="DTQ149" s="4"/>
      <c r="DTR149" s="4"/>
      <c r="DTS149" s="4"/>
      <c r="DTT149" s="4"/>
      <c r="DTU149" s="4"/>
      <c r="DTV149" s="4"/>
      <c r="DTW149" s="4"/>
      <c r="DTX149" s="4"/>
      <c r="DTY149" s="4"/>
      <c r="DTZ149" s="4"/>
      <c r="DUA149" s="4"/>
      <c r="DUB149" s="4"/>
      <c r="DUC149" s="4"/>
      <c r="DUD149" s="4"/>
      <c r="DUE149" s="4"/>
      <c r="DUF149" s="4"/>
      <c r="DUG149" s="4"/>
      <c r="DUH149" s="4"/>
      <c r="DUI149" s="4"/>
      <c r="DUJ149" s="4"/>
      <c r="DUK149" s="4"/>
      <c r="DUL149" s="4"/>
      <c r="DUM149" s="4"/>
      <c r="DUN149" s="4"/>
      <c r="DUO149" s="4"/>
      <c r="DUP149" s="4"/>
      <c r="DUQ149" s="4"/>
      <c r="DUR149" s="4"/>
      <c r="DUS149" s="4"/>
      <c r="DUT149" s="4"/>
      <c r="DUU149" s="4"/>
      <c r="DUV149" s="4"/>
      <c r="DUW149" s="4"/>
      <c r="DUX149" s="4"/>
      <c r="DUY149" s="4"/>
      <c r="DUZ149" s="4"/>
      <c r="DVA149" s="4"/>
      <c r="DVB149" s="4"/>
      <c r="DVC149" s="4"/>
      <c r="DVD149" s="4"/>
      <c r="DVE149" s="4"/>
      <c r="DVF149" s="4"/>
      <c r="DVG149" s="74"/>
      <c r="DVH149" s="74"/>
      <c r="DVI149" s="74"/>
      <c r="DVJ149" s="74"/>
      <c r="DVK149" s="74"/>
      <c r="DVL149" s="74"/>
      <c r="DVM149" s="4"/>
      <c r="DVN149" s="4"/>
      <c r="DVO149" s="4"/>
      <c r="DVP149" s="4"/>
      <c r="DVQ149" s="4"/>
      <c r="DVR149" s="4"/>
      <c r="DVS149" s="4"/>
      <c r="DVT149" s="4"/>
      <c r="DVU149" s="4"/>
      <c r="DVV149" s="4"/>
      <c r="DVW149" s="4"/>
      <c r="DVX149" s="4"/>
      <c r="DVY149" s="4"/>
      <c r="DVZ149" s="4"/>
      <c r="DWA149" s="4"/>
      <c r="DWB149" s="4"/>
      <c r="DWC149" s="4"/>
      <c r="DWD149" s="4"/>
      <c r="DWE149" s="4"/>
      <c r="DWF149" s="4"/>
      <c r="DWG149" s="4"/>
      <c r="DWH149" s="4"/>
      <c r="DWI149" s="4"/>
      <c r="DWJ149" s="4"/>
      <c r="DWK149" s="4"/>
      <c r="DWL149" s="4"/>
      <c r="DWM149" s="4"/>
      <c r="DWN149" s="4"/>
      <c r="DWO149" s="4"/>
      <c r="DWP149" s="4"/>
      <c r="DWQ149" s="4"/>
      <c r="DWR149" s="4"/>
      <c r="DWS149" s="4"/>
      <c r="DWT149" s="4"/>
      <c r="DWU149" s="4"/>
      <c r="DWV149" s="4"/>
      <c r="DWW149" s="4"/>
      <c r="DWX149" s="4"/>
      <c r="DWY149" s="4"/>
      <c r="DWZ149" s="4"/>
      <c r="DXA149" s="4"/>
      <c r="DXB149" s="4"/>
      <c r="DXC149" s="4"/>
      <c r="DXD149" s="4"/>
      <c r="DXE149" s="4"/>
      <c r="DXF149" s="4"/>
      <c r="DXG149" s="4"/>
      <c r="DXH149" s="4"/>
      <c r="DXI149" s="4"/>
      <c r="DXJ149" s="4"/>
      <c r="DXK149" s="4"/>
      <c r="DXL149" s="4"/>
      <c r="DXM149" s="4"/>
      <c r="DXN149" s="4"/>
      <c r="DXO149" s="4"/>
      <c r="DXP149" s="4"/>
      <c r="DXQ149" s="4"/>
      <c r="DXR149" s="4"/>
      <c r="DXS149" s="4"/>
      <c r="DXT149" s="4"/>
      <c r="DXU149" s="4"/>
      <c r="DXV149" s="4"/>
      <c r="DXW149" s="4"/>
      <c r="DXX149" s="4"/>
      <c r="DXY149" s="4"/>
      <c r="DXZ149" s="4"/>
      <c r="DYA149" s="4"/>
      <c r="DYB149" s="4"/>
      <c r="DYC149" s="4"/>
      <c r="DYD149" s="4"/>
      <c r="DYE149" s="4"/>
      <c r="DYF149" s="4"/>
      <c r="DYG149" s="4"/>
      <c r="DYH149" s="4"/>
      <c r="DYI149" s="4"/>
      <c r="DYJ149" s="4"/>
      <c r="DYK149" s="4"/>
      <c r="DYL149" s="4"/>
      <c r="DYM149" s="4"/>
      <c r="DYN149" s="4"/>
      <c r="DYO149" s="4"/>
      <c r="DYP149" s="4"/>
      <c r="DYQ149" s="4"/>
      <c r="DYR149" s="4"/>
      <c r="DYS149" s="4"/>
      <c r="DYT149" s="4"/>
      <c r="DYU149" s="4"/>
      <c r="DYV149" s="4"/>
      <c r="DYW149" s="4"/>
      <c r="DYX149" s="4"/>
      <c r="DYY149" s="4"/>
      <c r="DYZ149" s="4"/>
      <c r="DZA149" s="4"/>
      <c r="DZB149" s="4"/>
      <c r="DZC149" s="4"/>
      <c r="DZD149" s="4"/>
      <c r="DZE149" s="4"/>
      <c r="DZF149" s="4"/>
      <c r="DZG149" s="4"/>
      <c r="DZH149" s="4"/>
      <c r="DZI149" s="4"/>
      <c r="DZJ149" s="4"/>
      <c r="DZK149" s="4"/>
      <c r="DZL149" s="4"/>
      <c r="DZM149" s="4"/>
      <c r="DZN149" s="4"/>
      <c r="DZO149" s="4"/>
      <c r="DZP149" s="4"/>
      <c r="DZQ149" s="4"/>
      <c r="DZR149" s="4"/>
      <c r="DZS149" s="4"/>
      <c r="DZT149" s="4"/>
      <c r="DZU149" s="4"/>
      <c r="DZV149" s="4"/>
      <c r="DZW149" s="4"/>
      <c r="DZX149" s="4"/>
      <c r="DZY149" s="4"/>
      <c r="DZZ149" s="4"/>
      <c r="EAA149" s="4"/>
      <c r="EAB149" s="4"/>
      <c r="EAC149" s="4"/>
      <c r="EAD149" s="4"/>
      <c r="EAE149" s="4"/>
      <c r="EAF149" s="4"/>
      <c r="EAG149" s="4"/>
      <c r="EAH149" s="4"/>
      <c r="EAI149" s="4"/>
      <c r="EAJ149" s="4"/>
      <c r="EAK149" s="4"/>
      <c r="EAL149" s="4"/>
      <c r="EAM149" s="4"/>
      <c r="EAN149" s="4"/>
      <c r="EAO149" s="4"/>
      <c r="EAP149" s="4"/>
      <c r="EAQ149" s="4"/>
      <c r="EAR149" s="4"/>
      <c r="EAS149" s="4"/>
      <c r="EAT149" s="4"/>
      <c r="EAU149" s="4"/>
      <c r="EAV149" s="4"/>
      <c r="EAW149" s="4"/>
      <c r="EAX149" s="4"/>
      <c r="EAY149" s="4"/>
      <c r="EAZ149" s="4"/>
      <c r="EBA149" s="4"/>
      <c r="EBB149" s="4"/>
      <c r="EBC149" s="4"/>
      <c r="EBD149" s="4"/>
      <c r="EBE149" s="4"/>
      <c r="EBF149" s="4"/>
      <c r="EBG149" s="4"/>
      <c r="EBH149" s="4"/>
      <c r="EBI149" s="4"/>
      <c r="EBJ149" s="4"/>
      <c r="EBK149" s="4"/>
      <c r="EBL149" s="4"/>
      <c r="EBM149" s="4"/>
      <c r="EBN149" s="4"/>
      <c r="EBO149" s="4"/>
      <c r="EBP149" s="4"/>
      <c r="EBQ149" s="4"/>
      <c r="EBR149" s="4"/>
      <c r="EBS149" s="4"/>
      <c r="EBT149" s="4"/>
      <c r="EBU149" s="4"/>
      <c r="EBV149" s="4"/>
      <c r="EBW149" s="4"/>
      <c r="EBX149" s="4"/>
      <c r="EBY149" s="4"/>
      <c r="EBZ149" s="4"/>
      <c r="ECA149" s="4"/>
      <c r="ECB149" s="4"/>
      <c r="ECC149" s="4"/>
      <c r="ECD149" s="4"/>
      <c r="ECE149" s="4"/>
      <c r="ECF149" s="4"/>
      <c r="ECG149" s="4"/>
      <c r="ECH149" s="4"/>
      <c r="ECI149" s="4"/>
      <c r="ECJ149" s="4"/>
      <c r="ECK149" s="4"/>
      <c r="ECL149" s="4"/>
      <c r="ECM149" s="4"/>
      <c r="ECN149" s="4"/>
      <c r="ECO149" s="4"/>
      <c r="ECP149" s="4"/>
      <c r="ECQ149" s="4"/>
      <c r="ECR149" s="4"/>
      <c r="ECS149" s="4"/>
      <c r="ECT149" s="4"/>
      <c r="ECU149" s="4"/>
      <c r="ECV149" s="4"/>
      <c r="ECW149" s="4"/>
      <c r="ECX149" s="4"/>
      <c r="ECY149" s="4"/>
      <c r="ECZ149" s="4"/>
      <c r="EDA149" s="4"/>
      <c r="EDB149" s="4"/>
      <c r="EDC149" s="4"/>
      <c r="EDD149" s="4"/>
      <c r="EDE149" s="4"/>
      <c r="EDF149" s="4"/>
      <c r="EDG149" s="4"/>
      <c r="EDH149" s="4"/>
      <c r="EDI149" s="4"/>
      <c r="EDJ149" s="4"/>
      <c r="EDK149" s="4"/>
      <c r="EDL149" s="4"/>
      <c r="EDM149" s="4"/>
      <c r="EDN149" s="4"/>
      <c r="EDO149" s="4"/>
      <c r="EDP149" s="4"/>
      <c r="EDQ149" s="4"/>
      <c r="EDR149" s="4"/>
      <c r="EDS149" s="4"/>
      <c r="EDT149" s="4"/>
      <c r="EDU149" s="4"/>
      <c r="EDV149" s="4"/>
      <c r="EDW149" s="4"/>
      <c r="EDX149" s="4"/>
      <c r="EDY149" s="4"/>
      <c r="EDZ149" s="4"/>
      <c r="EEA149" s="4"/>
      <c r="EEB149" s="4"/>
      <c r="EEC149" s="4"/>
      <c r="EED149" s="4"/>
      <c r="EEE149" s="4"/>
      <c r="EEF149" s="4"/>
      <c r="EEG149" s="4"/>
      <c r="EEH149" s="4"/>
      <c r="EEI149" s="4"/>
      <c r="EEJ149" s="4"/>
      <c r="EEK149" s="4"/>
      <c r="EEL149" s="4"/>
      <c r="EEM149" s="4"/>
      <c r="EEN149" s="4"/>
      <c r="EEO149" s="4"/>
      <c r="EEP149" s="4"/>
      <c r="EEQ149" s="4"/>
      <c r="EER149" s="4"/>
      <c r="EES149" s="4"/>
      <c r="EET149" s="4"/>
      <c r="EEU149" s="4"/>
      <c r="EEV149" s="4"/>
      <c r="EEW149" s="4"/>
      <c r="EEX149" s="4"/>
      <c r="EEY149" s="4"/>
      <c r="EEZ149" s="4"/>
      <c r="EFA149" s="4"/>
      <c r="EFB149" s="4"/>
      <c r="EFC149" s="74"/>
      <c r="EFD149" s="74"/>
      <c r="EFE149" s="74"/>
      <c r="EFF149" s="74"/>
      <c r="EFG149" s="74"/>
      <c r="EFH149" s="74"/>
      <c r="EFI149" s="4"/>
      <c r="EFJ149" s="4"/>
      <c r="EFK149" s="4"/>
      <c r="EFL149" s="4"/>
      <c r="EFM149" s="4"/>
      <c r="EFN149" s="4"/>
      <c r="EFO149" s="4"/>
      <c r="EFP149" s="4"/>
      <c r="EFQ149" s="4"/>
      <c r="EFR149" s="4"/>
      <c r="EFS149" s="4"/>
      <c r="EFT149" s="4"/>
      <c r="EFU149" s="4"/>
      <c r="EFV149" s="4"/>
      <c r="EFW149" s="4"/>
      <c r="EFX149" s="4"/>
      <c r="EFY149" s="4"/>
      <c r="EFZ149" s="4"/>
      <c r="EGA149" s="4"/>
      <c r="EGB149" s="4"/>
      <c r="EGC149" s="4"/>
      <c r="EGD149" s="4"/>
      <c r="EGE149" s="4"/>
      <c r="EGF149" s="4"/>
      <c r="EGG149" s="4"/>
      <c r="EGH149" s="4"/>
      <c r="EGI149" s="4"/>
      <c r="EGJ149" s="4"/>
      <c r="EGK149" s="4"/>
      <c r="EGL149" s="4"/>
      <c r="EGM149" s="4"/>
      <c r="EGN149" s="4"/>
      <c r="EGO149" s="4"/>
      <c r="EGP149" s="4"/>
      <c r="EGQ149" s="4"/>
      <c r="EGR149" s="4"/>
      <c r="EGS149" s="4"/>
      <c r="EGT149" s="4"/>
      <c r="EGU149" s="4"/>
      <c r="EGV149" s="4"/>
      <c r="EGW149" s="4"/>
      <c r="EGX149" s="4"/>
      <c r="EGY149" s="4"/>
      <c r="EGZ149" s="4"/>
      <c r="EHA149" s="4"/>
      <c r="EHB149" s="4"/>
      <c r="EHC149" s="4"/>
      <c r="EHD149" s="4"/>
      <c r="EHE149" s="4"/>
      <c r="EHF149" s="4"/>
      <c r="EHG149" s="4"/>
      <c r="EHH149" s="4"/>
      <c r="EHI149" s="4"/>
      <c r="EHJ149" s="4"/>
      <c r="EHK149" s="4"/>
      <c r="EHL149" s="4"/>
      <c r="EHM149" s="4"/>
      <c r="EHN149" s="4"/>
      <c r="EHO149" s="4"/>
      <c r="EHP149" s="4"/>
      <c r="EHQ149" s="4"/>
      <c r="EHR149" s="4"/>
      <c r="EHS149" s="4"/>
      <c r="EHT149" s="4"/>
      <c r="EHU149" s="4"/>
      <c r="EHV149" s="4"/>
      <c r="EHW149" s="4"/>
      <c r="EHX149" s="4"/>
      <c r="EHY149" s="4"/>
      <c r="EHZ149" s="4"/>
      <c r="EIA149" s="4"/>
      <c r="EIB149" s="4"/>
      <c r="EIC149" s="4"/>
      <c r="EID149" s="4"/>
      <c r="EIE149" s="4"/>
      <c r="EIF149" s="4"/>
      <c r="EIG149" s="4"/>
      <c r="EIH149" s="4"/>
      <c r="EII149" s="4"/>
      <c r="EIJ149" s="4"/>
      <c r="EIK149" s="4"/>
      <c r="EIL149" s="4"/>
      <c r="EIM149" s="4"/>
      <c r="EIN149" s="4"/>
      <c r="EIO149" s="4"/>
      <c r="EIP149" s="4"/>
      <c r="EIQ149" s="4"/>
      <c r="EIR149" s="4"/>
      <c r="EIS149" s="4"/>
      <c r="EIT149" s="4"/>
      <c r="EIU149" s="4"/>
      <c r="EIV149" s="4"/>
      <c r="EIW149" s="4"/>
      <c r="EIX149" s="4"/>
      <c r="EIY149" s="4"/>
      <c r="EIZ149" s="4"/>
      <c r="EJA149" s="4"/>
      <c r="EJB149" s="4"/>
      <c r="EJC149" s="4"/>
      <c r="EJD149" s="4"/>
      <c r="EJE149" s="4"/>
      <c r="EJF149" s="4"/>
      <c r="EJG149" s="4"/>
      <c r="EJH149" s="4"/>
      <c r="EJI149" s="4"/>
      <c r="EJJ149" s="4"/>
      <c r="EJK149" s="4"/>
      <c r="EJL149" s="4"/>
      <c r="EJM149" s="4"/>
      <c r="EJN149" s="4"/>
      <c r="EJO149" s="4"/>
      <c r="EJP149" s="4"/>
      <c r="EJQ149" s="4"/>
      <c r="EJR149" s="4"/>
      <c r="EJS149" s="4"/>
      <c r="EJT149" s="4"/>
      <c r="EJU149" s="4"/>
      <c r="EJV149" s="4"/>
      <c r="EJW149" s="4"/>
      <c r="EJX149" s="4"/>
      <c r="EJY149" s="4"/>
      <c r="EJZ149" s="4"/>
      <c r="EKA149" s="4"/>
      <c r="EKB149" s="4"/>
      <c r="EKC149" s="4"/>
      <c r="EKD149" s="4"/>
      <c r="EKE149" s="4"/>
      <c r="EKF149" s="4"/>
      <c r="EKG149" s="4"/>
      <c r="EKH149" s="4"/>
      <c r="EKI149" s="4"/>
      <c r="EKJ149" s="4"/>
      <c r="EKK149" s="4"/>
      <c r="EKL149" s="4"/>
      <c r="EKM149" s="4"/>
      <c r="EKN149" s="4"/>
      <c r="EKO149" s="4"/>
      <c r="EKP149" s="4"/>
      <c r="EKQ149" s="4"/>
      <c r="EKR149" s="4"/>
      <c r="EKS149" s="4"/>
      <c r="EKT149" s="4"/>
      <c r="EKU149" s="4"/>
      <c r="EKV149" s="4"/>
      <c r="EKW149" s="4"/>
      <c r="EKX149" s="4"/>
      <c r="EKY149" s="4"/>
      <c r="EKZ149" s="4"/>
      <c r="ELA149" s="4"/>
      <c r="ELB149" s="4"/>
      <c r="ELC149" s="4"/>
      <c r="ELD149" s="4"/>
      <c r="ELE149" s="4"/>
      <c r="ELF149" s="4"/>
      <c r="ELG149" s="4"/>
      <c r="ELH149" s="4"/>
      <c r="ELI149" s="4"/>
      <c r="ELJ149" s="4"/>
      <c r="ELK149" s="4"/>
      <c r="ELL149" s="4"/>
      <c r="ELM149" s="4"/>
      <c r="ELN149" s="4"/>
      <c r="ELO149" s="4"/>
      <c r="ELP149" s="4"/>
      <c r="ELQ149" s="4"/>
      <c r="ELR149" s="4"/>
      <c r="ELS149" s="4"/>
      <c r="ELT149" s="4"/>
      <c r="ELU149" s="4"/>
      <c r="ELV149" s="4"/>
      <c r="ELW149" s="4"/>
      <c r="ELX149" s="4"/>
      <c r="ELY149" s="4"/>
      <c r="ELZ149" s="4"/>
      <c r="EMA149" s="4"/>
      <c r="EMB149" s="4"/>
      <c r="EMC149" s="4"/>
      <c r="EMD149" s="4"/>
      <c r="EME149" s="4"/>
      <c r="EMF149" s="4"/>
      <c r="EMG149" s="4"/>
      <c r="EMH149" s="4"/>
      <c r="EMI149" s="4"/>
      <c r="EMJ149" s="4"/>
      <c r="EMK149" s="4"/>
      <c r="EML149" s="4"/>
      <c r="EMM149" s="4"/>
      <c r="EMN149" s="4"/>
      <c r="EMO149" s="4"/>
      <c r="EMP149" s="4"/>
      <c r="EMQ149" s="4"/>
      <c r="EMR149" s="4"/>
      <c r="EMS149" s="4"/>
      <c r="EMT149" s="4"/>
      <c r="EMU149" s="4"/>
      <c r="EMV149" s="4"/>
      <c r="EMW149" s="4"/>
      <c r="EMX149" s="4"/>
      <c r="EMY149" s="4"/>
      <c r="EMZ149" s="4"/>
      <c r="ENA149" s="4"/>
      <c r="ENB149" s="4"/>
      <c r="ENC149" s="4"/>
      <c r="END149" s="4"/>
      <c r="ENE149" s="4"/>
      <c r="ENF149" s="4"/>
      <c r="ENG149" s="4"/>
      <c r="ENH149" s="4"/>
      <c r="ENI149" s="4"/>
      <c r="ENJ149" s="4"/>
      <c r="ENK149" s="4"/>
      <c r="ENL149" s="4"/>
      <c r="ENM149" s="4"/>
      <c r="ENN149" s="4"/>
      <c r="ENO149" s="4"/>
      <c r="ENP149" s="4"/>
      <c r="ENQ149" s="4"/>
      <c r="ENR149" s="4"/>
      <c r="ENS149" s="4"/>
      <c r="ENT149" s="4"/>
      <c r="ENU149" s="4"/>
      <c r="ENV149" s="4"/>
      <c r="ENW149" s="4"/>
      <c r="ENX149" s="4"/>
      <c r="ENY149" s="4"/>
      <c r="ENZ149" s="4"/>
      <c r="EOA149" s="4"/>
      <c r="EOB149" s="4"/>
      <c r="EOC149" s="4"/>
      <c r="EOD149" s="4"/>
      <c r="EOE149" s="4"/>
      <c r="EOF149" s="4"/>
      <c r="EOG149" s="4"/>
      <c r="EOH149" s="4"/>
      <c r="EOI149" s="4"/>
      <c r="EOJ149" s="4"/>
      <c r="EOK149" s="4"/>
      <c r="EOL149" s="4"/>
      <c r="EOM149" s="4"/>
      <c r="EON149" s="4"/>
      <c r="EOO149" s="4"/>
      <c r="EOP149" s="4"/>
      <c r="EOQ149" s="4"/>
      <c r="EOR149" s="4"/>
      <c r="EOS149" s="4"/>
      <c r="EOT149" s="4"/>
      <c r="EOU149" s="4"/>
      <c r="EOV149" s="4"/>
      <c r="EOW149" s="4"/>
      <c r="EOX149" s="4"/>
      <c r="EOY149" s="74"/>
      <c r="EOZ149" s="74"/>
      <c r="EPA149" s="74"/>
      <c r="EPB149" s="74"/>
      <c r="EPC149" s="74"/>
      <c r="EPD149" s="74"/>
      <c r="EPE149" s="4"/>
      <c r="EPF149" s="4"/>
      <c r="EPG149" s="4"/>
      <c r="EPH149" s="4"/>
      <c r="EPI149" s="4"/>
      <c r="EPJ149" s="4"/>
      <c r="EPK149" s="4"/>
      <c r="EPL149" s="4"/>
      <c r="EPM149" s="4"/>
      <c r="EPN149" s="4"/>
      <c r="EPO149" s="4"/>
      <c r="EPP149" s="4"/>
      <c r="EPQ149" s="4"/>
      <c r="EPR149" s="4"/>
      <c r="EPS149" s="4"/>
      <c r="EPT149" s="4"/>
      <c r="EPU149" s="4"/>
      <c r="EPV149" s="4"/>
      <c r="EPW149" s="4"/>
      <c r="EPX149" s="4"/>
      <c r="EPY149" s="4"/>
      <c r="EPZ149" s="4"/>
      <c r="EQA149" s="4"/>
      <c r="EQB149" s="4"/>
      <c r="EQC149" s="4"/>
      <c r="EQD149" s="4"/>
      <c r="EQE149" s="4"/>
      <c r="EQF149" s="4"/>
      <c r="EQG149" s="4"/>
      <c r="EQH149" s="4"/>
      <c r="EQI149" s="4"/>
      <c r="EQJ149" s="4"/>
      <c r="EQK149" s="4"/>
      <c r="EQL149" s="4"/>
      <c r="EQM149" s="4"/>
      <c r="EQN149" s="4"/>
      <c r="EQO149" s="4"/>
      <c r="EQP149" s="4"/>
      <c r="EQQ149" s="4"/>
      <c r="EQR149" s="4"/>
      <c r="EQS149" s="4"/>
      <c r="EQT149" s="4"/>
      <c r="EQU149" s="4"/>
      <c r="EQV149" s="4"/>
      <c r="EQW149" s="4"/>
      <c r="EQX149" s="4"/>
      <c r="EQY149" s="4"/>
      <c r="EQZ149" s="4"/>
      <c r="ERA149" s="4"/>
      <c r="ERB149" s="4"/>
      <c r="ERC149" s="4"/>
      <c r="ERD149" s="4"/>
      <c r="ERE149" s="4"/>
      <c r="ERF149" s="4"/>
      <c r="ERG149" s="4"/>
      <c r="ERH149" s="4"/>
      <c r="ERI149" s="4"/>
      <c r="ERJ149" s="4"/>
      <c r="ERK149" s="4"/>
      <c r="ERL149" s="4"/>
      <c r="ERM149" s="4"/>
      <c r="ERN149" s="4"/>
      <c r="ERO149" s="4"/>
      <c r="ERP149" s="4"/>
      <c r="ERQ149" s="4"/>
      <c r="ERR149" s="4"/>
      <c r="ERS149" s="4"/>
      <c r="ERT149" s="4"/>
      <c r="ERU149" s="4"/>
      <c r="ERV149" s="4"/>
      <c r="ERW149" s="4"/>
      <c r="ERX149" s="4"/>
      <c r="ERY149" s="4"/>
      <c r="ERZ149" s="4"/>
      <c r="ESA149" s="4"/>
      <c r="ESB149" s="4"/>
      <c r="ESC149" s="4"/>
      <c r="ESD149" s="4"/>
      <c r="ESE149" s="4"/>
      <c r="ESF149" s="4"/>
      <c r="ESG149" s="4"/>
      <c r="ESH149" s="4"/>
      <c r="ESI149" s="4"/>
      <c r="ESJ149" s="4"/>
      <c r="ESK149" s="4"/>
      <c r="ESL149" s="4"/>
      <c r="ESM149" s="4"/>
      <c r="ESN149" s="4"/>
      <c r="ESO149" s="4"/>
      <c r="ESP149" s="4"/>
      <c r="ESQ149" s="4"/>
      <c r="ESR149" s="4"/>
      <c r="ESS149" s="4"/>
      <c r="EST149" s="4"/>
      <c r="ESU149" s="4"/>
      <c r="ESV149" s="4"/>
      <c r="ESW149" s="4"/>
      <c r="ESX149" s="4"/>
      <c r="ESY149" s="4"/>
      <c r="ESZ149" s="4"/>
      <c r="ETA149" s="4"/>
      <c r="ETB149" s="4"/>
      <c r="ETC149" s="4"/>
      <c r="ETD149" s="4"/>
      <c r="ETE149" s="4"/>
      <c r="ETF149" s="4"/>
      <c r="ETG149" s="4"/>
      <c r="ETH149" s="4"/>
      <c r="ETI149" s="4"/>
      <c r="ETJ149" s="4"/>
      <c r="ETK149" s="4"/>
      <c r="ETL149" s="4"/>
      <c r="ETM149" s="4"/>
      <c r="ETN149" s="4"/>
      <c r="ETO149" s="4"/>
      <c r="ETP149" s="4"/>
      <c r="ETQ149" s="4"/>
      <c r="ETR149" s="4"/>
      <c r="ETS149" s="4"/>
      <c r="ETT149" s="4"/>
      <c r="ETU149" s="4"/>
      <c r="ETV149" s="4"/>
      <c r="ETW149" s="4"/>
      <c r="ETX149" s="4"/>
      <c r="ETY149" s="4"/>
      <c r="ETZ149" s="4"/>
      <c r="EUA149" s="4"/>
      <c r="EUB149" s="4"/>
      <c r="EUC149" s="4"/>
      <c r="EUD149" s="4"/>
      <c r="EUE149" s="4"/>
      <c r="EUF149" s="4"/>
      <c r="EUG149" s="4"/>
      <c r="EUH149" s="4"/>
      <c r="EUI149" s="4"/>
      <c r="EUJ149" s="4"/>
      <c r="EUK149" s="4"/>
      <c r="EUL149" s="4"/>
      <c r="EUM149" s="4"/>
      <c r="EUN149" s="4"/>
      <c r="EUO149" s="4"/>
      <c r="EUP149" s="4"/>
      <c r="EUQ149" s="4"/>
      <c r="EUR149" s="4"/>
      <c r="EUS149" s="4"/>
      <c r="EUT149" s="4"/>
      <c r="EUU149" s="4"/>
      <c r="EUV149" s="4"/>
      <c r="EUW149" s="4"/>
      <c r="EUX149" s="4"/>
      <c r="EUY149" s="4"/>
      <c r="EUZ149" s="4"/>
      <c r="EVA149" s="4"/>
      <c r="EVB149" s="4"/>
      <c r="EVC149" s="4"/>
      <c r="EVD149" s="4"/>
      <c r="EVE149" s="4"/>
      <c r="EVF149" s="4"/>
      <c r="EVG149" s="4"/>
      <c r="EVH149" s="4"/>
      <c r="EVI149" s="4"/>
      <c r="EVJ149" s="4"/>
      <c r="EVK149" s="4"/>
      <c r="EVL149" s="4"/>
      <c r="EVM149" s="4"/>
      <c r="EVN149" s="4"/>
      <c r="EVO149" s="4"/>
      <c r="EVP149" s="4"/>
      <c r="EVQ149" s="4"/>
      <c r="EVR149" s="4"/>
      <c r="EVS149" s="4"/>
      <c r="EVT149" s="4"/>
      <c r="EVU149" s="4"/>
      <c r="EVV149" s="4"/>
      <c r="EVW149" s="4"/>
      <c r="EVX149" s="4"/>
      <c r="EVY149" s="4"/>
      <c r="EVZ149" s="4"/>
      <c r="EWA149" s="4"/>
      <c r="EWB149" s="4"/>
      <c r="EWC149" s="4"/>
      <c r="EWD149" s="4"/>
      <c r="EWE149" s="4"/>
      <c r="EWF149" s="4"/>
      <c r="EWG149" s="4"/>
      <c r="EWH149" s="4"/>
      <c r="EWI149" s="4"/>
      <c r="EWJ149" s="4"/>
      <c r="EWK149" s="4"/>
      <c r="EWL149" s="4"/>
      <c r="EWM149" s="4"/>
      <c r="EWN149" s="4"/>
      <c r="EWO149" s="4"/>
      <c r="EWP149" s="4"/>
      <c r="EWQ149" s="4"/>
      <c r="EWR149" s="4"/>
      <c r="EWS149" s="4"/>
      <c r="EWT149" s="4"/>
      <c r="EWU149" s="4"/>
      <c r="EWV149" s="4"/>
      <c r="EWW149" s="4"/>
      <c r="EWX149" s="4"/>
      <c r="EWY149" s="4"/>
      <c r="EWZ149" s="4"/>
      <c r="EXA149" s="4"/>
      <c r="EXB149" s="4"/>
      <c r="EXC149" s="4"/>
      <c r="EXD149" s="4"/>
      <c r="EXE149" s="4"/>
      <c r="EXF149" s="4"/>
      <c r="EXG149" s="4"/>
      <c r="EXH149" s="4"/>
      <c r="EXI149" s="4"/>
      <c r="EXJ149" s="4"/>
      <c r="EXK149" s="4"/>
      <c r="EXL149" s="4"/>
      <c r="EXM149" s="4"/>
      <c r="EXN149" s="4"/>
      <c r="EXO149" s="4"/>
      <c r="EXP149" s="4"/>
      <c r="EXQ149" s="4"/>
      <c r="EXR149" s="4"/>
      <c r="EXS149" s="4"/>
      <c r="EXT149" s="4"/>
      <c r="EXU149" s="4"/>
      <c r="EXV149" s="4"/>
      <c r="EXW149" s="4"/>
      <c r="EXX149" s="4"/>
      <c r="EXY149" s="4"/>
      <c r="EXZ149" s="4"/>
      <c r="EYA149" s="4"/>
      <c r="EYB149" s="4"/>
      <c r="EYC149" s="4"/>
      <c r="EYD149" s="4"/>
      <c r="EYE149" s="4"/>
      <c r="EYF149" s="4"/>
      <c r="EYG149" s="4"/>
      <c r="EYH149" s="4"/>
      <c r="EYI149" s="4"/>
      <c r="EYJ149" s="4"/>
      <c r="EYK149" s="4"/>
      <c r="EYL149" s="4"/>
      <c r="EYM149" s="4"/>
      <c r="EYN149" s="4"/>
      <c r="EYO149" s="4"/>
      <c r="EYP149" s="4"/>
      <c r="EYQ149" s="4"/>
      <c r="EYR149" s="4"/>
      <c r="EYS149" s="4"/>
      <c r="EYT149" s="4"/>
      <c r="EYU149" s="74"/>
      <c r="EYV149" s="74"/>
      <c r="EYW149" s="74"/>
      <c r="EYX149" s="74"/>
      <c r="EYY149" s="74"/>
      <c r="EYZ149" s="74"/>
      <c r="EZA149" s="4"/>
      <c r="EZB149" s="4"/>
      <c r="EZC149" s="4"/>
      <c r="EZD149" s="4"/>
      <c r="EZE149" s="4"/>
      <c r="EZF149" s="4"/>
      <c r="EZG149" s="4"/>
      <c r="EZH149" s="4"/>
      <c r="EZI149" s="4"/>
      <c r="EZJ149" s="4"/>
      <c r="EZK149" s="4"/>
      <c r="EZL149" s="4"/>
      <c r="EZM149" s="4"/>
      <c r="EZN149" s="4"/>
      <c r="EZO149" s="4"/>
      <c r="EZP149" s="4"/>
      <c r="EZQ149" s="4"/>
      <c r="EZR149" s="4"/>
      <c r="EZS149" s="4"/>
      <c r="EZT149" s="4"/>
      <c r="EZU149" s="4"/>
      <c r="EZV149" s="4"/>
      <c r="EZW149" s="4"/>
      <c r="EZX149" s="4"/>
      <c r="EZY149" s="4"/>
      <c r="EZZ149" s="4"/>
      <c r="FAA149" s="4"/>
      <c r="FAB149" s="4"/>
      <c r="FAC149" s="4"/>
      <c r="FAD149" s="4"/>
      <c r="FAE149" s="4"/>
      <c r="FAF149" s="4"/>
      <c r="FAG149" s="4"/>
      <c r="FAH149" s="4"/>
      <c r="FAI149" s="4"/>
      <c r="FAJ149" s="4"/>
      <c r="FAK149" s="4"/>
      <c r="FAL149" s="4"/>
      <c r="FAM149" s="4"/>
      <c r="FAN149" s="4"/>
      <c r="FAO149" s="4"/>
      <c r="FAP149" s="4"/>
      <c r="FAQ149" s="4"/>
      <c r="FAR149" s="4"/>
      <c r="FAS149" s="4"/>
      <c r="FAT149" s="4"/>
      <c r="FAU149" s="4"/>
      <c r="FAV149" s="4"/>
      <c r="FAW149" s="4"/>
      <c r="FAX149" s="4"/>
      <c r="FAY149" s="4"/>
      <c r="FAZ149" s="4"/>
      <c r="FBA149" s="4"/>
      <c r="FBB149" s="4"/>
      <c r="FBC149" s="4"/>
      <c r="FBD149" s="4"/>
      <c r="FBE149" s="4"/>
      <c r="FBF149" s="4"/>
      <c r="FBG149" s="4"/>
      <c r="FBH149" s="4"/>
      <c r="FBI149" s="4"/>
      <c r="FBJ149" s="4"/>
      <c r="FBK149" s="4"/>
      <c r="FBL149" s="4"/>
      <c r="FBM149" s="4"/>
      <c r="FBN149" s="4"/>
      <c r="FBO149" s="4"/>
      <c r="FBP149" s="4"/>
      <c r="FBQ149" s="4"/>
      <c r="FBR149" s="4"/>
      <c r="FBS149" s="4"/>
      <c r="FBT149" s="4"/>
      <c r="FBU149" s="4"/>
      <c r="FBV149" s="4"/>
      <c r="FBW149" s="4"/>
      <c r="FBX149" s="4"/>
      <c r="FBY149" s="4"/>
      <c r="FBZ149" s="4"/>
      <c r="FCA149" s="4"/>
      <c r="FCB149" s="4"/>
      <c r="FCC149" s="4"/>
      <c r="FCD149" s="4"/>
      <c r="FCE149" s="4"/>
      <c r="FCF149" s="4"/>
      <c r="FCG149" s="4"/>
      <c r="FCH149" s="4"/>
      <c r="FCI149" s="4"/>
      <c r="FCJ149" s="4"/>
      <c r="FCK149" s="4"/>
      <c r="FCL149" s="4"/>
      <c r="FCM149" s="4"/>
      <c r="FCN149" s="4"/>
      <c r="FCO149" s="4"/>
      <c r="FCP149" s="4"/>
      <c r="FCQ149" s="4"/>
      <c r="FCR149" s="4"/>
      <c r="FCS149" s="4"/>
      <c r="FCT149" s="4"/>
      <c r="FCU149" s="4"/>
      <c r="FCV149" s="4"/>
      <c r="FCW149" s="4"/>
      <c r="FCX149" s="4"/>
      <c r="FCY149" s="4"/>
      <c r="FCZ149" s="4"/>
      <c r="FDA149" s="4"/>
      <c r="FDB149" s="4"/>
      <c r="FDC149" s="4"/>
      <c r="FDD149" s="4"/>
      <c r="FDE149" s="4"/>
      <c r="FDF149" s="4"/>
      <c r="FDG149" s="4"/>
      <c r="FDH149" s="4"/>
      <c r="FDI149" s="4"/>
      <c r="FDJ149" s="4"/>
      <c r="FDK149" s="4"/>
      <c r="FDL149" s="4"/>
      <c r="FDM149" s="4"/>
      <c r="FDN149" s="4"/>
      <c r="FDO149" s="4"/>
      <c r="FDP149" s="4"/>
      <c r="FDQ149" s="4"/>
      <c r="FDR149" s="4"/>
      <c r="FDS149" s="4"/>
      <c r="FDT149" s="4"/>
      <c r="FDU149" s="4"/>
      <c r="FDV149" s="4"/>
      <c r="FDW149" s="4"/>
      <c r="FDX149" s="4"/>
      <c r="FDY149" s="4"/>
      <c r="FDZ149" s="4"/>
      <c r="FEA149" s="4"/>
      <c r="FEB149" s="4"/>
      <c r="FEC149" s="4"/>
      <c r="FED149" s="4"/>
      <c r="FEE149" s="4"/>
      <c r="FEF149" s="4"/>
      <c r="FEG149" s="4"/>
      <c r="FEH149" s="4"/>
      <c r="FEI149" s="4"/>
      <c r="FEJ149" s="4"/>
      <c r="FEK149" s="4"/>
      <c r="FEL149" s="4"/>
      <c r="FEM149" s="4"/>
      <c r="FEN149" s="4"/>
      <c r="FEO149" s="4"/>
      <c r="FEP149" s="4"/>
      <c r="FEQ149" s="4"/>
      <c r="FER149" s="4"/>
      <c r="FES149" s="4"/>
      <c r="FET149" s="4"/>
      <c r="FEU149" s="4"/>
      <c r="FEV149" s="4"/>
      <c r="FEW149" s="4"/>
      <c r="FEX149" s="4"/>
      <c r="FEY149" s="4"/>
      <c r="FEZ149" s="4"/>
      <c r="FFA149" s="4"/>
      <c r="FFB149" s="4"/>
      <c r="FFC149" s="4"/>
      <c r="FFD149" s="4"/>
      <c r="FFE149" s="4"/>
      <c r="FFF149" s="4"/>
      <c r="FFG149" s="4"/>
      <c r="FFH149" s="4"/>
      <c r="FFI149" s="4"/>
      <c r="FFJ149" s="4"/>
      <c r="FFK149" s="4"/>
      <c r="FFL149" s="4"/>
      <c r="FFM149" s="4"/>
      <c r="FFN149" s="4"/>
      <c r="FFO149" s="4"/>
      <c r="FFP149" s="4"/>
      <c r="FFQ149" s="4"/>
      <c r="FFR149" s="4"/>
      <c r="FFS149" s="4"/>
      <c r="FFT149" s="4"/>
      <c r="FFU149" s="4"/>
      <c r="FFV149" s="4"/>
      <c r="FFW149" s="4"/>
      <c r="FFX149" s="4"/>
      <c r="FFY149" s="4"/>
      <c r="FFZ149" s="4"/>
      <c r="FGA149" s="4"/>
      <c r="FGB149" s="4"/>
      <c r="FGC149" s="4"/>
      <c r="FGD149" s="4"/>
      <c r="FGE149" s="4"/>
      <c r="FGF149" s="4"/>
      <c r="FGG149" s="4"/>
      <c r="FGH149" s="4"/>
      <c r="FGI149" s="4"/>
      <c r="FGJ149" s="4"/>
      <c r="FGK149" s="4"/>
      <c r="FGL149" s="4"/>
      <c r="FGM149" s="4"/>
      <c r="FGN149" s="4"/>
      <c r="FGO149" s="4"/>
      <c r="FGP149" s="4"/>
      <c r="FGQ149" s="4"/>
      <c r="FGR149" s="4"/>
      <c r="FGS149" s="4"/>
      <c r="FGT149" s="4"/>
      <c r="FGU149" s="4"/>
      <c r="FGV149" s="4"/>
      <c r="FGW149" s="4"/>
      <c r="FGX149" s="4"/>
      <c r="FGY149" s="4"/>
      <c r="FGZ149" s="4"/>
      <c r="FHA149" s="4"/>
      <c r="FHB149" s="4"/>
      <c r="FHC149" s="4"/>
      <c r="FHD149" s="4"/>
      <c r="FHE149" s="4"/>
      <c r="FHF149" s="4"/>
      <c r="FHG149" s="4"/>
      <c r="FHH149" s="4"/>
      <c r="FHI149" s="4"/>
      <c r="FHJ149" s="4"/>
      <c r="FHK149" s="4"/>
      <c r="FHL149" s="4"/>
      <c r="FHM149" s="4"/>
      <c r="FHN149" s="4"/>
      <c r="FHO149" s="4"/>
      <c r="FHP149" s="4"/>
      <c r="FHQ149" s="4"/>
      <c r="FHR149" s="4"/>
      <c r="FHS149" s="4"/>
      <c r="FHT149" s="4"/>
      <c r="FHU149" s="4"/>
      <c r="FHV149" s="4"/>
      <c r="FHW149" s="4"/>
      <c r="FHX149" s="4"/>
      <c r="FHY149" s="4"/>
      <c r="FHZ149" s="4"/>
      <c r="FIA149" s="4"/>
      <c r="FIB149" s="4"/>
      <c r="FIC149" s="4"/>
      <c r="FID149" s="4"/>
      <c r="FIE149" s="4"/>
      <c r="FIF149" s="4"/>
      <c r="FIG149" s="4"/>
      <c r="FIH149" s="4"/>
      <c r="FII149" s="4"/>
      <c r="FIJ149" s="4"/>
      <c r="FIK149" s="4"/>
      <c r="FIL149" s="4"/>
      <c r="FIM149" s="4"/>
      <c r="FIN149" s="4"/>
      <c r="FIO149" s="4"/>
      <c r="FIP149" s="4"/>
      <c r="FIQ149" s="74"/>
      <c r="FIR149" s="74"/>
      <c r="FIS149" s="74"/>
      <c r="FIT149" s="74"/>
      <c r="FIU149" s="74"/>
      <c r="FIV149" s="74"/>
      <c r="FIW149" s="4"/>
      <c r="FIX149" s="4"/>
      <c r="FIY149" s="4"/>
      <c r="FIZ149" s="4"/>
      <c r="FJA149" s="4"/>
      <c r="FJB149" s="4"/>
      <c r="FJC149" s="4"/>
      <c r="FJD149" s="4"/>
      <c r="FJE149" s="4"/>
      <c r="FJF149" s="4"/>
      <c r="FJG149" s="4"/>
      <c r="FJH149" s="4"/>
      <c r="FJI149" s="4"/>
      <c r="FJJ149" s="4"/>
      <c r="FJK149" s="4"/>
      <c r="FJL149" s="4"/>
      <c r="FJM149" s="4"/>
      <c r="FJN149" s="4"/>
      <c r="FJO149" s="4"/>
      <c r="FJP149" s="4"/>
      <c r="FJQ149" s="4"/>
      <c r="FJR149" s="4"/>
      <c r="FJS149" s="4"/>
      <c r="FJT149" s="4"/>
      <c r="FJU149" s="4"/>
      <c r="FJV149" s="4"/>
      <c r="FJW149" s="4"/>
      <c r="FJX149" s="4"/>
      <c r="FJY149" s="4"/>
      <c r="FJZ149" s="4"/>
      <c r="FKA149" s="4"/>
      <c r="FKB149" s="4"/>
      <c r="FKC149" s="4"/>
      <c r="FKD149" s="4"/>
      <c r="FKE149" s="4"/>
      <c r="FKF149" s="4"/>
      <c r="FKG149" s="4"/>
      <c r="FKH149" s="4"/>
      <c r="FKI149" s="4"/>
      <c r="FKJ149" s="4"/>
      <c r="FKK149" s="4"/>
      <c r="FKL149" s="4"/>
      <c r="FKM149" s="4"/>
      <c r="FKN149" s="4"/>
      <c r="FKO149" s="4"/>
      <c r="FKP149" s="4"/>
      <c r="FKQ149" s="4"/>
      <c r="FKR149" s="4"/>
      <c r="FKS149" s="4"/>
      <c r="FKT149" s="4"/>
      <c r="FKU149" s="4"/>
      <c r="FKV149" s="4"/>
      <c r="FKW149" s="4"/>
      <c r="FKX149" s="4"/>
      <c r="FKY149" s="4"/>
      <c r="FKZ149" s="4"/>
      <c r="FLA149" s="4"/>
      <c r="FLB149" s="4"/>
      <c r="FLC149" s="4"/>
      <c r="FLD149" s="4"/>
      <c r="FLE149" s="4"/>
      <c r="FLF149" s="4"/>
      <c r="FLG149" s="4"/>
      <c r="FLH149" s="4"/>
      <c r="FLI149" s="4"/>
      <c r="FLJ149" s="4"/>
      <c r="FLK149" s="4"/>
      <c r="FLL149" s="4"/>
      <c r="FLM149" s="4"/>
      <c r="FLN149" s="4"/>
      <c r="FLO149" s="4"/>
      <c r="FLP149" s="4"/>
      <c r="FLQ149" s="4"/>
      <c r="FLR149" s="4"/>
      <c r="FLS149" s="4"/>
      <c r="FLT149" s="4"/>
      <c r="FLU149" s="4"/>
      <c r="FLV149" s="4"/>
      <c r="FLW149" s="4"/>
      <c r="FLX149" s="4"/>
      <c r="FLY149" s="4"/>
      <c r="FLZ149" s="4"/>
      <c r="FMA149" s="4"/>
      <c r="FMB149" s="4"/>
      <c r="FMC149" s="4"/>
      <c r="FMD149" s="4"/>
      <c r="FME149" s="4"/>
      <c r="FMF149" s="4"/>
      <c r="FMG149" s="4"/>
      <c r="FMH149" s="4"/>
      <c r="FMI149" s="4"/>
      <c r="FMJ149" s="4"/>
      <c r="FMK149" s="4"/>
      <c r="FML149" s="4"/>
      <c r="FMM149" s="4"/>
      <c r="FMN149" s="4"/>
      <c r="FMO149" s="4"/>
      <c r="FMP149" s="4"/>
      <c r="FMQ149" s="4"/>
      <c r="FMR149" s="4"/>
      <c r="FMS149" s="4"/>
      <c r="FMT149" s="4"/>
      <c r="FMU149" s="4"/>
      <c r="FMV149" s="4"/>
      <c r="FMW149" s="4"/>
      <c r="FMX149" s="4"/>
      <c r="FMY149" s="4"/>
      <c r="FMZ149" s="4"/>
      <c r="FNA149" s="4"/>
      <c r="FNB149" s="4"/>
      <c r="FNC149" s="4"/>
      <c r="FND149" s="4"/>
      <c r="FNE149" s="4"/>
      <c r="FNF149" s="4"/>
      <c r="FNG149" s="4"/>
      <c r="FNH149" s="4"/>
      <c r="FNI149" s="4"/>
      <c r="FNJ149" s="4"/>
      <c r="FNK149" s="4"/>
      <c r="FNL149" s="4"/>
      <c r="FNM149" s="4"/>
      <c r="FNN149" s="4"/>
      <c r="FNO149" s="4"/>
      <c r="FNP149" s="4"/>
      <c r="FNQ149" s="4"/>
      <c r="FNR149" s="4"/>
      <c r="FNS149" s="4"/>
      <c r="FNT149" s="4"/>
      <c r="FNU149" s="4"/>
      <c r="FNV149" s="4"/>
      <c r="FNW149" s="4"/>
      <c r="FNX149" s="4"/>
      <c r="FNY149" s="4"/>
      <c r="FNZ149" s="4"/>
      <c r="FOA149" s="4"/>
      <c r="FOB149" s="4"/>
      <c r="FOC149" s="4"/>
      <c r="FOD149" s="4"/>
      <c r="FOE149" s="4"/>
      <c r="FOF149" s="4"/>
      <c r="FOG149" s="4"/>
      <c r="FOH149" s="4"/>
      <c r="FOI149" s="4"/>
      <c r="FOJ149" s="4"/>
      <c r="FOK149" s="4"/>
      <c r="FOL149" s="4"/>
      <c r="FOM149" s="4"/>
      <c r="FON149" s="4"/>
      <c r="FOO149" s="4"/>
      <c r="FOP149" s="4"/>
      <c r="FOQ149" s="4"/>
      <c r="FOR149" s="4"/>
      <c r="FOS149" s="4"/>
      <c r="FOT149" s="4"/>
      <c r="FOU149" s="4"/>
      <c r="FOV149" s="4"/>
      <c r="FOW149" s="4"/>
      <c r="FOX149" s="4"/>
      <c r="FOY149" s="4"/>
      <c r="FOZ149" s="4"/>
      <c r="FPA149" s="4"/>
      <c r="FPB149" s="4"/>
      <c r="FPC149" s="4"/>
      <c r="FPD149" s="4"/>
      <c r="FPE149" s="4"/>
      <c r="FPF149" s="4"/>
      <c r="FPG149" s="4"/>
      <c r="FPH149" s="4"/>
      <c r="FPI149" s="4"/>
      <c r="FPJ149" s="4"/>
      <c r="FPK149" s="4"/>
      <c r="FPL149" s="4"/>
      <c r="FPM149" s="4"/>
      <c r="FPN149" s="4"/>
      <c r="FPO149" s="4"/>
      <c r="FPP149" s="4"/>
      <c r="FPQ149" s="4"/>
      <c r="FPR149" s="4"/>
      <c r="FPS149" s="4"/>
      <c r="FPT149" s="4"/>
      <c r="FPU149" s="4"/>
      <c r="FPV149" s="4"/>
      <c r="FPW149" s="4"/>
      <c r="FPX149" s="4"/>
      <c r="FPY149" s="4"/>
      <c r="FPZ149" s="4"/>
      <c r="FQA149" s="4"/>
      <c r="FQB149" s="4"/>
      <c r="FQC149" s="4"/>
      <c r="FQD149" s="4"/>
      <c r="FQE149" s="4"/>
      <c r="FQF149" s="4"/>
      <c r="FQG149" s="4"/>
      <c r="FQH149" s="4"/>
      <c r="FQI149" s="4"/>
      <c r="FQJ149" s="4"/>
      <c r="FQK149" s="4"/>
      <c r="FQL149" s="4"/>
      <c r="FQM149" s="4"/>
      <c r="FQN149" s="4"/>
      <c r="FQO149" s="4"/>
      <c r="FQP149" s="4"/>
      <c r="FQQ149" s="4"/>
      <c r="FQR149" s="4"/>
      <c r="FQS149" s="4"/>
      <c r="FQT149" s="4"/>
      <c r="FQU149" s="4"/>
      <c r="FQV149" s="4"/>
      <c r="FQW149" s="4"/>
      <c r="FQX149" s="4"/>
      <c r="FQY149" s="4"/>
      <c r="FQZ149" s="4"/>
      <c r="FRA149" s="4"/>
      <c r="FRB149" s="4"/>
      <c r="FRC149" s="4"/>
      <c r="FRD149" s="4"/>
      <c r="FRE149" s="4"/>
      <c r="FRF149" s="4"/>
      <c r="FRG149" s="4"/>
      <c r="FRH149" s="4"/>
      <c r="FRI149" s="4"/>
      <c r="FRJ149" s="4"/>
      <c r="FRK149" s="4"/>
      <c r="FRL149" s="4"/>
      <c r="FRM149" s="4"/>
      <c r="FRN149" s="4"/>
      <c r="FRO149" s="4"/>
      <c r="FRP149" s="4"/>
      <c r="FRQ149" s="4"/>
      <c r="FRR149" s="4"/>
      <c r="FRS149" s="4"/>
      <c r="FRT149" s="4"/>
      <c r="FRU149" s="4"/>
      <c r="FRV149" s="4"/>
      <c r="FRW149" s="4"/>
      <c r="FRX149" s="4"/>
      <c r="FRY149" s="4"/>
      <c r="FRZ149" s="4"/>
      <c r="FSA149" s="4"/>
      <c r="FSB149" s="4"/>
      <c r="FSC149" s="4"/>
      <c r="FSD149" s="4"/>
      <c r="FSE149" s="4"/>
      <c r="FSF149" s="4"/>
      <c r="FSG149" s="4"/>
      <c r="FSH149" s="4"/>
      <c r="FSI149" s="4"/>
      <c r="FSJ149" s="4"/>
      <c r="FSK149" s="4"/>
      <c r="FSL149" s="4"/>
      <c r="FSM149" s="74"/>
      <c r="FSN149" s="74"/>
      <c r="FSO149" s="74"/>
      <c r="FSP149" s="74"/>
      <c r="FSQ149" s="74"/>
      <c r="FSR149" s="74"/>
      <c r="FSS149" s="4"/>
      <c r="FST149" s="4"/>
      <c r="FSU149" s="4"/>
      <c r="FSV149" s="4"/>
      <c r="FSW149" s="4"/>
      <c r="FSX149" s="4"/>
      <c r="FSY149" s="4"/>
      <c r="FSZ149" s="4"/>
      <c r="FTA149" s="4"/>
      <c r="FTB149" s="4"/>
      <c r="FTC149" s="4"/>
      <c r="FTD149" s="4"/>
      <c r="FTE149" s="4"/>
      <c r="FTF149" s="4"/>
      <c r="FTG149" s="4"/>
      <c r="FTH149" s="4"/>
      <c r="FTI149" s="4"/>
      <c r="FTJ149" s="4"/>
      <c r="FTK149" s="4"/>
      <c r="FTL149" s="4"/>
      <c r="FTM149" s="4"/>
      <c r="FTN149" s="4"/>
      <c r="FTO149" s="4"/>
      <c r="FTP149" s="4"/>
      <c r="FTQ149" s="4"/>
      <c r="FTR149" s="4"/>
      <c r="FTS149" s="4"/>
      <c r="FTT149" s="4"/>
      <c r="FTU149" s="4"/>
      <c r="FTV149" s="4"/>
      <c r="FTW149" s="4"/>
      <c r="FTX149" s="4"/>
      <c r="FTY149" s="4"/>
      <c r="FTZ149" s="4"/>
      <c r="FUA149" s="4"/>
      <c r="FUB149" s="4"/>
      <c r="FUC149" s="4"/>
      <c r="FUD149" s="4"/>
      <c r="FUE149" s="4"/>
      <c r="FUF149" s="4"/>
      <c r="FUG149" s="4"/>
      <c r="FUH149" s="4"/>
      <c r="FUI149" s="4"/>
      <c r="FUJ149" s="4"/>
      <c r="FUK149" s="4"/>
      <c r="FUL149" s="4"/>
      <c r="FUM149" s="4"/>
      <c r="FUN149" s="4"/>
      <c r="FUO149" s="4"/>
      <c r="FUP149" s="4"/>
      <c r="FUQ149" s="4"/>
      <c r="FUR149" s="4"/>
      <c r="FUS149" s="4"/>
      <c r="FUT149" s="4"/>
      <c r="FUU149" s="4"/>
      <c r="FUV149" s="4"/>
      <c r="FUW149" s="4"/>
      <c r="FUX149" s="4"/>
      <c r="FUY149" s="4"/>
      <c r="FUZ149" s="4"/>
      <c r="FVA149" s="4"/>
      <c r="FVB149" s="4"/>
      <c r="FVC149" s="4"/>
      <c r="FVD149" s="4"/>
      <c r="FVE149" s="4"/>
      <c r="FVF149" s="4"/>
      <c r="FVG149" s="4"/>
      <c r="FVH149" s="4"/>
      <c r="FVI149" s="4"/>
      <c r="FVJ149" s="4"/>
      <c r="FVK149" s="4"/>
      <c r="FVL149" s="4"/>
      <c r="FVM149" s="4"/>
      <c r="FVN149" s="4"/>
      <c r="FVO149" s="4"/>
      <c r="FVP149" s="4"/>
      <c r="FVQ149" s="4"/>
      <c r="FVR149" s="4"/>
      <c r="FVS149" s="4"/>
      <c r="FVT149" s="4"/>
      <c r="FVU149" s="4"/>
      <c r="FVV149" s="4"/>
      <c r="FVW149" s="4"/>
      <c r="FVX149" s="4"/>
      <c r="FVY149" s="4"/>
      <c r="FVZ149" s="4"/>
      <c r="FWA149" s="4"/>
      <c r="FWB149" s="4"/>
      <c r="FWC149" s="4"/>
      <c r="FWD149" s="4"/>
      <c r="FWE149" s="4"/>
      <c r="FWF149" s="4"/>
      <c r="FWG149" s="4"/>
      <c r="FWH149" s="4"/>
      <c r="FWI149" s="4"/>
      <c r="FWJ149" s="4"/>
      <c r="FWK149" s="4"/>
      <c r="FWL149" s="4"/>
      <c r="FWM149" s="4"/>
      <c r="FWN149" s="4"/>
      <c r="FWO149" s="4"/>
      <c r="FWP149" s="4"/>
      <c r="FWQ149" s="4"/>
      <c r="FWR149" s="4"/>
      <c r="FWS149" s="4"/>
      <c r="FWT149" s="4"/>
      <c r="FWU149" s="4"/>
      <c r="FWV149" s="4"/>
      <c r="FWW149" s="4"/>
      <c r="FWX149" s="4"/>
      <c r="FWY149" s="4"/>
      <c r="FWZ149" s="4"/>
      <c r="FXA149" s="4"/>
      <c r="FXB149" s="4"/>
      <c r="FXC149" s="4"/>
      <c r="FXD149" s="4"/>
      <c r="FXE149" s="4"/>
      <c r="FXF149" s="4"/>
      <c r="FXG149" s="4"/>
      <c r="FXH149" s="4"/>
      <c r="FXI149" s="4"/>
      <c r="FXJ149" s="4"/>
      <c r="FXK149" s="4"/>
      <c r="FXL149" s="4"/>
      <c r="FXM149" s="4"/>
      <c r="FXN149" s="4"/>
      <c r="FXO149" s="4"/>
      <c r="FXP149" s="4"/>
      <c r="FXQ149" s="4"/>
      <c r="FXR149" s="4"/>
      <c r="FXS149" s="4"/>
      <c r="FXT149" s="4"/>
      <c r="FXU149" s="4"/>
      <c r="FXV149" s="4"/>
      <c r="FXW149" s="4"/>
      <c r="FXX149" s="4"/>
      <c r="FXY149" s="4"/>
      <c r="FXZ149" s="4"/>
      <c r="FYA149" s="4"/>
      <c r="FYB149" s="4"/>
      <c r="FYC149" s="4"/>
      <c r="FYD149" s="4"/>
      <c r="FYE149" s="4"/>
      <c r="FYF149" s="4"/>
      <c r="FYG149" s="4"/>
      <c r="FYH149" s="4"/>
      <c r="FYI149" s="4"/>
      <c r="FYJ149" s="4"/>
      <c r="FYK149" s="4"/>
      <c r="FYL149" s="4"/>
      <c r="FYM149" s="4"/>
      <c r="FYN149" s="4"/>
      <c r="FYO149" s="4"/>
      <c r="FYP149" s="4"/>
      <c r="FYQ149" s="4"/>
      <c r="FYR149" s="4"/>
      <c r="FYS149" s="4"/>
      <c r="FYT149" s="4"/>
      <c r="FYU149" s="4"/>
      <c r="FYV149" s="4"/>
      <c r="FYW149" s="4"/>
      <c r="FYX149" s="4"/>
      <c r="FYY149" s="4"/>
      <c r="FYZ149" s="4"/>
      <c r="FZA149" s="4"/>
      <c r="FZB149" s="4"/>
      <c r="FZC149" s="4"/>
      <c r="FZD149" s="4"/>
      <c r="FZE149" s="4"/>
      <c r="FZF149" s="4"/>
      <c r="FZG149" s="4"/>
      <c r="FZH149" s="4"/>
      <c r="FZI149" s="4"/>
      <c r="FZJ149" s="4"/>
      <c r="FZK149" s="4"/>
      <c r="FZL149" s="4"/>
      <c r="FZM149" s="4"/>
      <c r="FZN149" s="4"/>
      <c r="FZO149" s="4"/>
      <c r="FZP149" s="4"/>
      <c r="FZQ149" s="4"/>
      <c r="FZR149" s="4"/>
      <c r="FZS149" s="4"/>
      <c r="FZT149" s="4"/>
      <c r="FZU149" s="4"/>
      <c r="FZV149" s="4"/>
      <c r="FZW149" s="4"/>
      <c r="FZX149" s="4"/>
      <c r="FZY149" s="4"/>
      <c r="FZZ149" s="4"/>
      <c r="GAA149" s="4"/>
      <c r="GAB149" s="4"/>
      <c r="GAC149" s="4"/>
      <c r="GAD149" s="4"/>
      <c r="GAE149" s="4"/>
      <c r="GAF149" s="4"/>
      <c r="GAG149" s="4"/>
      <c r="GAH149" s="4"/>
      <c r="GAI149" s="4"/>
      <c r="GAJ149" s="4"/>
      <c r="GAK149" s="4"/>
      <c r="GAL149" s="4"/>
      <c r="GAM149" s="4"/>
      <c r="GAN149" s="4"/>
      <c r="GAO149" s="4"/>
      <c r="GAP149" s="4"/>
      <c r="GAQ149" s="4"/>
      <c r="GAR149" s="4"/>
      <c r="GAS149" s="4"/>
      <c r="GAT149" s="4"/>
      <c r="GAU149" s="4"/>
      <c r="GAV149" s="4"/>
      <c r="GAW149" s="4"/>
      <c r="GAX149" s="4"/>
      <c r="GAY149" s="4"/>
      <c r="GAZ149" s="4"/>
      <c r="GBA149" s="4"/>
      <c r="GBB149" s="4"/>
      <c r="GBC149" s="4"/>
      <c r="GBD149" s="4"/>
      <c r="GBE149" s="4"/>
      <c r="GBF149" s="4"/>
      <c r="GBG149" s="4"/>
      <c r="GBH149" s="4"/>
      <c r="GBI149" s="4"/>
      <c r="GBJ149" s="4"/>
      <c r="GBK149" s="4"/>
      <c r="GBL149" s="4"/>
      <c r="GBM149" s="4"/>
      <c r="GBN149" s="4"/>
      <c r="GBO149" s="4"/>
      <c r="GBP149" s="4"/>
      <c r="GBQ149" s="4"/>
      <c r="GBR149" s="4"/>
      <c r="GBS149" s="4"/>
      <c r="GBT149" s="4"/>
      <c r="GBU149" s="4"/>
      <c r="GBV149" s="4"/>
      <c r="GBW149" s="4"/>
      <c r="GBX149" s="4"/>
      <c r="GBY149" s="4"/>
      <c r="GBZ149" s="4"/>
      <c r="GCA149" s="4"/>
      <c r="GCB149" s="4"/>
      <c r="GCC149" s="4"/>
      <c r="GCD149" s="4"/>
      <c r="GCE149" s="4"/>
      <c r="GCF149" s="4"/>
      <c r="GCG149" s="4"/>
      <c r="GCH149" s="4"/>
      <c r="GCI149" s="74"/>
      <c r="GCJ149" s="74"/>
      <c r="GCK149" s="74"/>
      <c r="GCL149" s="74"/>
      <c r="GCM149" s="74"/>
      <c r="GCN149" s="74"/>
      <c r="GCO149" s="4"/>
      <c r="GCP149" s="4"/>
      <c r="GCQ149" s="4"/>
      <c r="GCR149" s="4"/>
      <c r="GCS149" s="4"/>
      <c r="GCT149" s="4"/>
      <c r="GCU149" s="4"/>
      <c r="GCV149" s="4"/>
      <c r="GCW149" s="4"/>
      <c r="GCX149" s="4"/>
      <c r="GCY149" s="4"/>
      <c r="GCZ149" s="4"/>
      <c r="GDA149" s="4"/>
      <c r="GDB149" s="4"/>
      <c r="GDC149" s="4"/>
      <c r="GDD149" s="4"/>
      <c r="GDE149" s="4"/>
      <c r="GDF149" s="4"/>
      <c r="GDG149" s="4"/>
      <c r="GDH149" s="4"/>
      <c r="GDI149" s="4"/>
      <c r="GDJ149" s="4"/>
      <c r="GDK149" s="4"/>
      <c r="GDL149" s="4"/>
      <c r="GDM149" s="4"/>
      <c r="GDN149" s="4"/>
      <c r="GDO149" s="4"/>
      <c r="GDP149" s="4"/>
      <c r="GDQ149" s="4"/>
      <c r="GDR149" s="4"/>
      <c r="GDS149" s="4"/>
      <c r="GDT149" s="4"/>
      <c r="GDU149" s="4"/>
      <c r="GDV149" s="4"/>
      <c r="GDW149" s="4"/>
      <c r="GDX149" s="4"/>
      <c r="GDY149" s="4"/>
      <c r="GDZ149" s="4"/>
      <c r="GEA149" s="4"/>
      <c r="GEB149" s="4"/>
      <c r="GEC149" s="4"/>
      <c r="GED149" s="4"/>
      <c r="GEE149" s="4"/>
      <c r="GEF149" s="4"/>
      <c r="GEG149" s="4"/>
      <c r="GEH149" s="4"/>
      <c r="GEI149" s="4"/>
      <c r="GEJ149" s="4"/>
      <c r="GEK149" s="4"/>
      <c r="GEL149" s="4"/>
      <c r="GEM149" s="4"/>
      <c r="GEN149" s="4"/>
      <c r="GEO149" s="4"/>
      <c r="GEP149" s="4"/>
      <c r="GEQ149" s="4"/>
      <c r="GER149" s="4"/>
      <c r="GES149" s="4"/>
      <c r="GET149" s="4"/>
      <c r="GEU149" s="4"/>
      <c r="GEV149" s="4"/>
      <c r="GEW149" s="4"/>
      <c r="GEX149" s="4"/>
      <c r="GEY149" s="4"/>
      <c r="GEZ149" s="4"/>
      <c r="GFA149" s="4"/>
      <c r="GFB149" s="4"/>
      <c r="GFC149" s="4"/>
      <c r="GFD149" s="4"/>
      <c r="GFE149" s="4"/>
      <c r="GFF149" s="4"/>
      <c r="GFG149" s="4"/>
      <c r="GFH149" s="4"/>
      <c r="GFI149" s="4"/>
      <c r="GFJ149" s="4"/>
      <c r="GFK149" s="4"/>
      <c r="GFL149" s="4"/>
      <c r="GFM149" s="4"/>
      <c r="GFN149" s="4"/>
      <c r="GFO149" s="4"/>
      <c r="GFP149" s="4"/>
      <c r="GFQ149" s="4"/>
      <c r="GFR149" s="4"/>
      <c r="GFS149" s="4"/>
      <c r="GFT149" s="4"/>
      <c r="GFU149" s="4"/>
      <c r="GFV149" s="4"/>
      <c r="GFW149" s="4"/>
      <c r="GFX149" s="4"/>
      <c r="GFY149" s="4"/>
      <c r="GFZ149" s="4"/>
      <c r="GGA149" s="4"/>
      <c r="GGB149" s="4"/>
      <c r="GGC149" s="4"/>
      <c r="GGD149" s="4"/>
      <c r="GGE149" s="4"/>
      <c r="GGF149" s="4"/>
      <c r="GGG149" s="4"/>
      <c r="GGH149" s="4"/>
      <c r="GGI149" s="4"/>
      <c r="GGJ149" s="4"/>
      <c r="GGK149" s="4"/>
      <c r="GGL149" s="4"/>
      <c r="GGM149" s="4"/>
      <c r="GGN149" s="4"/>
      <c r="GGO149" s="4"/>
      <c r="GGP149" s="4"/>
      <c r="GGQ149" s="4"/>
      <c r="GGR149" s="4"/>
      <c r="GGS149" s="4"/>
      <c r="GGT149" s="4"/>
      <c r="GGU149" s="4"/>
      <c r="GGV149" s="4"/>
      <c r="GGW149" s="4"/>
      <c r="GGX149" s="4"/>
      <c r="GGY149" s="4"/>
      <c r="GGZ149" s="4"/>
      <c r="GHA149" s="4"/>
      <c r="GHB149" s="4"/>
      <c r="GHC149" s="4"/>
      <c r="GHD149" s="4"/>
      <c r="GHE149" s="4"/>
      <c r="GHF149" s="4"/>
      <c r="GHG149" s="4"/>
      <c r="GHH149" s="4"/>
      <c r="GHI149" s="4"/>
      <c r="GHJ149" s="4"/>
      <c r="GHK149" s="4"/>
      <c r="GHL149" s="4"/>
      <c r="GHM149" s="4"/>
      <c r="GHN149" s="4"/>
      <c r="GHO149" s="4"/>
      <c r="GHP149" s="4"/>
      <c r="GHQ149" s="4"/>
      <c r="GHR149" s="4"/>
      <c r="GHS149" s="4"/>
      <c r="GHT149" s="4"/>
      <c r="GHU149" s="4"/>
      <c r="GHV149" s="4"/>
      <c r="GHW149" s="4"/>
      <c r="GHX149" s="4"/>
      <c r="GHY149" s="4"/>
      <c r="GHZ149" s="4"/>
      <c r="GIA149" s="4"/>
      <c r="GIB149" s="4"/>
      <c r="GIC149" s="4"/>
      <c r="GID149" s="4"/>
      <c r="GIE149" s="4"/>
      <c r="GIF149" s="4"/>
      <c r="GIG149" s="4"/>
      <c r="GIH149" s="4"/>
      <c r="GII149" s="4"/>
      <c r="GIJ149" s="4"/>
      <c r="GIK149" s="4"/>
      <c r="GIL149" s="4"/>
      <c r="GIM149" s="4"/>
      <c r="GIN149" s="4"/>
      <c r="GIO149" s="4"/>
      <c r="GIP149" s="4"/>
      <c r="GIQ149" s="4"/>
      <c r="GIR149" s="4"/>
      <c r="GIS149" s="4"/>
      <c r="GIT149" s="4"/>
      <c r="GIU149" s="4"/>
      <c r="GIV149" s="4"/>
      <c r="GIW149" s="4"/>
      <c r="GIX149" s="4"/>
      <c r="GIY149" s="4"/>
      <c r="GIZ149" s="4"/>
      <c r="GJA149" s="4"/>
      <c r="GJB149" s="4"/>
      <c r="GJC149" s="4"/>
      <c r="GJD149" s="4"/>
      <c r="GJE149" s="4"/>
      <c r="GJF149" s="4"/>
      <c r="GJG149" s="4"/>
      <c r="GJH149" s="4"/>
      <c r="GJI149" s="4"/>
      <c r="GJJ149" s="4"/>
      <c r="GJK149" s="4"/>
      <c r="GJL149" s="4"/>
      <c r="GJM149" s="4"/>
      <c r="GJN149" s="4"/>
      <c r="GJO149" s="4"/>
      <c r="GJP149" s="4"/>
      <c r="GJQ149" s="4"/>
      <c r="GJR149" s="4"/>
      <c r="GJS149" s="4"/>
      <c r="GJT149" s="4"/>
      <c r="GJU149" s="4"/>
      <c r="GJV149" s="4"/>
      <c r="GJW149" s="4"/>
      <c r="GJX149" s="4"/>
      <c r="GJY149" s="4"/>
      <c r="GJZ149" s="4"/>
      <c r="GKA149" s="4"/>
      <c r="GKB149" s="4"/>
      <c r="GKC149" s="4"/>
      <c r="GKD149" s="4"/>
      <c r="GKE149" s="4"/>
      <c r="GKF149" s="4"/>
      <c r="GKG149" s="4"/>
      <c r="GKH149" s="4"/>
      <c r="GKI149" s="4"/>
      <c r="GKJ149" s="4"/>
      <c r="GKK149" s="4"/>
      <c r="GKL149" s="4"/>
      <c r="GKM149" s="4"/>
      <c r="GKN149" s="4"/>
      <c r="GKO149" s="4"/>
      <c r="GKP149" s="4"/>
      <c r="GKQ149" s="4"/>
      <c r="GKR149" s="4"/>
      <c r="GKS149" s="4"/>
      <c r="GKT149" s="4"/>
      <c r="GKU149" s="4"/>
      <c r="GKV149" s="4"/>
      <c r="GKW149" s="4"/>
      <c r="GKX149" s="4"/>
      <c r="GKY149" s="4"/>
      <c r="GKZ149" s="4"/>
      <c r="GLA149" s="4"/>
      <c r="GLB149" s="4"/>
      <c r="GLC149" s="4"/>
      <c r="GLD149" s="4"/>
      <c r="GLE149" s="4"/>
      <c r="GLF149" s="4"/>
      <c r="GLG149" s="4"/>
      <c r="GLH149" s="4"/>
      <c r="GLI149" s="4"/>
      <c r="GLJ149" s="4"/>
      <c r="GLK149" s="4"/>
      <c r="GLL149" s="4"/>
      <c r="GLM149" s="4"/>
      <c r="GLN149" s="4"/>
      <c r="GLO149" s="4"/>
      <c r="GLP149" s="4"/>
      <c r="GLQ149" s="4"/>
      <c r="GLR149" s="4"/>
      <c r="GLS149" s="4"/>
      <c r="GLT149" s="4"/>
      <c r="GLU149" s="4"/>
      <c r="GLV149" s="4"/>
      <c r="GLW149" s="4"/>
      <c r="GLX149" s="4"/>
      <c r="GLY149" s="4"/>
      <c r="GLZ149" s="4"/>
      <c r="GMA149" s="4"/>
      <c r="GMB149" s="4"/>
      <c r="GMC149" s="4"/>
      <c r="GMD149" s="4"/>
      <c r="GME149" s="74"/>
      <c r="GMF149" s="74"/>
      <c r="GMG149" s="74"/>
      <c r="GMH149" s="74"/>
      <c r="GMI149" s="74"/>
      <c r="GMJ149" s="74"/>
      <c r="GMK149" s="4"/>
      <c r="GML149" s="4"/>
      <c r="GMM149" s="4"/>
      <c r="GMN149" s="4"/>
      <c r="GMO149" s="4"/>
      <c r="GMP149" s="4"/>
      <c r="GMQ149" s="4"/>
      <c r="GMR149" s="4"/>
      <c r="GMS149" s="4"/>
      <c r="GMT149" s="4"/>
      <c r="GMU149" s="4"/>
      <c r="GMV149" s="4"/>
      <c r="GMW149" s="4"/>
      <c r="GMX149" s="4"/>
      <c r="GMY149" s="4"/>
      <c r="GMZ149" s="4"/>
      <c r="GNA149" s="4"/>
      <c r="GNB149" s="4"/>
      <c r="GNC149" s="4"/>
      <c r="GND149" s="4"/>
      <c r="GNE149" s="4"/>
      <c r="GNF149" s="4"/>
      <c r="GNG149" s="4"/>
      <c r="GNH149" s="4"/>
      <c r="GNI149" s="4"/>
      <c r="GNJ149" s="4"/>
      <c r="GNK149" s="4"/>
      <c r="GNL149" s="4"/>
      <c r="GNM149" s="4"/>
      <c r="GNN149" s="4"/>
      <c r="GNO149" s="4"/>
      <c r="GNP149" s="4"/>
      <c r="GNQ149" s="4"/>
      <c r="GNR149" s="4"/>
      <c r="GNS149" s="4"/>
      <c r="GNT149" s="4"/>
      <c r="GNU149" s="4"/>
      <c r="GNV149" s="4"/>
      <c r="GNW149" s="4"/>
      <c r="GNX149" s="4"/>
      <c r="GNY149" s="4"/>
      <c r="GNZ149" s="4"/>
      <c r="GOA149" s="4"/>
      <c r="GOB149" s="4"/>
      <c r="GOC149" s="4"/>
      <c r="GOD149" s="4"/>
      <c r="GOE149" s="4"/>
      <c r="GOF149" s="4"/>
      <c r="GOG149" s="4"/>
      <c r="GOH149" s="4"/>
      <c r="GOI149" s="4"/>
      <c r="GOJ149" s="4"/>
      <c r="GOK149" s="4"/>
      <c r="GOL149" s="4"/>
      <c r="GOM149" s="4"/>
      <c r="GON149" s="4"/>
      <c r="GOO149" s="4"/>
      <c r="GOP149" s="4"/>
      <c r="GOQ149" s="4"/>
      <c r="GOR149" s="4"/>
      <c r="GOS149" s="4"/>
      <c r="GOT149" s="4"/>
      <c r="GOU149" s="4"/>
      <c r="GOV149" s="4"/>
      <c r="GOW149" s="4"/>
      <c r="GOX149" s="4"/>
      <c r="GOY149" s="4"/>
      <c r="GOZ149" s="4"/>
      <c r="GPA149" s="4"/>
      <c r="GPB149" s="4"/>
      <c r="GPC149" s="4"/>
      <c r="GPD149" s="4"/>
      <c r="GPE149" s="4"/>
      <c r="GPF149" s="4"/>
      <c r="GPG149" s="4"/>
      <c r="GPH149" s="4"/>
      <c r="GPI149" s="4"/>
      <c r="GPJ149" s="4"/>
      <c r="GPK149" s="4"/>
      <c r="GPL149" s="4"/>
      <c r="GPM149" s="4"/>
      <c r="GPN149" s="4"/>
      <c r="GPO149" s="4"/>
      <c r="GPP149" s="4"/>
      <c r="GPQ149" s="4"/>
      <c r="GPR149" s="4"/>
      <c r="GPS149" s="4"/>
      <c r="GPT149" s="4"/>
      <c r="GPU149" s="4"/>
      <c r="GPV149" s="4"/>
      <c r="GPW149" s="4"/>
      <c r="GPX149" s="4"/>
      <c r="GPY149" s="4"/>
      <c r="GPZ149" s="4"/>
      <c r="GQA149" s="4"/>
      <c r="GQB149" s="4"/>
      <c r="GQC149" s="4"/>
      <c r="GQD149" s="4"/>
      <c r="GQE149" s="4"/>
      <c r="GQF149" s="4"/>
      <c r="GQG149" s="4"/>
      <c r="GQH149" s="4"/>
      <c r="GQI149" s="4"/>
      <c r="GQJ149" s="4"/>
      <c r="GQK149" s="4"/>
      <c r="GQL149" s="4"/>
      <c r="GQM149" s="4"/>
      <c r="GQN149" s="4"/>
      <c r="GQO149" s="4"/>
      <c r="GQP149" s="4"/>
      <c r="GQQ149" s="4"/>
      <c r="GQR149" s="4"/>
      <c r="GQS149" s="4"/>
      <c r="GQT149" s="4"/>
      <c r="GQU149" s="4"/>
      <c r="GQV149" s="4"/>
      <c r="GQW149" s="4"/>
      <c r="GQX149" s="4"/>
      <c r="GQY149" s="4"/>
      <c r="GQZ149" s="4"/>
      <c r="GRA149" s="4"/>
      <c r="GRB149" s="4"/>
      <c r="GRC149" s="4"/>
      <c r="GRD149" s="4"/>
      <c r="GRE149" s="4"/>
      <c r="GRF149" s="4"/>
      <c r="GRG149" s="4"/>
      <c r="GRH149" s="4"/>
      <c r="GRI149" s="4"/>
      <c r="GRJ149" s="4"/>
      <c r="GRK149" s="4"/>
      <c r="GRL149" s="4"/>
      <c r="GRM149" s="4"/>
      <c r="GRN149" s="4"/>
      <c r="GRO149" s="4"/>
      <c r="GRP149" s="4"/>
      <c r="GRQ149" s="4"/>
      <c r="GRR149" s="4"/>
      <c r="GRS149" s="4"/>
      <c r="GRT149" s="4"/>
      <c r="GRU149" s="4"/>
      <c r="GRV149" s="4"/>
      <c r="GRW149" s="4"/>
      <c r="GRX149" s="4"/>
      <c r="GRY149" s="4"/>
      <c r="GRZ149" s="4"/>
      <c r="GSA149" s="4"/>
      <c r="GSB149" s="4"/>
      <c r="GSC149" s="4"/>
      <c r="GSD149" s="4"/>
      <c r="GSE149" s="4"/>
      <c r="GSF149" s="4"/>
      <c r="GSG149" s="4"/>
      <c r="GSH149" s="4"/>
      <c r="GSI149" s="4"/>
      <c r="GSJ149" s="4"/>
      <c r="GSK149" s="4"/>
      <c r="GSL149" s="4"/>
      <c r="GSM149" s="4"/>
      <c r="GSN149" s="4"/>
      <c r="GSO149" s="4"/>
      <c r="GSP149" s="4"/>
      <c r="GSQ149" s="4"/>
      <c r="GSR149" s="4"/>
      <c r="GSS149" s="4"/>
      <c r="GST149" s="4"/>
      <c r="GSU149" s="4"/>
      <c r="GSV149" s="4"/>
      <c r="GSW149" s="4"/>
      <c r="GSX149" s="4"/>
      <c r="GSY149" s="4"/>
      <c r="GSZ149" s="4"/>
      <c r="GTA149" s="4"/>
      <c r="GTB149" s="4"/>
      <c r="GTC149" s="4"/>
      <c r="GTD149" s="4"/>
      <c r="GTE149" s="4"/>
      <c r="GTF149" s="4"/>
      <c r="GTG149" s="4"/>
      <c r="GTH149" s="4"/>
      <c r="GTI149" s="4"/>
      <c r="GTJ149" s="4"/>
      <c r="GTK149" s="4"/>
      <c r="GTL149" s="4"/>
      <c r="GTM149" s="4"/>
      <c r="GTN149" s="4"/>
      <c r="GTO149" s="4"/>
      <c r="GTP149" s="4"/>
      <c r="GTQ149" s="4"/>
      <c r="GTR149" s="4"/>
      <c r="GTS149" s="4"/>
      <c r="GTT149" s="4"/>
      <c r="GTU149" s="4"/>
      <c r="GTV149" s="4"/>
      <c r="GTW149" s="4"/>
      <c r="GTX149" s="4"/>
      <c r="GTY149" s="4"/>
      <c r="GTZ149" s="4"/>
      <c r="GUA149" s="4"/>
      <c r="GUB149" s="4"/>
      <c r="GUC149" s="4"/>
      <c r="GUD149" s="4"/>
      <c r="GUE149" s="4"/>
      <c r="GUF149" s="4"/>
      <c r="GUG149" s="4"/>
      <c r="GUH149" s="4"/>
      <c r="GUI149" s="4"/>
      <c r="GUJ149" s="4"/>
      <c r="GUK149" s="4"/>
      <c r="GUL149" s="4"/>
      <c r="GUM149" s="4"/>
      <c r="GUN149" s="4"/>
      <c r="GUO149" s="4"/>
      <c r="GUP149" s="4"/>
      <c r="GUQ149" s="4"/>
      <c r="GUR149" s="4"/>
      <c r="GUS149" s="4"/>
      <c r="GUT149" s="4"/>
      <c r="GUU149" s="4"/>
      <c r="GUV149" s="4"/>
      <c r="GUW149" s="4"/>
      <c r="GUX149" s="4"/>
      <c r="GUY149" s="4"/>
      <c r="GUZ149" s="4"/>
      <c r="GVA149" s="4"/>
      <c r="GVB149" s="4"/>
      <c r="GVC149" s="4"/>
      <c r="GVD149" s="4"/>
      <c r="GVE149" s="4"/>
      <c r="GVF149" s="4"/>
      <c r="GVG149" s="4"/>
      <c r="GVH149" s="4"/>
      <c r="GVI149" s="4"/>
      <c r="GVJ149" s="4"/>
      <c r="GVK149" s="4"/>
      <c r="GVL149" s="4"/>
      <c r="GVM149" s="4"/>
      <c r="GVN149" s="4"/>
      <c r="GVO149" s="4"/>
      <c r="GVP149" s="4"/>
      <c r="GVQ149" s="4"/>
      <c r="GVR149" s="4"/>
      <c r="GVS149" s="4"/>
      <c r="GVT149" s="4"/>
      <c r="GVU149" s="4"/>
      <c r="GVV149" s="4"/>
      <c r="GVW149" s="4"/>
      <c r="GVX149" s="4"/>
      <c r="GVY149" s="4"/>
      <c r="GVZ149" s="4"/>
      <c r="GWA149" s="74"/>
      <c r="GWB149" s="74"/>
      <c r="GWC149" s="74"/>
      <c r="GWD149" s="74"/>
      <c r="GWE149" s="74"/>
      <c r="GWF149" s="74"/>
      <c r="GWG149" s="4"/>
      <c r="GWH149" s="4"/>
      <c r="GWI149" s="4"/>
      <c r="GWJ149" s="4"/>
      <c r="GWK149" s="4"/>
      <c r="GWL149" s="4"/>
      <c r="GWM149" s="4"/>
      <c r="GWN149" s="4"/>
      <c r="GWO149" s="4"/>
      <c r="GWP149" s="4"/>
      <c r="GWQ149" s="4"/>
      <c r="GWR149" s="4"/>
      <c r="GWS149" s="4"/>
      <c r="GWT149" s="4"/>
      <c r="GWU149" s="4"/>
      <c r="GWV149" s="4"/>
      <c r="GWW149" s="4"/>
      <c r="GWX149" s="4"/>
      <c r="GWY149" s="4"/>
      <c r="GWZ149" s="4"/>
      <c r="GXA149" s="4"/>
      <c r="GXB149" s="4"/>
      <c r="GXC149" s="4"/>
      <c r="GXD149" s="4"/>
      <c r="GXE149" s="4"/>
      <c r="GXF149" s="4"/>
      <c r="GXG149" s="4"/>
      <c r="GXH149" s="4"/>
      <c r="GXI149" s="4"/>
      <c r="GXJ149" s="4"/>
      <c r="GXK149" s="4"/>
      <c r="GXL149" s="4"/>
      <c r="GXM149" s="4"/>
      <c r="GXN149" s="4"/>
      <c r="GXO149" s="4"/>
      <c r="GXP149" s="4"/>
      <c r="GXQ149" s="4"/>
      <c r="GXR149" s="4"/>
      <c r="GXS149" s="4"/>
      <c r="GXT149" s="4"/>
      <c r="GXU149" s="4"/>
      <c r="GXV149" s="4"/>
      <c r="GXW149" s="4"/>
      <c r="GXX149" s="4"/>
      <c r="GXY149" s="4"/>
      <c r="GXZ149" s="4"/>
      <c r="GYA149" s="4"/>
      <c r="GYB149" s="4"/>
      <c r="GYC149" s="4"/>
      <c r="GYD149" s="4"/>
      <c r="GYE149" s="4"/>
      <c r="GYF149" s="4"/>
      <c r="GYG149" s="4"/>
      <c r="GYH149" s="4"/>
      <c r="GYI149" s="4"/>
      <c r="GYJ149" s="4"/>
      <c r="GYK149" s="4"/>
      <c r="GYL149" s="4"/>
      <c r="GYM149" s="4"/>
      <c r="GYN149" s="4"/>
      <c r="GYO149" s="4"/>
      <c r="GYP149" s="4"/>
      <c r="GYQ149" s="4"/>
      <c r="GYR149" s="4"/>
      <c r="GYS149" s="4"/>
      <c r="GYT149" s="4"/>
      <c r="GYU149" s="4"/>
      <c r="GYV149" s="4"/>
      <c r="GYW149" s="4"/>
      <c r="GYX149" s="4"/>
      <c r="GYY149" s="4"/>
      <c r="GYZ149" s="4"/>
      <c r="GZA149" s="4"/>
      <c r="GZB149" s="4"/>
      <c r="GZC149" s="4"/>
      <c r="GZD149" s="4"/>
      <c r="GZE149" s="4"/>
      <c r="GZF149" s="4"/>
      <c r="GZG149" s="4"/>
      <c r="GZH149" s="4"/>
      <c r="GZI149" s="4"/>
      <c r="GZJ149" s="4"/>
      <c r="GZK149" s="4"/>
      <c r="GZL149" s="4"/>
      <c r="GZM149" s="4"/>
      <c r="GZN149" s="4"/>
      <c r="GZO149" s="4"/>
      <c r="GZP149" s="4"/>
      <c r="GZQ149" s="4"/>
      <c r="GZR149" s="4"/>
      <c r="GZS149" s="4"/>
      <c r="GZT149" s="4"/>
      <c r="GZU149" s="4"/>
      <c r="GZV149" s="4"/>
      <c r="GZW149" s="4"/>
      <c r="GZX149" s="4"/>
      <c r="GZY149" s="4"/>
      <c r="GZZ149" s="4"/>
      <c r="HAA149" s="4"/>
      <c r="HAB149" s="4"/>
      <c r="HAC149" s="4"/>
      <c r="HAD149" s="4"/>
      <c r="HAE149" s="4"/>
      <c r="HAF149" s="4"/>
      <c r="HAG149" s="4"/>
      <c r="HAH149" s="4"/>
      <c r="HAI149" s="4"/>
      <c r="HAJ149" s="4"/>
      <c r="HAK149" s="4"/>
      <c r="HAL149" s="4"/>
      <c r="HAM149" s="4"/>
      <c r="HAN149" s="4"/>
      <c r="HAO149" s="4"/>
      <c r="HAP149" s="4"/>
      <c r="HAQ149" s="4"/>
      <c r="HAR149" s="4"/>
      <c r="HAS149" s="4"/>
      <c r="HAT149" s="4"/>
      <c r="HAU149" s="4"/>
      <c r="HAV149" s="4"/>
      <c r="HAW149" s="4"/>
      <c r="HAX149" s="4"/>
      <c r="HAY149" s="4"/>
      <c r="HAZ149" s="4"/>
      <c r="HBA149" s="4"/>
      <c r="HBB149" s="4"/>
      <c r="HBC149" s="4"/>
      <c r="HBD149" s="4"/>
      <c r="HBE149" s="4"/>
      <c r="HBF149" s="4"/>
      <c r="HBG149" s="4"/>
      <c r="HBH149" s="4"/>
      <c r="HBI149" s="4"/>
      <c r="HBJ149" s="4"/>
      <c r="HBK149" s="4"/>
      <c r="HBL149" s="4"/>
      <c r="HBM149" s="4"/>
      <c r="HBN149" s="4"/>
      <c r="HBO149" s="4"/>
      <c r="HBP149" s="4"/>
      <c r="HBQ149" s="4"/>
      <c r="HBR149" s="4"/>
      <c r="HBS149" s="4"/>
      <c r="HBT149" s="4"/>
      <c r="HBU149" s="4"/>
      <c r="HBV149" s="4"/>
      <c r="HBW149" s="4"/>
      <c r="HBX149" s="4"/>
      <c r="HBY149" s="4"/>
      <c r="HBZ149" s="4"/>
      <c r="HCA149" s="4"/>
      <c r="HCB149" s="4"/>
      <c r="HCC149" s="4"/>
      <c r="HCD149" s="4"/>
      <c r="HCE149" s="4"/>
      <c r="HCF149" s="4"/>
      <c r="HCG149" s="4"/>
      <c r="HCH149" s="4"/>
      <c r="HCI149" s="4"/>
      <c r="HCJ149" s="4"/>
      <c r="HCK149" s="4"/>
      <c r="HCL149" s="4"/>
      <c r="HCM149" s="4"/>
      <c r="HCN149" s="4"/>
      <c r="HCO149" s="4"/>
      <c r="HCP149" s="4"/>
      <c r="HCQ149" s="4"/>
      <c r="HCR149" s="4"/>
      <c r="HCS149" s="4"/>
      <c r="HCT149" s="4"/>
      <c r="HCU149" s="4"/>
      <c r="HCV149" s="4"/>
      <c r="HCW149" s="4"/>
      <c r="HCX149" s="4"/>
      <c r="HCY149" s="4"/>
      <c r="HCZ149" s="4"/>
      <c r="HDA149" s="4"/>
      <c r="HDB149" s="4"/>
      <c r="HDC149" s="4"/>
      <c r="HDD149" s="4"/>
      <c r="HDE149" s="4"/>
      <c r="HDF149" s="4"/>
      <c r="HDG149" s="4"/>
      <c r="HDH149" s="4"/>
      <c r="HDI149" s="4"/>
      <c r="HDJ149" s="4"/>
      <c r="HDK149" s="4"/>
      <c r="HDL149" s="4"/>
      <c r="HDM149" s="4"/>
      <c r="HDN149" s="4"/>
      <c r="HDO149" s="4"/>
      <c r="HDP149" s="4"/>
      <c r="HDQ149" s="4"/>
      <c r="HDR149" s="4"/>
      <c r="HDS149" s="4"/>
      <c r="HDT149" s="4"/>
      <c r="HDU149" s="4"/>
      <c r="HDV149" s="4"/>
      <c r="HDW149" s="4"/>
      <c r="HDX149" s="4"/>
      <c r="HDY149" s="4"/>
      <c r="HDZ149" s="4"/>
      <c r="HEA149" s="4"/>
      <c r="HEB149" s="4"/>
      <c r="HEC149" s="4"/>
      <c r="HED149" s="4"/>
      <c r="HEE149" s="4"/>
      <c r="HEF149" s="4"/>
      <c r="HEG149" s="4"/>
      <c r="HEH149" s="4"/>
      <c r="HEI149" s="4"/>
      <c r="HEJ149" s="4"/>
      <c r="HEK149" s="4"/>
      <c r="HEL149" s="4"/>
      <c r="HEM149" s="4"/>
      <c r="HEN149" s="4"/>
      <c r="HEO149" s="4"/>
      <c r="HEP149" s="4"/>
      <c r="HEQ149" s="4"/>
      <c r="HER149" s="4"/>
      <c r="HES149" s="4"/>
      <c r="HET149" s="4"/>
      <c r="HEU149" s="4"/>
      <c r="HEV149" s="4"/>
      <c r="HEW149" s="4"/>
      <c r="HEX149" s="4"/>
      <c r="HEY149" s="4"/>
      <c r="HEZ149" s="4"/>
      <c r="HFA149" s="4"/>
      <c r="HFB149" s="4"/>
      <c r="HFC149" s="4"/>
      <c r="HFD149" s="4"/>
      <c r="HFE149" s="4"/>
      <c r="HFF149" s="4"/>
      <c r="HFG149" s="4"/>
      <c r="HFH149" s="4"/>
      <c r="HFI149" s="4"/>
      <c r="HFJ149" s="4"/>
      <c r="HFK149" s="4"/>
      <c r="HFL149" s="4"/>
      <c r="HFM149" s="4"/>
      <c r="HFN149" s="4"/>
      <c r="HFO149" s="4"/>
      <c r="HFP149" s="4"/>
      <c r="HFQ149" s="4"/>
      <c r="HFR149" s="4"/>
      <c r="HFS149" s="4"/>
      <c r="HFT149" s="4"/>
      <c r="HFU149" s="4"/>
      <c r="HFV149" s="4"/>
      <c r="HFW149" s="74"/>
      <c r="HFX149" s="74"/>
      <c r="HFY149" s="74"/>
      <c r="HFZ149" s="74"/>
      <c r="HGA149" s="74"/>
      <c r="HGB149" s="74"/>
      <c r="HGC149" s="4"/>
      <c r="HGD149" s="4"/>
      <c r="HGE149" s="4"/>
      <c r="HGF149" s="4"/>
      <c r="HGG149" s="4"/>
      <c r="HGH149" s="4"/>
      <c r="HGI149" s="4"/>
      <c r="HGJ149" s="4"/>
      <c r="HGK149" s="4"/>
      <c r="HGL149" s="4"/>
      <c r="HGM149" s="4"/>
      <c r="HGN149" s="4"/>
      <c r="HGO149" s="4"/>
      <c r="HGP149" s="4"/>
      <c r="HGQ149" s="4"/>
      <c r="HGR149" s="4"/>
      <c r="HGS149" s="4"/>
      <c r="HGT149" s="4"/>
      <c r="HGU149" s="4"/>
      <c r="HGV149" s="4"/>
      <c r="HGW149" s="4"/>
      <c r="HGX149" s="4"/>
      <c r="HGY149" s="4"/>
      <c r="HGZ149" s="4"/>
      <c r="HHA149" s="4"/>
      <c r="HHB149" s="4"/>
      <c r="HHC149" s="4"/>
      <c r="HHD149" s="4"/>
      <c r="HHE149" s="4"/>
      <c r="HHF149" s="4"/>
      <c r="HHG149" s="4"/>
      <c r="HHH149" s="4"/>
      <c r="HHI149" s="4"/>
      <c r="HHJ149" s="4"/>
      <c r="HHK149" s="4"/>
      <c r="HHL149" s="4"/>
      <c r="HHM149" s="4"/>
      <c r="HHN149" s="4"/>
      <c r="HHO149" s="4"/>
      <c r="HHP149" s="4"/>
      <c r="HHQ149" s="4"/>
      <c r="HHR149" s="4"/>
      <c r="HHS149" s="4"/>
      <c r="HHT149" s="4"/>
      <c r="HHU149" s="4"/>
      <c r="HHV149" s="4"/>
      <c r="HHW149" s="4"/>
      <c r="HHX149" s="4"/>
      <c r="HHY149" s="4"/>
      <c r="HHZ149" s="4"/>
      <c r="HIA149" s="4"/>
      <c r="HIB149" s="4"/>
      <c r="HIC149" s="4"/>
      <c r="HID149" s="4"/>
      <c r="HIE149" s="4"/>
      <c r="HIF149" s="4"/>
      <c r="HIG149" s="4"/>
      <c r="HIH149" s="4"/>
      <c r="HII149" s="4"/>
      <c r="HIJ149" s="4"/>
      <c r="HIK149" s="4"/>
      <c r="HIL149" s="4"/>
      <c r="HIM149" s="4"/>
      <c r="HIN149" s="4"/>
      <c r="HIO149" s="4"/>
      <c r="HIP149" s="4"/>
      <c r="HIQ149" s="4"/>
      <c r="HIR149" s="4"/>
      <c r="HIS149" s="4"/>
      <c r="HIT149" s="4"/>
      <c r="HIU149" s="4"/>
      <c r="HIV149" s="4"/>
      <c r="HIW149" s="4"/>
      <c r="HIX149" s="4"/>
      <c r="HIY149" s="4"/>
      <c r="HIZ149" s="4"/>
      <c r="HJA149" s="4"/>
      <c r="HJB149" s="4"/>
      <c r="HJC149" s="4"/>
      <c r="HJD149" s="4"/>
      <c r="HJE149" s="4"/>
      <c r="HJF149" s="4"/>
      <c r="HJG149" s="4"/>
      <c r="HJH149" s="4"/>
      <c r="HJI149" s="4"/>
      <c r="HJJ149" s="4"/>
      <c r="HJK149" s="4"/>
      <c r="HJL149" s="4"/>
      <c r="HJM149" s="4"/>
      <c r="HJN149" s="4"/>
      <c r="HJO149" s="4"/>
      <c r="HJP149" s="4"/>
      <c r="HJQ149" s="4"/>
      <c r="HJR149" s="4"/>
      <c r="HJS149" s="4"/>
      <c r="HJT149" s="4"/>
      <c r="HJU149" s="4"/>
      <c r="HJV149" s="4"/>
      <c r="HJW149" s="4"/>
      <c r="HJX149" s="4"/>
      <c r="HJY149" s="4"/>
      <c r="HJZ149" s="4"/>
      <c r="HKA149" s="4"/>
      <c r="HKB149" s="4"/>
      <c r="HKC149" s="4"/>
      <c r="HKD149" s="4"/>
      <c r="HKE149" s="4"/>
      <c r="HKF149" s="4"/>
      <c r="HKG149" s="4"/>
      <c r="HKH149" s="4"/>
      <c r="HKI149" s="4"/>
      <c r="HKJ149" s="4"/>
      <c r="HKK149" s="4"/>
      <c r="HKL149" s="4"/>
      <c r="HKM149" s="4"/>
      <c r="HKN149" s="4"/>
      <c r="HKO149" s="4"/>
      <c r="HKP149" s="4"/>
      <c r="HKQ149" s="4"/>
      <c r="HKR149" s="4"/>
      <c r="HKS149" s="4"/>
      <c r="HKT149" s="4"/>
      <c r="HKU149" s="4"/>
      <c r="HKV149" s="4"/>
      <c r="HKW149" s="4"/>
      <c r="HKX149" s="4"/>
      <c r="HKY149" s="4"/>
      <c r="HKZ149" s="4"/>
      <c r="HLA149" s="4"/>
      <c r="HLB149" s="4"/>
      <c r="HLC149" s="4"/>
      <c r="HLD149" s="4"/>
      <c r="HLE149" s="4"/>
      <c r="HLF149" s="4"/>
      <c r="HLG149" s="4"/>
      <c r="HLH149" s="4"/>
      <c r="HLI149" s="4"/>
      <c r="HLJ149" s="4"/>
      <c r="HLK149" s="4"/>
      <c r="HLL149" s="4"/>
      <c r="HLM149" s="4"/>
      <c r="HLN149" s="4"/>
      <c r="HLO149" s="4"/>
      <c r="HLP149" s="4"/>
      <c r="HLQ149" s="4"/>
      <c r="HLR149" s="4"/>
      <c r="HLS149" s="4"/>
      <c r="HLT149" s="4"/>
      <c r="HLU149" s="4"/>
      <c r="HLV149" s="4"/>
      <c r="HLW149" s="4"/>
      <c r="HLX149" s="4"/>
      <c r="HLY149" s="4"/>
      <c r="HLZ149" s="4"/>
      <c r="HMA149" s="4"/>
      <c r="HMB149" s="4"/>
      <c r="HMC149" s="4"/>
      <c r="HMD149" s="4"/>
      <c r="HME149" s="4"/>
      <c r="HMF149" s="4"/>
      <c r="HMG149" s="4"/>
      <c r="HMH149" s="4"/>
      <c r="HMI149" s="4"/>
      <c r="HMJ149" s="4"/>
      <c r="HMK149" s="4"/>
      <c r="HML149" s="4"/>
      <c r="HMM149" s="4"/>
      <c r="HMN149" s="4"/>
      <c r="HMO149" s="4"/>
      <c r="HMP149" s="4"/>
      <c r="HMQ149" s="4"/>
      <c r="HMR149" s="4"/>
      <c r="HMS149" s="4"/>
      <c r="HMT149" s="4"/>
      <c r="HMU149" s="4"/>
      <c r="HMV149" s="4"/>
      <c r="HMW149" s="4"/>
      <c r="HMX149" s="4"/>
      <c r="HMY149" s="4"/>
      <c r="HMZ149" s="4"/>
      <c r="HNA149" s="4"/>
      <c r="HNB149" s="4"/>
      <c r="HNC149" s="4"/>
      <c r="HND149" s="4"/>
      <c r="HNE149" s="4"/>
      <c r="HNF149" s="4"/>
      <c r="HNG149" s="4"/>
      <c r="HNH149" s="4"/>
      <c r="HNI149" s="4"/>
      <c r="HNJ149" s="4"/>
      <c r="HNK149" s="4"/>
      <c r="HNL149" s="4"/>
      <c r="HNM149" s="4"/>
      <c r="HNN149" s="4"/>
      <c r="HNO149" s="4"/>
      <c r="HNP149" s="4"/>
      <c r="HNQ149" s="4"/>
      <c r="HNR149" s="4"/>
      <c r="HNS149" s="4"/>
      <c r="HNT149" s="4"/>
      <c r="HNU149" s="4"/>
      <c r="HNV149" s="4"/>
      <c r="HNW149" s="4"/>
      <c r="HNX149" s="4"/>
      <c r="HNY149" s="4"/>
      <c r="HNZ149" s="4"/>
      <c r="HOA149" s="4"/>
      <c r="HOB149" s="4"/>
      <c r="HOC149" s="4"/>
      <c r="HOD149" s="4"/>
      <c r="HOE149" s="4"/>
      <c r="HOF149" s="4"/>
      <c r="HOG149" s="4"/>
      <c r="HOH149" s="4"/>
      <c r="HOI149" s="4"/>
      <c r="HOJ149" s="4"/>
      <c r="HOK149" s="4"/>
      <c r="HOL149" s="4"/>
      <c r="HOM149" s="4"/>
      <c r="HON149" s="4"/>
      <c r="HOO149" s="4"/>
      <c r="HOP149" s="4"/>
      <c r="HOQ149" s="4"/>
      <c r="HOR149" s="4"/>
      <c r="HOS149" s="4"/>
      <c r="HOT149" s="4"/>
      <c r="HOU149" s="4"/>
      <c r="HOV149" s="4"/>
      <c r="HOW149" s="4"/>
      <c r="HOX149" s="4"/>
      <c r="HOY149" s="4"/>
      <c r="HOZ149" s="4"/>
      <c r="HPA149" s="4"/>
      <c r="HPB149" s="4"/>
      <c r="HPC149" s="4"/>
      <c r="HPD149" s="4"/>
      <c r="HPE149" s="4"/>
      <c r="HPF149" s="4"/>
      <c r="HPG149" s="4"/>
      <c r="HPH149" s="4"/>
      <c r="HPI149" s="4"/>
      <c r="HPJ149" s="4"/>
      <c r="HPK149" s="4"/>
      <c r="HPL149" s="4"/>
      <c r="HPM149" s="4"/>
      <c r="HPN149" s="4"/>
      <c r="HPO149" s="4"/>
      <c r="HPP149" s="4"/>
      <c r="HPQ149" s="4"/>
      <c r="HPR149" s="4"/>
      <c r="HPS149" s="74"/>
      <c r="HPT149" s="74"/>
      <c r="HPU149" s="74"/>
      <c r="HPV149" s="74"/>
      <c r="HPW149" s="74"/>
      <c r="HPX149" s="74"/>
      <c r="HPY149" s="4"/>
      <c r="HPZ149" s="4"/>
      <c r="HQA149" s="4"/>
      <c r="HQB149" s="4"/>
      <c r="HQC149" s="4"/>
      <c r="HQD149" s="4"/>
      <c r="HQE149" s="4"/>
      <c r="HQF149" s="4"/>
      <c r="HQG149" s="4"/>
      <c r="HQH149" s="4"/>
      <c r="HQI149" s="4"/>
      <c r="HQJ149" s="4"/>
      <c r="HQK149" s="4"/>
      <c r="HQL149" s="4"/>
      <c r="HQM149" s="4"/>
      <c r="HQN149" s="4"/>
      <c r="HQO149" s="4"/>
      <c r="HQP149" s="4"/>
      <c r="HQQ149" s="4"/>
      <c r="HQR149" s="4"/>
      <c r="HQS149" s="4"/>
      <c r="HQT149" s="4"/>
      <c r="HQU149" s="4"/>
      <c r="HQV149" s="4"/>
      <c r="HQW149" s="4"/>
      <c r="HQX149" s="4"/>
      <c r="HQY149" s="4"/>
      <c r="HQZ149" s="4"/>
      <c r="HRA149" s="4"/>
      <c r="HRB149" s="4"/>
      <c r="HRC149" s="4"/>
      <c r="HRD149" s="4"/>
      <c r="HRE149" s="4"/>
      <c r="HRF149" s="4"/>
      <c r="HRG149" s="4"/>
      <c r="HRH149" s="4"/>
      <c r="HRI149" s="4"/>
      <c r="HRJ149" s="4"/>
      <c r="HRK149" s="4"/>
      <c r="HRL149" s="4"/>
      <c r="HRM149" s="4"/>
      <c r="HRN149" s="4"/>
      <c r="HRO149" s="4"/>
      <c r="HRP149" s="4"/>
      <c r="HRQ149" s="4"/>
      <c r="HRR149" s="4"/>
      <c r="HRS149" s="4"/>
      <c r="HRT149" s="4"/>
      <c r="HRU149" s="4"/>
      <c r="HRV149" s="4"/>
      <c r="HRW149" s="4"/>
      <c r="HRX149" s="4"/>
      <c r="HRY149" s="4"/>
      <c r="HRZ149" s="4"/>
      <c r="HSA149" s="4"/>
      <c r="HSB149" s="4"/>
      <c r="HSC149" s="4"/>
      <c r="HSD149" s="4"/>
      <c r="HSE149" s="4"/>
      <c r="HSF149" s="4"/>
      <c r="HSG149" s="4"/>
      <c r="HSH149" s="4"/>
      <c r="HSI149" s="4"/>
      <c r="HSJ149" s="4"/>
      <c r="HSK149" s="4"/>
      <c r="HSL149" s="4"/>
      <c r="HSM149" s="4"/>
      <c r="HSN149" s="4"/>
      <c r="HSO149" s="4"/>
      <c r="HSP149" s="4"/>
      <c r="HSQ149" s="4"/>
      <c r="HSR149" s="4"/>
      <c r="HSS149" s="4"/>
      <c r="HST149" s="4"/>
      <c r="HSU149" s="4"/>
      <c r="HSV149" s="4"/>
      <c r="HSW149" s="4"/>
      <c r="HSX149" s="4"/>
      <c r="HSY149" s="4"/>
      <c r="HSZ149" s="4"/>
      <c r="HTA149" s="4"/>
      <c r="HTB149" s="4"/>
      <c r="HTC149" s="4"/>
      <c r="HTD149" s="4"/>
      <c r="HTE149" s="4"/>
      <c r="HTF149" s="4"/>
      <c r="HTG149" s="4"/>
      <c r="HTH149" s="4"/>
      <c r="HTI149" s="4"/>
      <c r="HTJ149" s="4"/>
      <c r="HTK149" s="4"/>
      <c r="HTL149" s="4"/>
      <c r="HTM149" s="4"/>
      <c r="HTN149" s="4"/>
      <c r="HTO149" s="4"/>
      <c r="HTP149" s="4"/>
      <c r="HTQ149" s="4"/>
      <c r="HTR149" s="4"/>
      <c r="HTS149" s="4"/>
      <c r="HTT149" s="4"/>
      <c r="HTU149" s="4"/>
      <c r="HTV149" s="4"/>
      <c r="HTW149" s="4"/>
      <c r="HTX149" s="4"/>
      <c r="HTY149" s="4"/>
      <c r="HTZ149" s="4"/>
      <c r="HUA149" s="4"/>
      <c r="HUB149" s="4"/>
      <c r="HUC149" s="4"/>
      <c r="HUD149" s="4"/>
      <c r="HUE149" s="4"/>
      <c r="HUF149" s="4"/>
      <c r="HUG149" s="4"/>
      <c r="HUH149" s="4"/>
      <c r="HUI149" s="4"/>
      <c r="HUJ149" s="4"/>
      <c r="HUK149" s="4"/>
      <c r="HUL149" s="4"/>
      <c r="HUM149" s="4"/>
      <c r="HUN149" s="4"/>
      <c r="HUO149" s="4"/>
      <c r="HUP149" s="4"/>
      <c r="HUQ149" s="4"/>
      <c r="HUR149" s="4"/>
      <c r="HUS149" s="4"/>
      <c r="HUT149" s="4"/>
      <c r="HUU149" s="4"/>
      <c r="HUV149" s="4"/>
      <c r="HUW149" s="4"/>
      <c r="HUX149" s="4"/>
      <c r="HUY149" s="4"/>
      <c r="HUZ149" s="4"/>
      <c r="HVA149" s="4"/>
      <c r="HVB149" s="4"/>
      <c r="HVC149" s="4"/>
      <c r="HVD149" s="4"/>
      <c r="HVE149" s="4"/>
      <c r="HVF149" s="4"/>
      <c r="HVG149" s="4"/>
      <c r="HVH149" s="4"/>
      <c r="HVI149" s="4"/>
      <c r="HVJ149" s="4"/>
      <c r="HVK149" s="4"/>
      <c r="HVL149" s="4"/>
      <c r="HVM149" s="4"/>
      <c r="HVN149" s="4"/>
      <c r="HVO149" s="4"/>
      <c r="HVP149" s="4"/>
      <c r="HVQ149" s="4"/>
      <c r="HVR149" s="4"/>
      <c r="HVS149" s="4"/>
      <c r="HVT149" s="4"/>
      <c r="HVU149" s="4"/>
      <c r="HVV149" s="4"/>
      <c r="HVW149" s="4"/>
      <c r="HVX149" s="4"/>
      <c r="HVY149" s="4"/>
      <c r="HVZ149" s="4"/>
      <c r="HWA149" s="4"/>
      <c r="HWB149" s="4"/>
      <c r="HWC149" s="4"/>
      <c r="HWD149" s="4"/>
      <c r="HWE149" s="4"/>
      <c r="HWF149" s="4"/>
      <c r="HWG149" s="4"/>
      <c r="HWH149" s="4"/>
      <c r="HWI149" s="4"/>
      <c r="HWJ149" s="4"/>
      <c r="HWK149" s="4"/>
      <c r="HWL149" s="4"/>
      <c r="HWM149" s="4"/>
      <c r="HWN149" s="4"/>
      <c r="HWO149" s="4"/>
      <c r="HWP149" s="4"/>
      <c r="HWQ149" s="4"/>
      <c r="HWR149" s="4"/>
      <c r="HWS149" s="4"/>
      <c r="HWT149" s="4"/>
      <c r="HWU149" s="4"/>
      <c r="HWV149" s="4"/>
      <c r="HWW149" s="4"/>
      <c r="HWX149" s="4"/>
      <c r="HWY149" s="4"/>
      <c r="HWZ149" s="4"/>
      <c r="HXA149" s="4"/>
      <c r="HXB149" s="4"/>
      <c r="HXC149" s="4"/>
      <c r="HXD149" s="4"/>
      <c r="HXE149" s="4"/>
      <c r="HXF149" s="4"/>
      <c r="HXG149" s="4"/>
      <c r="HXH149" s="4"/>
      <c r="HXI149" s="4"/>
      <c r="HXJ149" s="4"/>
      <c r="HXK149" s="4"/>
      <c r="HXL149" s="4"/>
      <c r="HXM149" s="4"/>
      <c r="HXN149" s="4"/>
      <c r="HXO149" s="4"/>
      <c r="HXP149" s="4"/>
      <c r="HXQ149" s="4"/>
      <c r="HXR149" s="4"/>
      <c r="HXS149" s="4"/>
      <c r="HXT149" s="4"/>
      <c r="HXU149" s="4"/>
      <c r="HXV149" s="4"/>
      <c r="HXW149" s="4"/>
      <c r="HXX149" s="4"/>
      <c r="HXY149" s="4"/>
      <c r="HXZ149" s="4"/>
      <c r="HYA149" s="4"/>
      <c r="HYB149" s="4"/>
      <c r="HYC149" s="4"/>
      <c r="HYD149" s="4"/>
      <c r="HYE149" s="4"/>
      <c r="HYF149" s="4"/>
      <c r="HYG149" s="4"/>
      <c r="HYH149" s="4"/>
      <c r="HYI149" s="4"/>
      <c r="HYJ149" s="4"/>
      <c r="HYK149" s="4"/>
      <c r="HYL149" s="4"/>
      <c r="HYM149" s="4"/>
      <c r="HYN149" s="4"/>
      <c r="HYO149" s="4"/>
      <c r="HYP149" s="4"/>
      <c r="HYQ149" s="4"/>
      <c r="HYR149" s="4"/>
      <c r="HYS149" s="4"/>
      <c r="HYT149" s="4"/>
      <c r="HYU149" s="4"/>
      <c r="HYV149" s="4"/>
      <c r="HYW149" s="4"/>
      <c r="HYX149" s="4"/>
      <c r="HYY149" s="4"/>
      <c r="HYZ149" s="4"/>
      <c r="HZA149" s="4"/>
      <c r="HZB149" s="4"/>
      <c r="HZC149" s="4"/>
      <c r="HZD149" s="4"/>
      <c r="HZE149" s="4"/>
      <c r="HZF149" s="4"/>
      <c r="HZG149" s="4"/>
      <c r="HZH149" s="4"/>
      <c r="HZI149" s="4"/>
      <c r="HZJ149" s="4"/>
      <c r="HZK149" s="4"/>
      <c r="HZL149" s="4"/>
      <c r="HZM149" s="4"/>
      <c r="HZN149" s="4"/>
      <c r="HZO149" s="74"/>
      <c r="HZP149" s="74"/>
      <c r="HZQ149" s="74"/>
      <c r="HZR149" s="74"/>
      <c r="HZS149" s="74"/>
      <c r="HZT149" s="74"/>
      <c r="HZU149" s="4"/>
      <c r="HZV149" s="4"/>
      <c r="HZW149" s="4"/>
      <c r="HZX149" s="4"/>
      <c r="HZY149" s="4"/>
      <c r="HZZ149" s="4"/>
      <c r="IAA149" s="4"/>
      <c r="IAB149" s="4"/>
      <c r="IAC149" s="4"/>
      <c r="IAD149" s="4"/>
      <c r="IAE149" s="4"/>
      <c r="IAF149" s="4"/>
      <c r="IAG149" s="4"/>
      <c r="IAH149" s="4"/>
      <c r="IAI149" s="4"/>
      <c r="IAJ149" s="4"/>
      <c r="IAK149" s="4"/>
      <c r="IAL149" s="4"/>
      <c r="IAM149" s="4"/>
      <c r="IAN149" s="4"/>
      <c r="IAO149" s="4"/>
      <c r="IAP149" s="4"/>
      <c r="IAQ149" s="4"/>
      <c r="IAR149" s="4"/>
      <c r="IAS149" s="4"/>
      <c r="IAT149" s="4"/>
      <c r="IAU149" s="4"/>
      <c r="IAV149" s="4"/>
      <c r="IAW149" s="4"/>
      <c r="IAX149" s="4"/>
      <c r="IAY149" s="4"/>
      <c r="IAZ149" s="4"/>
      <c r="IBA149" s="4"/>
      <c r="IBB149" s="4"/>
      <c r="IBC149" s="4"/>
      <c r="IBD149" s="4"/>
      <c r="IBE149" s="4"/>
      <c r="IBF149" s="4"/>
      <c r="IBG149" s="4"/>
      <c r="IBH149" s="4"/>
      <c r="IBI149" s="4"/>
      <c r="IBJ149" s="4"/>
      <c r="IBK149" s="4"/>
      <c r="IBL149" s="4"/>
      <c r="IBM149" s="4"/>
      <c r="IBN149" s="4"/>
      <c r="IBO149" s="4"/>
      <c r="IBP149" s="4"/>
      <c r="IBQ149" s="4"/>
      <c r="IBR149" s="4"/>
      <c r="IBS149" s="4"/>
      <c r="IBT149" s="4"/>
      <c r="IBU149" s="4"/>
      <c r="IBV149" s="4"/>
      <c r="IBW149" s="4"/>
      <c r="IBX149" s="4"/>
      <c r="IBY149" s="4"/>
      <c r="IBZ149" s="4"/>
      <c r="ICA149" s="4"/>
      <c r="ICB149" s="4"/>
      <c r="ICC149" s="4"/>
      <c r="ICD149" s="4"/>
      <c r="ICE149" s="4"/>
      <c r="ICF149" s="4"/>
      <c r="ICG149" s="4"/>
      <c r="ICH149" s="4"/>
      <c r="ICI149" s="4"/>
      <c r="ICJ149" s="4"/>
      <c r="ICK149" s="4"/>
      <c r="ICL149" s="4"/>
      <c r="ICM149" s="4"/>
      <c r="ICN149" s="4"/>
      <c r="ICO149" s="4"/>
      <c r="ICP149" s="4"/>
      <c r="ICQ149" s="4"/>
      <c r="ICR149" s="4"/>
      <c r="ICS149" s="4"/>
      <c r="ICT149" s="4"/>
      <c r="ICU149" s="4"/>
      <c r="ICV149" s="4"/>
      <c r="ICW149" s="4"/>
      <c r="ICX149" s="4"/>
      <c r="ICY149" s="4"/>
      <c r="ICZ149" s="4"/>
      <c r="IDA149" s="4"/>
      <c r="IDB149" s="4"/>
      <c r="IDC149" s="4"/>
      <c r="IDD149" s="4"/>
      <c r="IDE149" s="4"/>
      <c r="IDF149" s="4"/>
      <c r="IDG149" s="4"/>
      <c r="IDH149" s="4"/>
      <c r="IDI149" s="4"/>
      <c r="IDJ149" s="4"/>
      <c r="IDK149" s="4"/>
      <c r="IDL149" s="4"/>
      <c r="IDM149" s="4"/>
      <c r="IDN149" s="4"/>
      <c r="IDO149" s="4"/>
      <c r="IDP149" s="4"/>
      <c r="IDQ149" s="4"/>
      <c r="IDR149" s="4"/>
      <c r="IDS149" s="4"/>
      <c r="IDT149" s="4"/>
      <c r="IDU149" s="4"/>
      <c r="IDV149" s="4"/>
      <c r="IDW149" s="4"/>
      <c r="IDX149" s="4"/>
      <c r="IDY149" s="4"/>
      <c r="IDZ149" s="4"/>
      <c r="IEA149" s="4"/>
      <c r="IEB149" s="4"/>
      <c r="IEC149" s="4"/>
      <c r="IED149" s="4"/>
      <c r="IEE149" s="4"/>
      <c r="IEF149" s="4"/>
      <c r="IEG149" s="4"/>
      <c r="IEH149" s="4"/>
      <c r="IEI149" s="4"/>
      <c r="IEJ149" s="4"/>
      <c r="IEK149" s="4"/>
      <c r="IEL149" s="4"/>
      <c r="IEM149" s="4"/>
      <c r="IEN149" s="4"/>
      <c r="IEO149" s="4"/>
      <c r="IEP149" s="4"/>
      <c r="IEQ149" s="4"/>
      <c r="IER149" s="4"/>
      <c r="IES149" s="4"/>
      <c r="IET149" s="4"/>
      <c r="IEU149" s="4"/>
      <c r="IEV149" s="4"/>
      <c r="IEW149" s="4"/>
      <c r="IEX149" s="4"/>
      <c r="IEY149" s="4"/>
      <c r="IEZ149" s="4"/>
      <c r="IFA149" s="4"/>
      <c r="IFB149" s="4"/>
      <c r="IFC149" s="4"/>
      <c r="IFD149" s="4"/>
      <c r="IFE149" s="4"/>
      <c r="IFF149" s="4"/>
      <c r="IFG149" s="4"/>
      <c r="IFH149" s="4"/>
      <c r="IFI149" s="4"/>
      <c r="IFJ149" s="4"/>
      <c r="IFK149" s="4"/>
      <c r="IFL149" s="4"/>
      <c r="IFM149" s="4"/>
      <c r="IFN149" s="4"/>
      <c r="IFO149" s="4"/>
      <c r="IFP149" s="4"/>
      <c r="IFQ149" s="4"/>
      <c r="IFR149" s="4"/>
      <c r="IFS149" s="4"/>
      <c r="IFT149" s="4"/>
      <c r="IFU149" s="4"/>
      <c r="IFV149" s="4"/>
      <c r="IFW149" s="4"/>
      <c r="IFX149" s="4"/>
      <c r="IFY149" s="4"/>
      <c r="IFZ149" s="4"/>
      <c r="IGA149" s="4"/>
      <c r="IGB149" s="4"/>
      <c r="IGC149" s="4"/>
      <c r="IGD149" s="4"/>
      <c r="IGE149" s="4"/>
      <c r="IGF149" s="4"/>
      <c r="IGG149" s="4"/>
      <c r="IGH149" s="4"/>
      <c r="IGI149" s="4"/>
      <c r="IGJ149" s="4"/>
      <c r="IGK149" s="4"/>
      <c r="IGL149" s="4"/>
      <c r="IGM149" s="4"/>
      <c r="IGN149" s="4"/>
      <c r="IGO149" s="4"/>
      <c r="IGP149" s="4"/>
      <c r="IGQ149" s="4"/>
      <c r="IGR149" s="4"/>
      <c r="IGS149" s="4"/>
      <c r="IGT149" s="4"/>
      <c r="IGU149" s="4"/>
      <c r="IGV149" s="4"/>
      <c r="IGW149" s="4"/>
      <c r="IGX149" s="4"/>
      <c r="IGY149" s="4"/>
      <c r="IGZ149" s="4"/>
      <c r="IHA149" s="4"/>
      <c r="IHB149" s="4"/>
      <c r="IHC149" s="4"/>
      <c r="IHD149" s="4"/>
      <c r="IHE149" s="4"/>
      <c r="IHF149" s="4"/>
      <c r="IHG149" s="4"/>
      <c r="IHH149" s="4"/>
      <c r="IHI149" s="4"/>
      <c r="IHJ149" s="4"/>
      <c r="IHK149" s="4"/>
      <c r="IHL149" s="4"/>
      <c r="IHM149" s="4"/>
      <c r="IHN149" s="4"/>
      <c r="IHO149" s="4"/>
      <c r="IHP149" s="4"/>
      <c r="IHQ149" s="4"/>
      <c r="IHR149" s="4"/>
      <c r="IHS149" s="4"/>
      <c r="IHT149" s="4"/>
      <c r="IHU149" s="4"/>
      <c r="IHV149" s="4"/>
      <c r="IHW149" s="4"/>
      <c r="IHX149" s="4"/>
      <c r="IHY149" s="4"/>
      <c r="IHZ149" s="4"/>
      <c r="IIA149" s="4"/>
      <c r="IIB149" s="4"/>
      <c r="IIC149" s="4"/>
      <c r="IID149" s="4"/>
      <c r="IIE149" s="4"/>
      <c r="IIF149" s="4"/>
      <c r="IIG149" s="4"/>
      <c r="IIH149" s="4"/>
      <c r="III149" s="4"/>
      <c r="IIJ149" s="4"/>
      <c r="IIK149" s="4"/>
      <c r="IIL149" s="4"/>
      <c r="IIM149" s="4"/>
      <c r="IIN149" s="4"/>
      <c r="IIO149" s="4"/>
      <c r="IIP149" s="4"/>
      <c r="IIQ149" s="4"/>
      <c r="IIR149" s="4"/>
      <c r="IIS149" s="4"/>
      <c r="IIT149" s="4"/>
      <c r="IIU149" s="4"/>
      <c r="IIV149" s="4"/>
      <c r="IIW149" s="4"/>
      <c r="IIX149" s="4"/>
      <c r="IIY149" s="4"/>
      <c r="IIZ149" s="4"/>
      <c r="IJA149" s="4"/>
      <c r="IJB149" s="4"/>
      <c r="IJC149" s="4"/>
      <c r="IJD149" s="4"/>
      <c r="IJE149" s="4"/>
      <c r="IJF149" s="4"/>
      <c r="IJG149" s="4"/>
      <c r="IJH149" s="4"/>
      <c r="IJI149" s="4"/>
      <c r="IJJ149" s="4"/>
      <c r="IJK149" s="74"/>
      <c r="IJL149" s="74"/>
      <c r="IJM149" s="74"/>
      <c r="IJN149" s="74"/>
      <c r="IJO149" s="74"/>
      <c r="IJP149" s="74"/>
      <c r="IJQ149" s="4"/>
      <c r="IJR149" s="4"/>
      <c r="IJS149" s="4"/>
      <c r="IJT149" s="4"/>
      <c r="IJU149" s="4"/>
      <c r="IJV149" s="4"/>
      <c r="IJW149" s="4"/>
      <c r="IJX149" s="4"/>
      <c r="IJY149" s="4"/>
      <c r="IJZ149" s="4"/>
      <c r="IKA149" s="4"/>
      <c r="IKB149" s="4"/>
      <c r="IKC149" s="4"/>
      <c r="IKD149" s="4"/>
      <c r="IKE149" s="4"/>
      <c r="IKF149" s="4"/>
      <c r="IKG149" s="4"/>
      <c r="IKH149" s="4"/>
      <c r="IKI149" s="4"/>
      <c r="IKJ149" s="4"/>
      <c r="IKK149" s="4"/>
      <c r="IKL149" s="4"/>
      <c r="IKM149" s="4"/>
      <c r="IKN149" s="4"/>
      <c r="IKO149" s="4"/>
      <c r="IKP149" s="4"/>
      <c r="IKQ149" s="4"/>
      <c r="IKR149" s="4"/>
      <c r="IKS149" s="4"/>
      <c r="IKT149" s="4"/>
      <c r="IKU149" s="4"/>
      <c r="IKV149" s="4"/>
      <c r="IKW149" s="4"/>
      <c r="IKX149" s="4"/>
      <c r="IKY149" s="4"/>
      <c r="IKZ149" s="4"/>
      <c r="ILA149" s="4"/>
      <c r="ILB149" s="4"/>
      <c r="ILC149" s="4"/>
      <c r="ILD149" s="4"/>
      <c r="ILE149" s="4"/>
      <c r="ILF149" s="4"/>
      <c r="ILG149" s="4"/>
      <c r="ILH149" s="4"/>
      <c r="ILI149" s="4"/>
      <c r="ILJ149" s="4"/>
      <c r="ILK149" s="4"/>
      <c r="ILL149" s="4"/>
      <c r="ILM149" s="4"/>
      <c r="ILN149" s="4"/>
      <c r="ILO149" s="4"/>
      <c r="ILP149" s="4"/>
      <c r="ILQ149" s="4"/>
      <c r="ILR149" s="4"/>
      <c r="ILS149" s="4"/>
      <c r="ILT149" s="4"/>
      <c r="ILU149" s="4"/>
      <c r="ILV149" s="4"/>
      <c r="ILW149" s="4"/>
      <c r="ILX149" s="4"/>
      <c r="ILY149" s="4"/>
      <c r="ILZ149" s="4"/>
      <c r="IMA149" s="4"/>
      <c r="IMB149" s="4"/>
      <c r="IMC149" s="4"/>
      <c r="IMD149" s="4"/>
      <c r="IME149" s="4"/>
      <c r="IMF149" s="4"/>
      <c r="IMG149" s="4"/>
      <c r="IMH149" s="4"/>
      <c r="IMI149" s="4"/>
      <c r="IMJ149" s="4"/>
      <c r="IMK149" s="4"/>
      <c r="IML149" s="4"/>
      <c r="IMM149" s="4"/>
      <c r="IMN149" s="4"/>
      <c r="IMO149" s="4"/>
      <c r="IMP149" s="4"/>
      <c r="IMQ149" s="4"/>
      <c r="IMR149" s="4"/>
      <c r="IMS149" s="4"/>
      <c r="IMT149" s="4"/>
      <c r="IMU149" s="4"/>
      <c r="IMV149" s="4"/>
      <c r="IMW149" s="4"/>
      <c r="IMX149" s="4"/>
      <c r="IMY149" s="4"/>
      <c r="IMZ149" s="4"/>
      <c r="INA149" s="4"/>
      <c r="INB149" s="4"/>
      <c r="INC149" s="4"/>
      <c r="IND149" s="4"/>
      <c r="INE149" s="4"/>
      <c r="INF149" s="4"/>
      <c r="ING149" s="4"/>
      <c r="INH149" s="4"/>
      <c r="INI149" s="4"/>
      <c r="INJ149" s="4"/>
      <c r="INK149" s="4"/>
      <c r="INL149" s="4"/>
      <c r="INM149" s="4"/>
      <c r="INN149" s="4"/>
      <c r="INO149" s="4"/>
      <c r="INP149" s="4"/>
      <c r="INQ149" s="4"/>
      <c r="INR149" s="4"/>
      <c r="INS149" s="4"/>
      <c r="INT149" s="4"/>
      <c r="INU149" s="4"/>
      <c r="INV149" s="4"/>
      <c r="INW149" s="4"/>
      <c r="INX149" s="4"/>
      <c r="INY149" s="4"/>
      <c r="INZ149" s="4"/>
      <c r="IOA149" s="4"/>
      <c r="IOB149" s="4"/>
      <c r="IOC149" s="4"/>
      <c r="IOD149" s="4"/>
      <c r="IOE149" s="4"/>
      <c r="IOF149" s="4"/>
      <c r="IOG149" s="4"/>
      <c r="IOH149" s="4"/>
      <c r="IOI149" s="4"/>
      <c r="IOJ149" s="4"/>
      <c r="IOK149" s="4"/>
      <c r="IOL149" s="4"/>
      <c r="IOM149" s="4"/>
      <c r="ION149" s="4"/>
      <c r="IOO149" s="4"/>
      <c r="IOP149" s="4"/>
      <c r="IOQ149" s="4"/>
      <c r="IOR149" s="4"/>
      <c r="IOS149" s="4"/>
      <c r="IOT149" s="4"/>
      <c r="IOU149" s="4"/>
      <c r="IOV149" s="4"/>
      <c r="IOW149" s="4"/>
      <c r="IOX149" s="4"/>
      <c r="IOY149" s="4"/>
      <c r="IOZ149" s="4"/>
      <c r="IPA149" s="4"/>
      <c r="IPB149" s="4"/>
      <c r="IPC149" s="4"/>
      <c r="IPD149" s="4"/>
      <c r="IPE149" s="4"/>
      <c r="IPF149" s="4"/>
      <c r="IPG149" s="4"/>
      <c r="IPH149" s="4"/>
      <c r="IPI149" s="4"/>
      <c r="IPJ149" s="4"/>
      <c r="IPK149" s="4"/>
      <c r="IPL149" s="4"/>
      <c r="IPM149" s="4"/>
      <c r="IPN149" s="4"/>
      <c r="IPO149" s="4"/>
      <c r="IPP149" s="4"/>
      <c r="IPQ149" s="4"/>
      <c r="IPR149" s="4"/>
      <c r="IPS149" s="4"/>
      <c r="IPT149" s="4"/>
      <c r="IPU149" s="4"/>
      <c r="IPV149" s="4"/>
      <c r="IPW149" s="4"/>
      <c r="IPX149" s="4"/>
      <c r="IPY149" s="4"/>
      <c r="IPZ149" s="4"/>
      <c r="IQA149" s="4"/>
      <c r="IQB149" s="4"/>
      <c r="IQC149" s="4"/>
      <c r="IQD149" s="4"/>
      <c r="IQE149" s="4"/>
      <c r="IQF149" s="4"/>
      <c r="IQG149" s="4"/>
      <c r="IQH149" s="4"/>
      <c r="IQI149" s="4"/>
      <c r="IQJ149" s="4"/>
      <c r="IQK149" s="4"/>
      <c r="IQL149" s="4"/>
      <c r="IQM149" s="4"/>
      <c r="IQN149" s="4"/>
      <c r="IQO149" s="4"/>
      <c r="IQP149" s="4"/>
      <c r="IQQ149" s="4"/>
      <c r="IQR149" s="4"/>
      <c r="IQS149" s="4"/>
      <c r="IQT149" s="4"/>
      <c r="IQU149" s="4"/>
      <c r="IQV149" s="4"/>
      <c r="IQW149" s="4"/>
      <c r="IQX149" s="4"/>
      <c r="IQY149" s="4"/>
      <c r="IQZ149" s="4"/>
      <c r="IRA149" s="4"/>
      <c r="IRB149" s="4"/>
      <c r="IRC149" s="4"/>
      <c r="IRD149" s="4"/>
      <c r="IRE149" s="4"/>
      <c r="IRF149" s="4"/>
      <c r="IRG149" s="4"/>
      <c r="IRH149" s="4"/>
      <c r="IRI149" s="4"/>
      <c r="IRJ149" s="4"/>
      <c r="IRK149" s="4"/>
      <c r="IRL149" s="4"/>
      <c r="IRM149" s="4"/>
      <c r="IRN149" s="4"/>
      <c r="IRO149" s="4"/>
      <c r="IRP149" s="4"/>
      <c r="IRQ149" s="4"/>
      <c r="IRR149" s="4"/>
      <c r="IRS149" s="4"/>
      <c r="IRT149" s="4"/>
      <c r="IRU149" s="4"/>
      <c r="IRV149" s="4"/>
      <c r="IRW149" s="4"/>
      <c r="IRX149" s="4"/>
      <c r="IRY149" s="4"/>
      <c r="IRZ149" s="4"/>
      <c r="ISA149" s="4"/>
      <c r="ISB149" s="4"/>
      <c r="ISC149" s="4"/>
      <c r="ISD149" s="4"/>
      <c r="ISE149" s="4"/>
      <c r="ISF149" s="4"/>
      <c r="ISG149" s="4"/>
      <c r="ISH149" s="4"/>
      <c r="ISI149" s="4"/>
      <c r="ISJ149" s="4"/>
      <c r="ISK149" s="4"/>
      <c r="ISL149" s="4"/>
      <c r="ISM149" s="4"/>
      <c r="ISN149" s="4"/>
      <c r="ISO149" s="4"/>
      <c r="ISP149" s="4"/>
      <c r="ISQ149" s="4"/>
      <c r="ISR149" s="4"/>
      <c r="ISS149" s="4"/>
      <c r="IST149" s="4"/>
      <c r="ISU149" s="4"/>
      <c r="ISV149" s="4"/>
      <c r="ISW149" s="4"/>
      <c r="ISX149" s="4"/>
      <c r="ISY149" s="4"/>
      <c r="ISZ149" s="4"/>
      <c r="ITA149" s="4"/>
      <c r="ITB149" s="4"/>
      <c r="ITC149" s="4"/>
      <c r="ITD149" s="4"/>
      <c r="ITE149" s="4"/>
      <c r="ITF149" s="4"/>
      <c r="ITG149" s="74"/>
      <c r="ITH149" s="74"/>
      <c r="ITI149" s="74"/>
      <c r="ITJ149" s="74"/>
      <c r="ITK149" s="74"/>
      <c r="ITL149" s="74"/>
      <c r="ITM149" s="4"/>
      <c r="ITN149" s="4"/>
      <c r="ITO149" s="4"/>
      <c r="ITP149" s="4"/>
      <c r="ITQ149" s="4"/>
      <c r="ITR149" s="4"/>
      <c r="ITS149" s="4"/>
      <c r="ITT149" s="4"/>
      <c r="ITU149" s="4"/>
      <c r="ITV149" s="4"/>
      <c r="ITW149" s="4"/>
      <c r="ITX149" s="4"/>
      <c r="ITY149" s="4"/>
      <c r="ITZ149" s="4"/>
      <c r="IUA149" s="4"/>
      <c r="IUB149" s="4"/>
      <c r="IUC149" s="4"/>
      <c r="IUD149" s="4"/>
      <c r="IUE149" s="4"/>
      <c r="IUF149" s="4"/>
      <c r="IUG149" s="4"/>
      <c r="IUH149" s="4"/>
      <c r="IUI149" s="4"/>
      <c r="IUJ149" s="4"/>
      <c r="IUK149" s="4"/>
      <c r="IUL149" s="4"/>
      <c r="IUM149" s="4"/>
      <c r="IUN149" s="4"/>
      <c r="IUO149" s="4"/>
      <c r="IUP149" s="4"/>
      <c r="IUQ149" s="4"/>
      <c r="IUR149" s="4"/>
      <c r="IUS149" s="4"/>
      <c r="IUT149" s="4"/>
      <c r="IUU149" s="4"/>
      <c r="IUV149" s="4"/>
      <c r="IUW149" s="4"/>
      <c r="IUX149" s="4"/>
      <c r="IUY149" s="4"/>
      <c r="IUZ149" s="4"/>
      <c r="IVA149" s="4"/>
      <c r="IVB149" s="4"/>
      <c r="IVC149" s="4"/>
      <c r="IVD149" s="4"/>
      <c r="IVE149" s="4"/>
      <c r="IVF149" s="4"/>
      <c r="IVG149" s="4"/>
      <c r="IVH149" s="4"/>
      <c r="IVI149" s="4"/>
      <c r="IVJ149" s="4"/>
      <c r="IVK149" s="4"/>
      <c r="IVL149" s="4"/>
      <c r="IVM149" s="4"/>
      <c r="IVN149" s="4"/>
      <c r="IVO149" s="4"/>
      <c r="IVP149" s="4"/>
      <c r="IVQ149" s="4"/>
      <c r="IVR149" s="4"/>
      <c r="IVS149" s="4"/>
      <c r="IVT149" s="4"/>
      <c r="IVU149" s="4"/>
      <c r="IVV149" s="4"/>
      <c r="IVW149" s="4"/>
      <c r="IVX149" s="4"/>
      <c r="IVY149" s="4"/>
      <c r="IVZ149" s="4"/>
      <c r="IWA149" s="4"/>
      <c r="IWB149" s="4"/>
      <c r="IWC149" s="4"/>
      <c r="IWD149" s="4"/>
      <c r="IWE149" s="4"/>
      <c r="IWF149" s="4"/>
      <c r="IWG149" s="4"/>
      <c r="IWH149" s="4"/>
      <c r="IWI149" s="4"/>
      <c r="IWJ149" s="4"/>
      <c r="IWK149" s="4"/>
      <c r="IWL149" s="4"/>
      <c r="IWM149" s="4"/>
      <c r="IWN149" s="4"/>
      <c r="IWO149" s="4"/>
      <c r="IWP149" s="4"/>
      <c r="IWQ149" s="4"/>
      <c r="IWR149" s="4"/>
      <c r="IWS149" s="4"/>
      <c r="IWT149" s="4"/>
      <c r="IWU149" s="4"/>
      <c r="IWV149" s="4"/>
      <c r="IWW149" s="4"/>
      <c r="IWX149" s="4"/>
      <c r="IWY149" s="4"/>
      <c r="IWZ149" s="4"/>
      <c r="IXA149" s="4"/>
      <c r="IXB149" s="4"/>
      <c r="IXC149" s="4"/>
      <c r="IXD149" s="4"/>
      <c r="IXE149" s="4"/>
      <c r="IXF149" s="4"/>
      <c r="IXG149" s="4"/>
      <c r="IXH149" s="4"/>
      <c r="IXI149" s="4"/>
      <c r="IXJ149" s="4"/>
      <c r="IXK149" s="4"/>
      <c r="IXL149" s="4"/>
      <c r="IXM149" s="4"/>
      <c r="IXN149" s="4"/>
      <c r="IXO149" s="4"/>
      <c r="IXP149" s="4"/>
      <c r="IXQ149" s="4"/>
      <c r="IXR149" s="4"/>
      <c r="IXS149" s="4"/>
      <c r="IXT149" s="4"/>
      <c r="IXU149" s="4"/>
      <c r="IXV149" s="4"/>
      <c r="IXW149" s="4"/>
      <c r="IXX149" s="4"/>
      <c r="IXY149" s="4"/>
      <c r="IXZ149" s="4"/>
      <c r="IYA149" s="4"/>
      <c r="IYB149" s="4"/>
      <c r="IYC149" s="4"/>
      <c r="IYD149" s="4"/>
      <c r="IYE149" s="4"/>
      <c r="IYF149" s="4"/>
      <c r="IYG149" s="4"/>
      <c r="IYH149" s="4"/>
      <c r="IYI149" s="4"/>
      <c r="IYJ149" s="4"/>
      <c r="IYK149" s="4"/>
      <c r="IYL149" s="4"/>
      <c r="IYM149" s="4"/>
      <c r="IYN149" s="4"/>
      <c r="IYO149" s="4"/>
      <c r="IYP149" s="4"/>
      <c r="IYQ149" s="4"/>
      <c r="IYR149" s="4"/>
      <c r="IYS149" s="4"/>
      <c r="IYT149" s="4"/>
      <c r="IYU149" s="4"/>
      <c r="IYV149" s="4"/>
      <c r="IYW149" s="4"/>
      <c r="IYX149" s="4"/>
      <c r="IYY149" s="4"/>
      <c r="IYZ149" s="4"/>
      <c r="IZA149" s="4"/>
      <c r="IZB149" s="4"/>
      <c r="IZC149" s="4"/>
      <c r="IZD149" s="4"/>
      <c r="IZE149" s="4"/>
      <c r="IZF149" s="4"/>
      <c r="IZG149" s="4"/>
      <c r="IZH149" s="4"/>
      <c r="IZI149" s="4"/>
      <c r="IZJ149" s="4"/>
      <c r="IZK149" s="4"/>
      <c r="IZL149" s="4"/>
      <c r="IZM149" s="4"/>
      <c r="IZN149" s="4"/>
      <c r="IZO149" s="4"/>
      <c r="IZP149" s="4"/>
      <c r="IZQ149" s="4"/>
      <c r="IZR149" s="4"/>
      <c r="IZS149" s="4"/>
      <c r="IZT149" s="4"/>
      <c r="IZU149" s="4"/>
      <c r="IZV149" s="4"/>
      <c r="IZW149" s="4"/>
      <c r="IZX149" s="4"/>
      <c r="IZY149" s="4"/>
      <c r="IZZ149" s="4"/>
      <c r="JAA149" s="4"/>
      <c r="JAB149" s="4"/>
      <c r="JAC149" s="4"/>
      <c r="JAD149" s="4"/>
      <c r="JAE149" s="4"/>
      <c r="JAF149" s="4"/>
      <c r="JAG149" s="4"/>
      <c r="JAH149" s="4"/>
      <c r="JAI149" s="4"/>
      <c r="JAJ149" s="4"/>
      <c r="JAK149" s="4"/>
      <c r="JAL149" s="4"/>
      <c r="JAM149" s="4"/>
      <c r="JAN149" s="4"/>
      <c r="JAO149" s="4"/>
      <c r="JAP149" s="4"/>
      <c r="JAQ149" s="4"/>
      <c r="JAR149" s="4"/>
      <c r="JAS149" s="4"/>
      <c r="JAT149" s="4"/>
      <c r="JAU149" s="4"/>
      <c r="JAV149" s="4"/>
      <c r="JAW149" s="4"/>
      <c r="JAX149" s="4"/>
      <c r="JAY149" s="4"/>
      <c r="JAZ149" s="4"/>
      <c r="JBA149" s="4"/>
      <c r="JBB149" s="4"/>
      <c r="JBC149" s="4"/>
      <c r="JBD149" s="4"/>
      <c r="JBE149" s="4"/>
      <c r="JBF149" s="4"/>
      <c r="JBG149" s="4"/>
      <c r="JBH149" s="4"/>
      <c r="JBI149" s="4"/>
      <c r="JBJ149" s="4"/>
      <c r="JBK149" s="4"/>
      <c r="JBL149" s="4"/>
      <c r="JBM149" s="4"/>
      <c r="JBN149" s="4"/>
      <c r="JBO149" s="4"/>
      <c r="JBP149" s="4"/>
      <c r="JBQ149" s="4"/>
      <c r="JBR149" s="4"/>
      <c r="JBS149" s="4"/>
      <c r="JBT149" s="4"/>
      <c r="JBU149" s="4"/>
      <c r="JBV149" s="4"/>
      <c r="JBW149" s="4"/>
      <c r="JBX149" s="4"/>
      <c r="JBY149" s="4"/>
      <c r="JBZ149" s="4"/>
      <c r="JCA149" s="4"/>
      <c r="JCB149" s="4"/>
      <c r="JCC149" s="4"/>
      <c r="JCD149" s="4"/>
      <c r="JCE149" s="4"/>
      <c r="JCF149" s="4"/>
      <c r="JCG149" s="4"/>
      <c r="JCH149" s="4"/>
      <c r="JCI149" s="4"/>
      <c r="JCJ149" s="4"/>
      <c r="JCK149" s="4"/>
      <c r="JCL149" s="4"/>
      <c r="JCM149" s="4"/>
      <c r="JCN149" s="4"/>
      <c r="JCO149" s="4"/>
      <c r="JCP149" s="4"/>
      <c r="JCQ149" s="4"/>
      <c r="JCR149" s="4"/>
      <c r="JCS149" s="4"/>
      <c r="JCT149" s="4"/>
      <c r="JCU149" s="4"/>
      <c r="JCV149" s="4"/>
      <c r="JCW149" s="4"/>
      <c r="JCX149" s="4"/>
      <c r="JCY149" s="4"/>
      <c r="JCZ149" s="4"/>
      <c r="JDA149" s="4"/>
      <c r="JDB149" s="4"/>
      <c r="JDC149" s="74"/>
      <c r="JDD149" s="74"/>
      <c r="JDE149" s="74"/>
      <c r="JDF149" s="74"/>
      <c r="JDG149" s="74"/>
      <c r="JDH149" s="74"/>
      <c r="JDI149" s="4"/>
      <c r="JDJ149" s="4"/>
      <c r="JDK149" s="4"/>
      <c r="JDL149" s="4"/>
      <c r="JDM149" s="4"/>
      <c r="JDN149" s="4"/>
      <c r="JDO149" s="4"/>
      <c r="JDP149" s="4"/>
      <c r="JDQ149" s="4"/>
      <c r="JDR149" s="4"/>
      <c r="JDS149" s="4"/>
      <c r="JDT149" s="4"/>
      <c r="JDU149" s="4"/>
      <c r="JDV149" s="4"/>
      <c r="JDW149" s="4"/>
      <c r="JDX149" s="4"/>
      <c r="JDY149" s="4"/>
      <c r="JDZ149" s="4"/>
      <c r="JEA149" s="4"/>
      <c r="JEB149" s="4"/>
      <c r="JEC149" s="4"/>
      <c r="JED149" s="4"/>
      <c r="JEE149" s="4"/>
      <c r="JEF149" s="4"/>
      <c r="JEG149" s="4"/>
      <c r="JEH149" s="4"/>
      <c r="JEI149" s="4"/>
      <c r="JEJ149" s="4"/>
      <c r="JEK149" s="4"/>
      <c r="JEL149" s="4"/>
      <c r="JEM149" s="4"/>
      <c r="JEN149" s="4"/>
      <c r="JEO149" s="4"/>
      <c r="JEP149" s="4"/>
      <c r="JEQ149" s="4"/>
      <c r="JER149" s="4"/>
      <c r="JES149" s="4"/>
      <c r="JET149" s="4"/>
      <c r="JEU149" s="4"/>
      <c r="JEV149" s="4"/>
      <c r="JEW149" s="4"/>
      <c r="JEX149" s="4"/>
      <c r="JEY149" s="4"/>
      <c r="JEZ149" s="4"/>
      <c r="JFA149" s="4"/>
      <c r="JFB149" s="4"/>
      <c r="JFC149" s="4"/>
      <c r="JFD149" s="4"/>
      <c r="JFE149" s="4"/>
      <c r="JFF149" s="4"/>
      <c r="JFG149" s="4"/>
      <c r="JFH149" s="4"/>
      <c r="JFI149" s="4"/>
      <c r="JFJ149" s="4"/>
      <c r="JFK149" s="4"/>
      <c r="JFL149" s="4"/>
      <c r="JFM149" s="4"/>
      <c r="JFN149" s="4"/>
      <c r="JFO149" s="4"/>
      <c r="JFP149" s="4"/>
      <c r="JFQ149" s="4"/>
      <c r="JFR149" s="4"/>
      <c r="JFS149" s="4"/>
      <c r="JFT149" s="4"/>
      <c r="JFU149" s="4"/>
      <c r="JFV149" s="4"/>
      <c r="JFW149" s="4"/>
      <c r="JFX149" s="4"/>
      <c r="JFY149" s="4"/>
      <c r="JFZ149" s="4"/>
      <c r="JGA149" s="4"/>
      <c r="JGB149" s="4"/>
      <c r="JGC149" s="4"/>
      <c r="JGD149" s="4"/>
      <c r="JGE149" s="4"/>
      <c r="JGF149" s="4"/>
      <c r="JGG149" s="4"/>
      <c r="JGH149" s="4"/>
      <c r="JGI149" s="4"/>
      <c r="JGJ149" s="4"/>
      <c r="JGK149" s="4"/>
      <c r="JGL149" s="4"/>
      <c r="JGM149" s="4"/>
      <c r="JGN149" s="4"/>
      <c r="JGO149" s="4"/>
      <c r="JGP149" s="4"/>
      <c r="JGQ149" s="4"/>
      <c r="JGR149" s="4"/>
      <c r="JGS149" s="4"/>
      <c r="JGT149" s="4"/>
      <c r="JGU149" s="4"/>
      <c r="JGV149" s="4"/>
      <c r="JGW149" s="4"/>
      <c r="JGX149" s="4"/>
      <c r="JGY149" s="4"/>
      <c r="JGZ149" s="4"/>
      <c r="JHA149" s="4"/>
      <c r="JHB149" s="4"/>
      <c r="JHC149" s="4"/>
      <c r="JHD149" s="4"/>
      <c r="JHE149" s="4"/>
      <c r="JHF149" s="4"/>
      <c r="JHG149" s="4"/>
      <c r="JHH149" s="4"/>
      <c r="JHI149" s="4"/>
      <c r="JHJ149" s="4"/>
      <c r="JHK149" s="4"/>
      <c r="JHL149" s="4"/>
      <c r="JHM149" s="4"/>
      <c r="JHN149" s="4"/>
      <c r="JHO149" s="4"/>
      <c r="JHP149" s="4"/>
      <c r="JHQ149" s="4"/>
      <c r="JHR149" s="4"/>
      <c r="JHS149" s="4"/>
      <c r="JHT149" s="4"/>
      <c r="JHU149" s="4"/>
      <c r="JHV149" s="4"/>
      <c r="JHW149" s="4"/>
      <c r="JHX149" s="4"/>
      <c r="JHY149" s="4"/>
      <c r="JHZ149" s="4"/>
      <c r="JIA149" s="4"/>
      <c r="JIB149" s="4"/>
      <c r="JIC149" s="4"/>
      <c r="JID149" s="4"/>
      <c r="JIE149" s="4"/>
      <c r="JIF149" s="4"/>
      <c r="JIG149" s="4"/>
      <c r="JIH149" s="4"/>
      <c r="JII149" s="4"/>
      <c r="JIJ149" s="4"/>
      <c r="JIK149" s="4"/>
      <c r="JIL149" s="4"/>
      <c r="JIM149" s="4"/>
      <c r="JIN149" s="4"/>
      <c r="JIO149" s="4"/>
      <c r="JIP149" s="4"/>
      <c r="JIQ149" s="4"/>
      <c r="JIR149" s="4"/>
      <c r="JIS149" s="4"/>
      <c r="JIT149" s="4"/>
      <c r="JIU149" s="4"/>
      <c r="JIV149" s="4"/>
      <c r="JIW149" s="4"/>
      <c r="JIX149" s="4"/>
      <c r="JIY149" s="4"/>
      <c r="JIZ149" s="4"/>
      <c r="JJA149" s="4"/>
      <c r="JJB149" s="4"/>
      <c r="JJC149" s="4"/>
      <c r="JJD149" s="4"/>
      <c r="JJE149" s="4"/>
      <c r="JJF149" s="4"/>
      <c r="JJG149" s="4"/>
      <c r="JJH149" s="4"/>
      <c r="JJI149" s="4"/>
      <c r="JJJ149" s="4"/>
      <c r="JJK149" s="4"/>
      <c r="JJL149" s="4"/>
      <c r="JJM149" s="4"/>
      <c r="JJN149" s="4"/>
      <c r="JJO149" s="4"/>
      <c r="JJP149" s="4"/>
      <c r="JJQ149" s="4"/>
      <c r="JJR149" s="4"/>
      <c r="JJS149" s="4"/>
      <c r="JJT149" s="4"/>
      <c r="JJU149" s="4"/>
      <c r="JJV149" s="4"/>
      <c r="JJW149" s="4"/>
      <c r="JJX149" s="4"/>
      <c r="JJY149" s="4"/>
      <c r="JJZ149" s="4"/>
      <c r="JKA149" s="4"/>
      <c r="JKB149" s="4"/>
      <c r="JKC149" s="4"/>
      <c r="JKD149" s="4"/>
      <c r="JKE149" s="4"/>
      <c r="JKF149" s="4"/>
      <c r="JKG149" s="4"/>
      <c r="JKH149" s="4"/>
      <c r="JKI149" s="4"/>
      <c r="JKJ149" s="4"/>
      <c r="JKK149" s="4"/>
      <c r="JKL149" s="4"/>
      <c r="JKM149" s="4"/>
      <c r="JKN149" s="4"/>
      <c r="JKO149" s="4"/>
      <c r="JKP149" s="4"/>
      <c r="JKQ149" s="4"/>
      <c r="JKR149" s="4"/>
      <c r="JKS149" s="4"/>
      <c r="JKT149" s="4"/>
      <c r="JKU149" s="4"/>
      <c r="JKV149" s="4"/>
      <c r="JKW149" s="4"/>
      <c r="JKX149" s="4"/>
      <c r="JKY149" s="4"/>
      <c r="JKZ149" s="4"/>
      <c r="JLA149" s="4"/>
      <c r="JLB149" s="4"/>
      <c r="JLC149" s="4"/>
      <c r="JLD149" s="4"/>
      <c r="JLE149" s="4"/>
      <c r="JLF149" s="4"/>
      <c r="JLG149" s="4"/>
      <c r="JLH149" s="4"/>
      <c r="JLI149" s="4"/>
      <c r="JLJ149" s="4"/>
      <c r="JLK149" s="4"/>
      <c r="JLL149" s="4"/>
      <c r="JLM149" s="4"/>
      <c r="JLN149" s="4"/>
      <c r="JLO149" s="4"/>
      <c r="JLP149" s="4"/>
      <c r="JLQ149" s="4"/>
      <c r="JLR149" s="4"/>
      <c r="JLS149" s="4"/>
      <c r="JLT149" s="4"/>
      <c r="JLU149" s="4"/>
      <c r="JLV149" s="4"/>
      <c r="JLW149" s="4"/>
      <c r="JLX149" s="4"/>
      <c r="JLY149" s="4"/>
      <c r="JLZ149" s="4"/>
      <c r="JMA149" s="4"/>
      <c r="JMB149" s="4"/>
      <c r="JMC149" s="4"/>
      <c r="JMD149" s="4"/>
      <c r="JME149" s="4"/>
      <c r="JMF149" s="4"/>
      <c r="JMG149" s="4"/>
      <c r="JMH149" s="4"/>
      <c r="JMI149" s="4"/>
      <c r="JMJ149" s="4"/>
      <c r="JMK149" s="4"/>
      <c r="JML149" s="4"/>
      <c r="JMM149" s="4"/>
      <c r="JMN149" s="4"/>
      <c r="JMO149" s="4"/>
      <c r="JMP149" s="4"/>
      <c r="JMQ149" s="4"/>
      <c r="JMR149" s="4"/>
      <c r="JMS149" s="4"/>
      <c r="JMT149" s="4"/>
      <c r="JMU149" s="4"/>
      <c r="JMV149" s="4"/>
      <c r="JMW149" s="4"/>
      <c r="JMX149" s="4"/>
      <c r="JMY149" s="74"/>
      <c r="JMZ149" s="74"/>
      <c r="JNA149" s="74"/>
      <c r="JNB149" s="74"/>
      <c r="JNC149" s="74"/>
      <c r="JND149" s="74"/>
      <c r="JNE149" s="4"/>
      <c r="JNF149" s="4"/>
      <c r="JNG149" s="4"/>
      <c r="JNH149" s="4"/>
      <c r="JNI149" s="4"/>
      <c r="JNJ149" s="4"/>
      <c r="JNK149" s="4"/>
      <c r="JNL149" s="4"/>
      <c r="JNM149" s="4"/>
      <c r="JNN149" s="4"/>
      <c r="JNO149" s="4"/>
      <c r="JNP149" s="4"/>
      <c r="JNQ149" s="4"/>
      <c r="JNR149" s="4"/>
      <c r="JNS149" s="4"/>
      <c r="JNT149" s="4"/>
      <c r="JNU149" s="4"/>
      <c r="JNV149" s="4"/>
      <c r="JNW149" s="4"/>
      <c r="JNX149" s="4"/>
      <c r="JNY149" s="4"/>
      <c r="JNZ149" s="4"/>
      <c r="JOA149" s="4"/>
      <c r="JOB149" s="4"/>
      <c r="JOC149" s="4"/>
      <c r="JOD149" s="4"/>
      <c r="JOE149" s="4"/>
      <c r="JOF149" s="4"/>
      <c r="JOG149" s="4"/>
      <c r="JOH149" s="4"/>
      <c r="JOI149" s="4"/>
      <c r="JOJ149" s="4"/>
      <c r="JOK149" s="4"/>
      <c r="JOL149" s="4"/>
      <c r="JOM149" s="4"/>
      <c r="JON149" s="4"/>
      <c r="JOO149" s="4"/>
      <c r="JOP149" s="4"/>
      <c r="JOQ149" s="4"/>
      <c r="JOR149" s="4"/>
      <c r="JOS149" s="4"/>
      <c r="JOT149" s="4"/>
      <c r="JOU149" s="4"/>
      <c r="JOV149" s="4"/>
      <c r="JOW149" s="4"/>
      <c r="JOX149" s="4"/>
      <c r="JOY149" s="4"/>
      <c r="JOZ149" s="4"/>
      <c r="JPA149" s="4"/>
      <c r="JPB149" s="4"/>
      <c r="JPC149" s="4"/>
      <c r="JPD149" s="4"/>
      <c r="JPE149" s="4"/>
      <c r="JPF149" s="4"/>
      <c r="JPG149" s="4"/>
      <c r="JPH149" s="4"/>
      <c r="JPI149" s="4"/>
      <c r="JPJ149" s="4"/>
      <c r="JPK149" s="4"/>
      <c r="JPL149" s="4"/>
      <c r="JPM149" s="4"/>
      <c r="JPN149" s="4"/>
      <c r="JPO149" s="4"/>
      <c r="JPP149" s="4"/>
      <c r="JPQ149" s="4"/>
      <c r="JPR149" s="4"/>
      <c r="JPS149" s="4"/>
      <c r="JPT149" s="4"/>
      <c r="JPU149" s="4"/>
      <c r="JPV149" s="4"/>
      <c r="JPW149" s="4"/>
      <c r="JPX149" s="4"/>
      <c r="JPY149" s="4"/>
      <c r="JPZ149" s="4"/>
      <c r="JQA149" s="4"/>
      <c r="JQB149" s="4"/>
      <c r="JQC149" s="4"/>
      <c r="JQD149" s="4"/>
      <c r="JQE149" s="4"/>
      <c r="JQF149" s="4"/>
      <c r="JQG149" s="4"/>
      <c r="JQH149" s="4"/>
      <c r="JQI149" s="4"/>
      <c r="JQJ149" s="4"/>
      <c r="JQK149" s="4"/>
      <c r="JQL149" s="4"/>
      <c r="JQM149" s="4"/>
      <c r="JQN149" s="4"/>
      <c r="JQO149" s="4"/>
      <c r="JQP149" s="4"/>
      <c r="JQQ149" s="4"/>
      <c r="JQR149" s="4"/>
      <c r="JQS149" s="4"/>
      <c r="JQT149" s="4"/>
      <c r="JQU149" s="4"/>
      <c r="JQV149" s="4"/>
      <c r="JQW149" s="4"/>
      <c r="JQX149" s="4"/>
      <c r="JQY149" s="4"/>
      <c r="JQZ149" s="4"/>
      <c r="JRA149" s="4"/>
      <c r="JRB149" s="4"/>
      <c r="JRC149" s="4"/>
      <c r="JRD149" s="4"/>
      <c r="JRE149" s="4"/>
      <c r="JRF149" s="4"/>
      <c r="JRG149" s="4"/>
      <c r="JRH149" s="4"/>
      <c r="JRI149" s="4"/>
      <c r="JRJ149" s="4"/>
      <c r="JRK149" s="4"/>
      <c r="JRL149" s="4"/>
      <c r="JRM149" s="4"/>
      <c r="JRN149" s="4"/>
      <c r="JRO149" s="4"/>
      <c r="JRP149" s="4"/>
      <c r="JRQ149" s="4"/>
      <c r="JRR149" s="4"/>
      <c r="JRS149" s="4"/>
      <c r="JRT149" s="4"/>
      <c r="JRU149" s="4"/>
      <c r="JRV149" s="4"/>
      <c r="JRW149" s="4"/>
      <c r="JRX149" s="4"/>
      <c r="JRY149" s="4"/>
      <c r="JRZ149" s="4"/>
      <c r="JSA149" s="4"/>
      <c r="JSB149" s="4"/>
      <c r="JSC149" s="4"/>
      <c r="JSD149" s="4"/>
      <c r="JSE149" s="4"/>
      <c r="JSF149" s="4"/>
      <c r="JSG149" s="4"/>
      <c r="JSH149" s="4"/>
      <c r="JSI149" s="4"/>
      <c r="JSJ149" s="4"/>
      <c r="JSK149" s="4"/>
      <c r="JSL149" s="4"/>
      <c r="JSM149" s="4"/>
      <c r="JSN149" s="4"/>
      <c r="JSO149" s="4"/>
      <c r="JSP149" s="4"/>
      <c r="JSQ149" s="4"/>
      <c r="JSR149" s="4"/>
      <c r="JSS149" s="4"/>
      <c r="JST149" s="4"/>
      <c r="JSU149" s="4"/>
      <c r="JSV149" s="4"/>
      <c r="JSW149" s="4"/>
      <c r="JSX149" s="4"/>
      <c r="JSY149" s="4"/>
      <c r="JSZ149" s="4"/>
      <c r="JTA149" s="4"/>
      <c r="JTB149" s="4"/>
      <c r="JTC149" s="4"/>
      <c r="JTD149" s="4"/>
      <c r="JTE149" s="4"/>
      <c r="JTF149" s="4"/>
      <c r="JTG149" s="4"/>
      <c r="JTH149" s="4"/>
      <c r="JTI149" s="4"/>
      <c r="JTJ149" s="4"/>
      <c r="JTK149" s="4"/>
      <c r="JTL149" s="4"/>
      <c r="JTM149" s="4"/>
      <c r="JTN149" s="4"/>
      <c r="JTO149" s="4"/>
      <c r="JTP149" s="4"/>
      <c r="JTQ149" s="4"/>
      <c r="JTR149" s="4"/>
      <c r="JTS149" s="4"/>
      <c r="JTT149" s="4"/>
      <c r="JTU149" s="4"/>
      <c r="JTV149" s="4"/>
      <c r="JTW149" s="4"/>
      <c r="JTX149" s="4"/>
      <c r="JTY149" s="4"/>
      <c r="JTZ149" s="4"/>
      <c r="JUA149" s="4"/>
      <c r="JUB149" s="4"/>
      <c r="JUC149" s="4"/>
      <c r="JUD149" s="4"/>
      <c r="JUE149" s="4"/>
      <c r="JUF149" s="4"/>
      <c r="JUG149" s="4"/>
      <c r="JUH149" s="4"/>
      <c r="JUI149" s="4"/>
      <c r="JUJ149" s="4"/>
      <c r="JUK149" s="4"/>
      <c r="JUL149" s="4"/>
      <c r="JUM149" s="4"/>
      <c r="JUN149" s="4"/>
      <c r="JUO149" s="4"/>
      <c r="JUP149" s="4"/>
      <c r="JUQ149" s="4"/>
      <c r="JUR149" s="4"/>
      <c r="JUS149" s="4"/>
      <c r="JUT149" s="4"/>
      <c r="JUU149" s="4"/>
      <c r="JUV149" s="4"/>
      <c r="JUW149" s="4"/>
      <c r="JUX149" s="4"/>
      <c r="JUY149" s="4"/>
      <c r="JUZ149" s="4"/>
      <c r="JVA149" s="4"/>
      <c r="JVB149" s="4"/>
      <c r="JVC149" s="4"/>
      <c r="JVD149" s="4"/>
      <c r="JVE149" s="4"/>
      <c r="JVF149" s="4"/>
      <c r="JVG149" s="4"/>
      <c r="JVH149" s="4"/>
      <c r="JVI149" s="4"/>
      <c r="JVJ149" s="4"/>
      <c r="JVK149" s="4"/>
      <c r="JVL149" s="4"/>
      <c r="JVM149" s="4"/>
      <c r="JVN149" s="4"/>
      <c r="JVO149" s="4"/>
      <c r="JVP149" s="4"/>
      <c r="JVQ149" s="4"/>
      <c r="JVR149" s="4"/>
      <c r="JVS149" s="4"/>
      <c r="JVT149" s="4"/>
      <c r="JVU149" s="4"/>
      <c r="JVV149" s="4"/>
      <c r="JVW149" s="4"/>
      <c r="JVX149" s="4"/>
      <c r="JVY149" s="4"/>
      <c r="JVZ149" s="4"/>
      <c r="JWA149" s="4"/>
      <c r="JWB149" s="4"/>
      <c r="JWC149" s="4"/>
      <c r="JWD149" s="4"/>
      <c r="JWE149" s="4"/>
      <c r="JWF149" s="4"/>
      <c r="JWG149" s="4"/>
      <c r="JWH149" s="4"/>
      <c r="JWI149" s="4"/>
      <c r="JWJ149" s="4"/>
      <c r="JWK149" s="4"/>
      <c r="JWL149" s="4"/>
      <c r="JWM149" s="4"/>
      <c r="JWN149" s="4"/>
      <c r="JWO149" s="4"/>
      <c r="JWP149" s="4"/>
      <c r="JWQ149" s="4"/>
      <c r="JWR149" s="4"/>
      <c r="JWS149" s="4"/>
      <c r="JWT149" s="4"/>
      <c r="JWU149" s="74"/>
      <c r="JWV149" s="74"/>
      <c r="JWW149" s="74"/>
      <c r="JWX149" s="74"/>
      <c r="JWY149" s="74"/>
      <c r="JWZ149" s="74"/>
      <c r="JXA149" s="4"/>
      <c r="JXB149" s="4"/>
      <c r="JXC149" s="4"/>
      <c r="JXD149" s="4"/>
      <c r="JXE149" s="4"/>
      <c r="JXF149" s="4"/>
      <c r="JXG149" s="4"/>
      <c r="JXH149" s="4"/>
      <c r="JXI149" s="4"/>
      <c r="JXJ149" s="4"/>
      <c r="JXK149" s="4"/>
      <c r="JXL149" s="4"/>
      <c r="JXM149" s="4"/>
      <c r="JXN149" s="4"/>
      <c r="JXO149" s="4"/>
      <c r="JXP149" s="4"/>
      <c r="JXQ149" s="4"/>
      <c r="JXR149" s="4"/>
      <c r="JXS149" s="4"/>
      <c r="JXT149" s="4"/>
      <c r="JXU149" s="4"/>
      <c r="JXV149" s="4"/>
      <c r="JXW149" s="4"/>
      <c r="JXX149" s="4"/>
      <c r="JXY149" s="4"/>
      <c r="JXZ149" s="4"/>
      <c r="JYA149" s="4"/>
      <c r="JYB149" s="4"/>
      <c r="JYC149" s="4"/>
      <c r="JYD149" s="4"/>
      <c r="JYE149" s="4"/>
      <c r="JYF149" s="4"/>
      <c r="JYG149" s="4"/>
      <c r="JYH149" s="4"/>
      <c r="JYI149" s="4"/>
      <c r="JYJ149" s="4"/>
      <c r="JYK149" s="4"/>
      <c r="JYL149" s="4"/>
      <c r="JYM149" s="4"/>
      <c r="JYN149" s="4"/>
      <c r="JYO149" s="4"/>
      <c r="JYP149" s="4"/>
      <c r="JYQ149" s="4"/>
      <c r="JYR149" s="4"/>
      <c r="JYS149" s="4"/>
      <c r="JYT149" s="4"/>
      <c r="JYU149" s="4"/>
      <c r="JYV149" s="4"/>
      <c r="JYW149" s="4"/>
      <c r="JYX149" s="4"/>
      <c r="JYY149" s="4"/>
      <c r="JYZ149" s="4"/>
      <c r="JZA149" s="4"/>
      <c r="JZB149" s="4"/>
      <c r="JZC149" s="4"/>
      <c r="JZD149" s="4"/>
      <c r="JZE149" s="4"/>
      <c r="JZF149" s="4"/>
      <c r="JZG149" s="4"/>
      <c r="JZH149" s="4"/>
      <c r="JZI149" s="4"/>
      <c r="JZJ149" s="4"/>
      <c r="JZK149" s="4"/>
      <c r="JZL149" s="4"/>
      <c r="JZM149" s="4"/>
      <c r="JZN149" s="4"/>
      <c r="JZO149" s="4"/>
      <c r="JZP149" s="4"/>
      <c r="JZQ149" s="4"/>
      <c r="JZR149" s="4"/>
      <c r="JZS149" s="4"/>
      <c r="JZT149" s="4"/>
      <c r="JZU149" s="4"/>
      <c r="JZV149" s="4"/>
      <c r="JZW149" s="4"/>
      <c r="JZX149" s="4"/>
      <c r="JZY149" s="4"/>
      <c r="JZZ149" s="4"/>
      <c r="KAA149" s="4"/>
      <c r="KAB149" s="4"/>
      <c r="KAC149" s="4"/>
      <c r="KAD149" s="4"/>
      <c r="KAE149" s="4"/>
      <c r="KAF149" s="4"/>
      <c r="KAG149" s="4"/>
      <c r="KAH149" s="4"/>
      <c r="KAI149" s="4"/>
      <c r="KAJ149" s="4"/>
      <c r="KAK149" s="4"/>
      <c r="KAL149" s="4"/>
      <c r="KAM149" s="4"/>
      <c r="KAN149" s="4"/>
      <c r="KAO149" s="4"/>
      <c r="KAP149" s="4"/>
      <c r="KAQ149" s="4"/>
      <c r="KAR149" s="4"/>
      <c r="KAS149" s="4"/>
      <c r="KAT149" s="4"/>
      <c r="KAU149" s="4"/>
      <c r="KAV149" s="4"/>
      <c r="KAW149" s="4"/>
      <c r="KAX149" s="4"/>
      <c r="KAY149" s="4"/>
      <c r="KAZ149" s="4"/>
      <c r="KBA149" s="4"/>
      <c r="KBB149" s="4"/>
      <c r="KBC149" s="4"/>
      <c r="KBD149" s="4"/>
      <c r="KBE149" s="4"/>
      <c r="KBF149" s="4"/>
      <c r="KBG149" s="4"/>
      <c r="KBH149" s="4"/>
      <c r="KBI149" s="4"/>
      <c r="KBJ149" s="4"/>
      <c r="KBK149" s="4"/>
      <c r="KBL149" s="4"/>
      <c r="KBM149" s="4"/>
      <c r="KBN149" s="4"/>
      <c r="KBO149" s="4"/>
      <c r="KBP149" s="4"/>
      <c r="KBQ149" s="4"/>
      <c r="KBR149" s="4"/>
      <c r="KBS149" s="4"/>
      <c r="KBT149" s="4"/>
      <c r="KBU149" s="4"/>
      <c r="KBV149" s="4"/>
      <c r="KBW149" s="4"/>
      <c r="KBX149" s="4"/>
      <c r="KBY149" s="4"/>
      <c r="KBZ149" s="4"/>
      <c r="KCA149" s="4"/>
      <c r="KCB149" s="4"/>
      <c r="KCC149" s="4"/>
      <c r="KCD149" s="4"/>
      <c r="KCE149" s="4"/>
      <c r="KCF149" s="4"/>
      <c r="KCG149" s="4"/>
      <c r="KCH149" s="4"/>
      <c r="KCI149" s="4"/>
      <c r="KCJ149" s="4"/>
      <c r="KCK149" s="4"/>
      <c r="KCL149" s="4"/>
      <c r="KCM149" s="4"/>
      <c r="KCN149" s="4"/>
      <c r="KCO149" s="4"/>
      <c r="KCP149" s="4"/>
      <c r="KCQ149" s="4"/>
      <c r="KCR149" s="4"/>
      <c r="KCS149" s="4"/>
      <c r="KCT149" s="4"/>
      <c r="KCU149" s="4"/>
      <c r="KCV149" s="4"/>
      <c r="KCW149" s="4"/>
      <c r="KCX149" s="4"/>
      <c r="KCY149" s="4"/>
      <c r="KCZ149" s="4"/>
      <c r="KDA149" s="4"/>
      <c r="KDB149" s="4"/>
      <c r="KDC149" s="4"/>
      <c r="KDD149" s="4"/>
      <c r="KDE149" s="4"/>
      <c r="KDF149" s="4"/>
      <c r="KDG149" s="4"/>
      <c r="KDH149" s="4"/>
      <c r="KDI149" s="4"/>
      <c r="KDJ149" s="4"/>
      <c r="KDK149" s="4"/>
      <c r="KDL149" s="4"/>
      <c r="KDM149" s="4"/>
      <c r="KDN149" s="4"/>
      <c r="KDO149" s="4"/>
      <c r="KDP149" s="4"/>
      <c r="KDQ149" s="4"/>
      <c r="KDR149" s="4"/>
      <c r="KDS149" s="4"/>
      <c r="KDT149" s="4"/>
      <c r="KDU149" s="4"/>
      <c r="KDV149" s="4"/>
      <c r="KDW149" s="4"/>
      <c r="KDX149" s="4"/>
      <c r="KDY149" s="4"/>
      <c r="KDZ149" s="4"/>
      <c r="KEA149" s="4"/>
      <c r="KEB149" s="4"/>
      <c r="KEC149" s="4"/>
      <c r="KED149" s="4"/>
      <c r="KEE149" s="4"/>
      <c r="KEF149" s="4"/>
      <c r="KEG149" s="4"/>
      <c r="KEH149" s="4"/>
      <c r="KEI149" s="4"/>
      <c r="KEJ149" s="4"/>
      <c r="KEK149" s="4"/>
      <c r="KEL149" s="4"/>
      <c r="KEM149" s="4"/>
      <c r="KEN149" s="4"/>
      <c r="KEO149" s="4"/>
      <c r="KEP149" s="4"/>
      <c r="KEQ149" s="4"/>
      <c r="KER149" s="4"/>
      <c r="KES149" s="4"/>
      <c r="KET149" s="4"/>
      <c r="KEU149" s="4"/>
      <c r="KEV149" s="4"/>
      <c r="KEW149" s="4"/>
      <c r="KEX149" s="4"/>
      <c r="KEY149" s="4"/>
      <c r="KEZ149" s="4"/>
      <c r="KFA149" s="4"/>
      <c r="KFB149" s="4"/>
      <c r="KFC149" s="4"/>
      <c r="KFD149" s="4"/>
      <c r="KFE149" s="4"/>
      <c r="KFF149" s="4"/>
      <c r="KFG149" s="4"/>
      <c r="KFH149" s="4"/>
      <c r="KFI149" s="4"/>
      <c r="KFJ149" s="4"/>
      <c r="KFK149" s="4"/>
      <c r="KFL149" s="4"/>
      <c r="KFM149" s="4"/>
      <c r="KFN149" s="4"/>
      <c r="KFO149" s="4"/>
      <c r="KFP149" s="4"/>
      <c r="KFQ149" s="4"/>
      <c r="KFR149" s="4"/>
      <c r="KFS149" s="4"/>
      <c r="KFT149" s="4"/>
      <c r="KFU149" s="4"/>
      <c r="KFV149" s="4"/>
      <c r="KFW149" s="4"/>
      <c r="KFX149" s="4"/>
      <c r="KFY149" s="4"/>
      <c r="KFZ149" s="4"/>
      <c r="KGA149" s="4"/>
      <c r="KGB149" s="4"/>
      <c r="KGC149" s="4"/>
      <c r="KGD149" s="4"/>
      <c r="KGE149" s="4"/>
      <c r="KGF149" s="4"/>
      <c r="KGG149" s="4"/>
      <c r="KGH149" s="4"/>
      <c r="KGI149" s="4"/>
      <c r="KGJ149" s="4"/>
      <c r="KGK149" s="4"/>
      <c r="KGL149" s="4"/>
      <c r="KGM149" s="4"/>
      <c r="KGN149" s="4"/>
      <c r="KGO149" s="4"/>
      <c r="KGP149" s="4"/>
      <c r="KGQ149" s="74"/>
      <c r="KGR149" s="74"/>
      <c r="KGS149" s="74"/>
      <c r="KGT149" s="74"/>
      <c r="KGU149" s="74"/>
      <c r="KGV149" s="74"/>
      <c r="KGW149" s="4"/>
      <c r="KGX149" s="4"/>
      <c r="KGY149" s="4"/>
      <c r="KGZ149" s="4"/>
      <c r="KHA149" s="4"/>
      <c r="KHB149" s="4"/>
      <c r="KHC149" s="4"/>
      <c r="KHD149" s="4"/>
      <c r="KHE149" s="4"/>
      <c r="KHF149" s="4"/>
      <c r="KHG149" s="4"/>
      <c r="KHH149" s="4"/>
      <c r="KHI149" s="4"/>
      <c r="KHJ149" s="4"/>
      <c r="KHK149" s="4"/>
      <c r="KHL149" s="4"/>
      <c r="KHM149" s="4"/>
      <c r="KHN149" s="4"/>
      <c r="KHO149" s="4"/>
      <c r="KHP149" s="4"/>
      <c r="KHQ149" s="4"/>
      <c r="KHR149" s="4"/>
      <c r="KHS149" s="4"/>
      <c r="KHT149" s="4"/>
      <c r="KHU149" s="4"/>
      <c r="KHV149" s="4"/>
      <c r="KHW149" s="4"/>
      <c r="KHX149" s="4"/>
      <c r="KHY149" s="4"/>
      <c r="KHZ149" s="4"/>
      <c r="KIA149" s="4"/>
      <c r="KIB149" s="4"/>
      <c r="KIC149" s="4"/>
      <c r="KID149" s="4"/>
      <c r="KIE149" s="4"/>
      <c r="KIF149" s="4"/>
      <c r="KIG149" s="4"/>
      <c r="KIH149" s="4"/>
      <c r="KII149" s="4"/>
      <c r="KIJ149" s="4"/>
      <c r="KIK149" s="4"/>
      <c r="KIL149" s="4"/>
      <c r="KIM149" s="4"/>
      <c r="KIN149" s="4"/>
      <c r="KIO149" s="4"/>
      <c r="KIP149" s="4"/>
      <c r="KIQ149" s="4"/>
      <c r="KIR149" s="4"/>
      <c r="KIS149" s="4"/>
      <c r="KIT149" s="4"/>
      <c r="KIU149" s="4"/>
      <c r="KIV149" s="4"/>
      <c r="KIW149" s="4"/>
      <c r="KIX149" s="4"/>
      <c r="KIY149" s="4"/>
      <c r="KIZ149" s="4"/>
      <c r="KJA149" s="4"/>
      <c r="KJB149" s="4"/>
      <c r="KJC149" s="4"/>
      <c r="KJD149" s="4"/>
      <c r="KJE149" s="4"/>
      <c r="KJF149" s="4"/>
      <c r="KJG149" s="4"/>
      <c r="KJH149" s="4"/>
      <c r="KJI149" s="4"/>
      <c r="KJJ149" s="4"/>
      <c r="KJK149" s="4"/>
      <c r="KJL149" s="4"/>
      <c r="KJM149" s="4"/>
      <c r="KJN149" s="4"/>
      <c r="KJO149" s="4"/>
      <c r="KJP149" s="4"/>
      <c r="KJQ149" s="4"/>
      <c r="KJR149" s="4"/>
      <c r="KJS149" s="4"/>
      <c r="KJT149" s="4"/>
      <c r="KJU149" s="4"/>
      <c r="KJV149" s="4"/>
      <c r="KJW149" s="4"/>
      <c r="KJX149" s="4"/>
      <c r="KJY149" s="4"/>
      <c r="KJZ149" s="4"/>
      <c r="KKA149" s="4"/>
      <c r="KKB149" s="4"/>
      <c r="KKC149" s="4"/>
      <c r="KKD149" s="4"/>
      <c r="KKE149" s="4"/>
      <c r="KKF149" s="4"/>
      <c r="KKG149" s="4"/>
      <c r="KKH149" s="4"/>
      <c r="KKI149" s="4"/>
      <c r="KKJ149" s="4"/>
      <c r="KKK149" s="4"/>
      <c r="KKL149" s="4"/>
      <c r="KKM149" s="4"/>
      <c r="KKN149" s="4"/>
      <c r="KKO149" s="4"/>
      <c r="KKP149" s="4"/>
      <c r="KKQ149" s="4"/>
      <c r="KKR149" s="4"/>
      <c r="KKS149" s="4"/>
      <c r="KKT149" s="4"/>
      <c r="KKU149" s="4"/>
      <c r="KKV149" s="4"/>
      <c r="KKW149" s="4"/>
      <c r="KKX149" s="4"/>
      <c r="KKY149" s="4"/>
      <c r="KKZ149" s="4"/>
      <c r="KLA149" s="4"/>
      <c r="KLB149" s="4"/>
      <c r="KLC149" s="4"/>
      <c r="KLD149" s="4"/>
      <c r="KLE149" s="4"/>
      <c r="KLF149" s="4"/>
      <c r="KLG149" s="4"/>
      <c r="KLH149" s="4"/>
      <c r="KLI149" s="4"/>
      <c r="KLJ149" s="4"/>
      <c r="KLK149" s="4"/>
      <c r="KLL149" s="4"/>
      <c r="KLM149" s="4"/>
      <c r="KLN149" s="4"/>
      <c r="KLO149" s="4"/>
      <c r="KLP149" s="4"/>
      <c r="KLQ149" s="4"/>
      <c r="KLR149" s="4"/>
      <c r="KLS149" s="4"/>
      <c r="KLT149" s="4"/>
      <c r="KLU149" s="4"/>
      <c r="KLV149" s="4"/>
      <c r="KLW149" s="4"/>
      <c r="KLX149" s="4"/>
      <c r="KLY149" s="4"/>
      <c r="KLZ149" s="4"/>
      <c r="KMA149" s="4"/>
      <c r="KMB149" s="4"/>
      <c r="KMC149" s="4"/>
      <c r="KMD149" s="4"/>
      <c r="KME149" s="4"/>
      <c r="KMF149" s="4"/>
      <c r="KMG149" s="4"/>
      <c r="KMH149" s="4"/>
      <c r="KMI149" s="4"/>
      <c r="KMJ149" s="4"/>
      <c r="KMK149" s="4"/>
      <c r="KML149" s="4"/>
      <c r="KMM149" s="4"/>
      <c r="KMN149" s="4"/>
      <c r="KMO149" s="4"/>
      <c r="KMP149" s="4"/>
      <c r="KMQ149" s="4"/>
      <c r="KMR149" s="4"/>
      <c r="KMS149" s="4"/>
      <c r="KMT149" s="4"/>
      <c r="KMU149" s="4"/>
      <c r="KMV149" s="4"/>
      <c r="KMW149" s="4"/>
      <c r="KMX149" s="4"/>
      <c r="KMY149" s="4"/>
      <c r="KMZ149" s="4"/>
      <c r="KNA149" s="4"/>
      <c r="KNB149" s="4"/>
      <c r="KNC149" s="4"/>
      <c r="KND149" s="4"/>
      <c r="KNE149" s="4"/>
      <c r="KNF149" s="4"/>
      <c r="KNG149" s="4"/>
      <c r="KNH149" s="4"/>
      <c r="KNI149" s="4"/>
      <c r="KNJ149" s="4"/>
      <c r="KNK149" s="4"/>
      <c r="KNL149" s="4"/>
      <c r="KNM149" s="4"/>
      <c r="KNN149" s="4"/>
      <c r="KNO149" s="4"/>
      <c r="KNP149" s="4"/>
      <c r="KNQ149" s="4"/>
      <c r="KNR149" s="4"/>
      <c r="KNS149" s="4"/>
      <c r="KNT149" s="4"/>
      <c r="KNU149" s="4"/>
      <c r="KNV149" s="4"/>
      <c r="KNW149" s="4"/>
      <c r="KNX149" s="4"/>
      <c r="KNY149" s="4"/>
      <c r="KNZ149" s="4"/>
      <c r="KOA149" s="4"/>
      <c r="KOB149" s="4"/>
      <c r="KOC149" s="4"/>
      <c r="KOD149" s="4"/>
      <c r="KOE149" s="4"/>
      <c r="KOF149" s="4"/>
      <c r="KOG149" s="4"/>
      <c r="KOH149" s="4"/>
      <c r="KOI149" s="4"/>
      <c r="KOJ149" s="4"/>
      <c r="KOK149" s="4"/>
      <c r="KOL149" s="4"/>
      <c r="KOM149" s="4"/>
      <c r="KON149" s="4"/>
      <c r="KOO149" s="4"/>
      <c r="KOP149" s="4"/>
      <c r="KOQ149" s="4"/>
      <c r="KOR149" s="4"/>
      <c r="KOS149" s="4"/>
      <c r="KOT149" s="4"/>
      <c r="KOU149" s="4"/>
      <c r="KOV149" s="4"/>
      <c r="KOW149" s="4"/>
      <c r="KOX149" s="4"/>
      <c r="KOY149" s="4"/>
      <c r="KOZ149" s="4"/>
      <c r="KPA149" s="4"/>
      <c r="KPB149" s="4"/>
      <c r="KPC149" s="4"/>
      <c r="KPD149" s="4"/>
      <c r="KPE149" s="4"/>
      <c r="KPF149" s="4"/>
      <c r="KPG149" s="4"/>
      <c r="KPH149" s="4"/>
      <c r="KPI149" s="4"/>
      <c r="KPJ149" s="4"/>
      <c r="KPK149" s="4"/>
      <c r="KPL149" s="4"/>
      <c r="KPM149" s="4"/>
      <c r="KPN149" s="4"/>
      <c r="KPO149" s="4"/>
      <c r="KPP149" s="4"/>
      <c r="KPQ149" s="4"/>
      <c r="KPR149" s="4"/>
      <c r="KPS149" s="4"/>
      <c r="KPT149" s="4"/>
      <c r="KPU149" s="4"/>
      <c r="KPV149" s="4"/>
      <c r="KPW149" s="4"/>
      <c r="KPX149" s="4"/>
      <c r="KPY149" s="4"/>
      <c r="KPZ149" s="4"/>
      <c r="KQA149" s="4"/>
      <c r="KQB149" s="4"/>
      <c r="KQC149" s="4"/>
      <c r="KQD149" s="4"/>
      <c r="KQE149" s="4"/>
      <c r="KQF149" s="4"/>
      <c r="KQG149" s="4"/>
      <c r="KQH149" s="4"/>
      <c r="KQI149" s="4"/>
      <c r="KQJ149" s="4"/>
      <c r="KQK149" s="4"/>
      <c r="KQL149" s="4"/>
      <c r="KQM149" s="74"/>
      <c r="KQN149" s="74"/>
      <c r="KQO149" s="74"/>
      <c r="KQP149" s="74"/>
      <c r="KQQ149" s="74"/>
      <c r="KQR149" s="74"/>
      <c r="KQS149" s="4"/>
      <c r="KQT149" s="4"/>
      <c r="KQU149" s="4"/>
      <c r="KQV149" s="4"/>
      <c r="KQW149" s="4"/>
      <c r="KQX149" s="4"/>
      <c r="KQY149" s="4"/>
      <c r="KQZ149" s="4"/>
      <c r="KRA149" s="4"/>
      <c r="KRB149" s="4"/>
      <c r="KRC149" s="4"/>
      <c r="KRD149" s="4"/>
      <c r="KRE149" s="4"/>
      <c r="KRF149" s="4"/>
      <c r="KRG149" s="4"/>
      <c r="KRH149" s="4"/>
      <c r="KRI149" s="4"/>
      <c r="KRJ149" s="4"/>
      <c r="KRK149" s="4"/>
      <c r="KRL149" s="4"/>
      <c r="KRM149" s="4"/>
      <c r="KRN149" s="4"/>
      <c r="KRO149" s="4"/>
      <c r="KRP149" s="4"/>
      <c r="KRQ149" s="4"/>
      <c r="KRR149" s="4"/>
      <c r="KRS149" s="4"/>
      <c r="KRT149" s="4"/>
      <c r="KRU149" s="4"/>
      <c r="KRV149" s="4"/>
      <c r="KRW149" s="4"/>
      <c r="KRX149" s="4"/>
      <c r="KRY149" s="4"/>
      <c r="KRZ149" s="4"/>
      <c r="KSA149" s="4"/>
      <c r="KSB149" s="4"/>
      <c r="KSC149" s="4"/>
      <c r="KSD149" s="4"/>
      <c r="KSE149" s="4"/>
      <c r="KSF149" s="4"/>
      <c r="KSG149" s="4"/>
      <c r="KSH149" s="4"/>
      <c r="KSI149" s="4"/>
      <c r="KSJ149" s="4"/>
      <c r="KSK149" s="4"/>
      <c r="KSL149" s="4"/>
      <c r="KSM149" s="4"/>
      <c r="KSN149" s="4"/>
      <c r="KSO149" s="4"/>
      <c r="KSP149" s="4"/>
      <c r="KSQ149" s="4"/>
      <c r="KSR149" s="4"/>
      <c r="KSS149" s="4"/>
      <c r="KST149" s="4"/>
      <c r="KSU149" s="4"/>
      <c r="KSV149" s="4"/>
      <c r="KSW149" s="4"/>
      <c r="KSX149" s="4"/>
      <c r="KSY149" s="4"/>
      <c r="KSZ149" s="4"/>
      <c r="KTA149" s="4"/>
      <c r="KTB149" s="4"/>
      <c r="KTC149" s="4"/>
      <c r="KTD149" s="4"/>
      <c r="KTE149" s="4"/>
      <c r="KTF149" s="4"/>
      <c r="KTG149" s="4"/>
      <c r="KTH149" s="4"/>
      <c r="KTI149" s="4"/>
      <c r="KTJ149" s="4"/>
      <c r="KTK149" s="4"/>
      <c r="KTL149" s="4"/>
      <c r="KTM149" s="4"/>
      <c r="KTN149" s="4"/>
      <c r="KTO149" s="4"/>
      <c r="KTP149" s="4"/>
      <c r="KTQ149" s="4"/>
      <c r="KTR149" s="4"/>
      <c r="KTS149" s="4"/>
      <c r="KTT149" s="4"/>
      <c r="KTU149" s="4"/>
      <c r="KTV149" s="4"/>
      <c r="KTW149" s="4"/>
      <c r="KTX149" s="4"/>
      <c r="KTY149" s="4"/>
      <c r="KTZ149" s="4"/>
      <c r="KUA149" s="4"/>
      <c r="KUB149" s="4"/>
      <c r="KUC149" s="4"/>
      <c r="KUD149" s="4"/>
      <c r="KUE149" s="4"/>
      <c r="KUF149" s="4"/>
      <c r="KUG149" s="4"/>
      <c r="KUH149" s="4"/>
      <c r="KUI149" s="4"/>
      <c r="KUJ149" s="4"/>
      <c r="KUK149" s="4"/>
      <c r="KUL149" s="4"/>
      <c r="KUM149" s="4"/>
      <c r="KUN149" s="4"/>
      <c r="KUO149" s="4"/>
      <c r="KUP149" s="4"/>
      <c r="KUQ149" s="4"/>
      <c r="KUR149" s="4"/>
      <c r="KUS149" s="4"/>
      <c r="KUT149" s="4"/>
      <c r="KUU149" s="4"/>
      <c r="KUV149" s="4"/>
      <c r="KUW149" s="4"/>
      <c r="KUX149" s="4"/>
      <c r="KUY149" s="4"/>
      <c r="KUZ149" s="4"/>
      <c r="KVA149" s="4"/>
      <c r="KVB149" s="4"/>
      <c r="KVC149" s="4"/>
      <c r="KVD149" s="4"/>
      <c r="KVE149" s="4"/>
      <c r="KVF149" s="4"/>
      <c r="KVG149" s="4"/>
      <c r="KVH149" s="4"/>
      <c r="KVI149" s="4"/>
      <c r="KVJ149" s="4"/>
      <c r="KVK149" s="4"/>
      <c r="KVL149" s="4"/>
      <c r="KVM149" s="4"/>
      <c r="KVN149" s="4"/>
      <c r="KVO149" s="4"/>
      <c r="KVP149" s="4"/>
      <c r="KVQ149" s="4"/>
      <c r="KVR149" s="4"/>
      <c r="KVS149" s="4"/>
      <c r="KVT149" s="4"/>
      <c r="KVU149" s="4"/>
      <c r="KVV149" s="4"/>
      <c r="KVW149" s="4"/>
      <c r="KVX149" s="4"/>
      <c r="KVY149" s="4"/>
      <c r="KVZ149" s="4"/>
      <c r="KWA149" s="4"/>
      <c r="KWB149" s="4"/>
      <c r="KWC149" s="4"/>
      <c r="KWD149" s="4"/>
      <c r="KWE149" s="4"/>
      <c r="KWF149" s="4"/>
      <c r="KWG149" s="4"/>
      <c r="KWH149" s="4"/>
      <c r="KWI149" s="4"/>
      <c r="KWJ149" s="4"/>
      <c r="KWK149" s="4"/>
      <c r="KWL149" s="4"/>
      <c r="KWM149" s="4"/>
      <c r="KWN149" s="4"/>
      <c r="KWO149" s="4"/>
      <c r="KWP149" s="4"/>
      <c r="KWQ149" s="4"/>
      <c r="KWR149" s="4"/>
      <c r="KWS149" s="4"/>
      <c r="KWT149" s="4"/>
      <c r="KWU149" s="4"/>
      <c r="KWV149" s="4"/>
      <c r="KWW149" s="4"/>
      <c r="KWX149" s="4"/>
      <c r="KWY149" s="4"/>
      <c r="KWZ149" s="4"/>
      <c r="KXA149" s="4"/>
      <c r="KXB149" s="4"/>
      <c r="KXC149" s="4"/>
      <c r="KXD149" s="4"/>
      <c r="KXE149" s="4"/>
      <c r="KXF149" s="4"/>
      <c r="KXG149" s="4"/>
      <c r="KXH149" s="4"/>
      <c r="KXI149" s="4"/>
      <c r="KXJ149" s="4"/>
      <c r="KXK149" s="4"/>
      <c r="KXL149" s="4"/>
      <c r="KXM149" s="4"/>
      <c r="KXN149" s="4"/>
      <c r="KXO149" s="4"/>
      <c r="KXP149" s="4"/>
      <c r="KXQ149" s="4"/>
      <c r="KXR149" s="4"/>
      <c r="KXS149" s="4"/>
      <c r="KXT149" s="4"/>
      <c r="KXU149" s="4"/>
      <c r="KXV149" s="4"/>
      <c r="KXW149" s="4"/>
      <c r="KXX149" s="4"/>
      <c r="KXY149" s="4"/>
      <c r="KXZ149" s="4"/>
      <c r="KYA149" s="4"/>
      <c r="KYB149" s="4"/>
      <c r="KYC149" s="4"/>
      <c r="KYD149" s="4"/>
      <c r="KYE149" s="4"/>
      <c r="KYF149" s="4"/>
      <c r="KYG149" s="4"/>
      <c r="KYH149" s="4"/>
      <c r="KYI149" s="4"/>
      <c r="KYJ149" s="4"/>
      <c r="KYK149" s="4"/>
      <c r="KYL149" s="4"/>
      <c r="KYM149" s="4"/>
      <c r="KYN149" s="4"/>
      <c r="KYO149" s="4"/>
      <c r="KYP149" s="4"/>
      <c r="KYQ149" s="4"/>
      <c r="KYR149" s="4"/>
      <c r="KYS149" s="4"/>
      <c r="KYT149" s="4"/>
      <c r="KYU149" s="4"/>
      <c r="KYV149" s="4"/>
      <c r="KYW149" s="4"/>
      <c r="KYX149" s="4"/>
      <c r="KYY149" s="4"/>
      <c r="KYZ149" s="4"/>
      <c r="KZA149" s="4"/>
      <c r="KZB149" s="4"/>
      <c r="KZC149" s="4"/>
      <c r="KZD149" s="4"/>
      <c r="KZE149" s="4"/>
      <c r="KZF149" s="4"/>
      <c r="KZG149" s="4"/>
      <c r="KZH149" s="4"/>
      <c r="KZI149" s="4"/>
      <c r="KZJ149" s="4"/>
      <c r="KZK149" s="4"/>
      <c r="KZL149" s="4"/>
      <c r="KZM149" s="4"/>
      <c r="KZN149" s="4"/>
      <c r="KZO149" s="4"/>
      <c r="KZP149" s="4"/>
      <c r="KZQ149" s="4"/>
      <c r="KZR149" s="4"/>
      <c r="KZS149" s="4"/>
      <c r="KZT149" s="4"/>
      <c r="KZU149" s="4"/>
      <c r="KZV149" s="4"/>
      <c r="KZW149" s="4"/>
      <c r="KZX149" s="4"/>
      <c r="KZY149" s="4"/>
      <c r="KZZ149" s="4"/>
      <c r="LAA149" s="4"/>
      <c r="LAB149" s="4"/>
      <c r="LAC149" s="4"/>
      <c r="LAD149" s="4"/>
      <c r="LAE149" s="4"/>
      <c r="LAF149" s="4"/>
      <c r="LAG149" s="4"/>
      <c r="LAH149" s="4"/>
      <c r="LAI149" s="74"/>
      <c r="LAJ149" s="74"/>
      <c r="LAK149" s="74"/>
      <c r="LAL149" s="74"/>
      <c r="LAM149" s="74"/>
      <c r="LAN149" s="74"/>
      <c r="LAO149" s="4"/>
      <c r="LAP149" s="4"/>
      <c r="LAQ149" s="4"/>
      <c r="LAR149" s="4"/>
      <c r="LAS149" s="4"/>
      <c r="LAT149" s="4"/>
      <c r="LAU149" s="4"/>
      <c r="LAV149" s="4"/>
      <c r="LAW149" s="4"/>
      <c r="LAX149" s="4"/>
      <c r="LAY149" s="4"/>
      <c r="LAZ149" s="4"/>
      <c r="LBA149" s="4"/>
      <c r="LBB149" s="4"/>
      <c r="LBC149" s="4"/>
      <c r="LBD149" s="4"/>
      <c r="LBE149" s="4"/>
      <c r="LBF149" s="4"/>
      <c r="LBG149" s="4"/>
      <c r="LBH149" s="4"/>
      <c r="LBI149" s="4"/>
      <c r="LBJ149" s="4"/>
      <c r="LBK149" s="4"/>
      <c r="LBL149" s="4"/>
      <c r="LBM149" s="4"/>
      <c r="LBN149" s="4"/>
      <c r="LBO149" s="4"/>
      <c r="LBP149" s="4"/>
      <c r="LBQ149" s="4"/>
      <c r="LBR149" s="4"/>
      <c r="LBS149" s="4"/>
      <c r="LBT149" s="4"/>
      <c r="LBU149" s="4"/>
      <c r="LBV149" s="4"/>
      <c r="LBW149" s="4"/>
      <c r="LBX149" s="4"/>
      <c r="LBY149" s="4"/>
      <c r="LBZ149" s="4"/>
      <c r="LCA149" s="4"/>
      <c r="LCB149" s="4"/>
      <c r="LCC149" s="4"/>
      <c r="LCD149" s="4"/>
      <c r="LCE149" s="4"/>
      <c r="LCF149" s="4"/>
      <c r="LCG149" s="4"/>
      <c r="LCH149" s="4"/>
      <c r="LCI149" s="4"/>
      <c r="LCJ149" s="4"/>
      <c r="LCK149" s="4"/>
      <c r="LCL149" s="4"/>
      <c r="LCM149" s="4"/>
      <c r="LCN149" s="4"/>
      <c r="LCO149" s="4"/>
      <c r="LCP149" s="4"/>
      <c r="LCQ149" s="4"/>
      <c r="LCR149" s="4"/>
      <c r="LCS149" s="4"/>
      <c r="LCT149" s="4"/>
      <c r="LCU149" s="4"/>
      <c r="LCV149" s="4"/>
      <c r="LCW149" s="4"/>
      <c r="LCX149" s="4"/>
      <c r="LCY149" s="4"/>
      <c r="LCZ149" s="4"/>
      <c r="LDA149" s="4"/>
      <c r="LDB149" s="4"/>
      <c r="LDC149" s="4"/>
      <c r="LDD149" s="4"/>
      <c r="LDE149" s="4"/>
      <c r="LDF149" s="4"/>
      <c r="LDG149" s="4"/>
      <c r="LDH149" s="4"/>
      <c r="LDI149" s="4"/>
      <c r="LDJ149" s="4"/>
      <c r="LDK149" s="4"/>
      <c r="LDL149" s="4"/>
      <c r="LDM149" s="4"/>
      <c r="LDN149" s="4"/>
      <c r="LDO149" s="4"/>
      <c r="LDP149" s="4"/>
      <c r="LDQ149" s="4"/>
      <c r="LDR149" s="4"/>
      <c r="LDS149" s="4"/>
      <c r="LDT149" s="4"/>
      <c r="LDU149" s="4"/>
      <c r="LDV149" s="4"/>
      <c r="LDW149" s="4"/>
      <c r="LDX149" s="4"/>
      <c r="LDY149" s="4"/>
      <c r="LDZ149" s="4"/>
      <c r="LEA149" s="4"/>
      <c r="LEB149" s="4"/>
      <c r="LEC149" s="4"/>
      <c r="LED149" s="4"/>
      <c r="LEE149" s="4"/>
      <c r="LEF149" s="4"/>
      <c r="LEG149" s="4"/>
      <c r="LEH149" s="4"/>
      <c r="LEI149" s="4"/>
      <c r="LEJ149" s="4"/>
      <c r="LEK149" s="4"/>
      <c r="LEL149" s="4"/>
      <c r="LEM149" s="4"/>
      <c r="LEN149" s="4"/>
      <c r="LEO149" s="4"/>
      <c r="LEP149" s="4"/>
      <c r="LEQ149" s="4"/>
      <c r="LER149" s="4"/>
      <c r="LES149" s="4"/>
      <c r="LET149" s="4"/>
      <c r="LEU149" s="4"/>
      <c r="LEV149" s="4"/>
      <c r="LEW149" s="4"/>
      <c r="LEX149" s="4"/>
      <c r="LEY149" s="4"/>
      <c r="LEZ149" s="4"/>
      <c r="LFA149" s="4"/>
      <c r="LFB149" s="4"/>
      <c r="LFC149" s="4"/>
      <c r="LFD149" s="4"/>
      <c r="LFE149" s="4"/>
      <c r="LFF149" s="4"/>
      <c r="LFG149" s="4"/>
      <c r="LFH149" s="4"/>
      <c r="LFI149" s="4"/>
      <c r="LFJ149" s="4"/>
      <c r="LFK149" s="4"/>
      <c r="LFL149" s="4"/>
      <c r="LFM149" s="4"/>
      <c r="LFN149" s="4"/>
      <c r="LFO149" s="4"/>
      <c r="LFP149" s="4"/>
      <c r="LFQ149" s="4"/>
      <c r="LFR149" s="4"/>
      <c r="LFS149" s="4"/>
      <c r="LFT149" s="4"/>
      <c r="LFU149" s="4"/>
      <c r="LFV149" s="4"/>
      <c r="LFW149" s="4"/>
      <c r="LFX149" s="4"/>
      <c r="LFY149" s="4"/>
      <c r="LFZ149" s="4"/>
      <c r="LGA149" s="4"/>
      <c r="LGB149" s="4"/>
      <c r="LGC149" s="4"/>
      <c r="LGD149" s="4"/>
      <c r="LGE149" s="4"/>
      <c r="LGF149" s="4"/>
      <c r="LGG149" s="4"/>
      <c r="LGH149" s="4"/>
      <c r="LGI149" s="4"/>
      <c r="LGJ149" s="4"/>
      <c r="LGK149" s="4"/>
      <c r="LGL149" s="4"/>
      <c r="LGM149" s="4"/>
      <c r="LGN149" s="4"/>
      <c r="LGO149" s="4"/>
      <c r="LGP149" s="4"/>
      <c r="LGQ149" s="4"/>
      <c r="LGR149" s="4"/>
      <c r="LGS149" s="4"/>
      <c r="LGT149" s="4"/>
      <c r="LGU149" s="4"/>
      <c r="LGV149" s="4"/>
      <c r="LGW149" s="4"/>
      <c r="LGX149" s="4"/>
      <c r="LGY149" s="4"/>
      <c r="LGZ149" s="4"/>
      <c r="LHA149" s="4"/>
      <c r="LHB149" s="4"/>
      <c r="LHC149" s="4"/>
      <c r="LHD149" s="4"/>
      <c r="LHE149" s="4"/>
      <c r="LHF149" s="4"/>
      <c r="LHG149" s="4"/>
      <c r="LHH149" s="4"/>
      <c r="LHI149" s="4"/>
      <c r="LHJ149" s="4"/>
      <c r="LHK149" s="4"/>
      <c r="LHL149" s="4"/>
      <c r="LHM149" s="4"/>
      <c r="LHN149" s="4"/>
      <c r="LHO149" s="4"/>
      <c r="LHP149" s="4"/>
      <c r="LHQ149" s="4"/>
      <c r="LHR149" s="4"/>
      <c r="LHS149" s="4"/>
      <c r="LHT149" s="4"/>
      <c r="LHU149" s="4"/>
      <c r="LHV149" s="4"/>
      <c r="LHW149" s="4"/>
      <c r="LHX149" s="4"/>
      <c r="LHY149" s="4"/>
      <c r="LHZ149" s="4"/>
      <c r="LIA149" s="4"/>
      <c r="LIB149" s="4"/>
      <c r="LIC149" s="4"/>
      <c r="LID149" s="4"/>
      <c r="LIE149" s="4"/>
      <c r="LIF149" s="4"/>
      <c r="LIG149" s="4"/>
      <c r="LIH149" s="4"/>
      <c r="LII149" s="4"/>
      <c r="LIJ149" s="4"/>
      <c r="LIK149" s="4"/>
      <c r="LIL149" s="4"/>
      <c r="LIM149" s="4"/>
      <c r="LIN149" s="4"/>
      <c r="LIO149" s="4"/>
      <c r="LIP149" s="4"/>
      <c r="LIQ149" s="4"/>
      <c r="LIR149" s="4"/>
      <c r="LIS149" s="4"/>
      <c r="LIT149" s="4"/>
      <c r="LIU149" s="4"/>
      <c r="LIV149" s="4"/>
      <c r="LIW149" s="4"/>
      <c r="LIX149" s="4"/>
      <c r="LIY149" s="4"/>
      <c r="LIZ149" s="4"/>
      <c r="LJA149" s="4"/>
      <c r="LJB149" s="4"/>
      <c r="LJC149" s="4"/>
      <c r="LJD149" s="4"/>
      <c r="LJE149" s="4"/>
      <c r="LJF149" s="4"/>
      <c r="LJG149" s="4"/>
      <c r="LJH149" s="4"/>
      <c r="LJI149" s="4"/>
      <c r="LJJ149" s="4"/>
      <c r="LJK149" s="4"/>
      <c r="LJL149" s="4"/>
      <c r="LJM149" s="4"/>
      <c r="LJN149" s="4"/>
      <c r="LJO149" s="4"/>
      <c r="LJP149" s="4"/>
      <c r="LJQ149" s="4"/>
      <c r="LJR149" s="4"/>
      <c r="LJS149" s="4"/>
      <c r="LJT149" s="4"/>
      <c r="LJU149" s="4"/>
      <c r="LJV149" s="4"/>
      <c r="LJW149" s="4"/>
      <c r="LJX149" s="4"/>
      <c r="LJY149" s="4"/>
      <c r="LJZ149" s="4"/>
      <c r="LKA149" s="4"/>
      <c r="LKB149" s="4"/>
      <c r="LKC149" s="4"/>
      <c r="LKD149" s="4"/>
      <c r="LKE149" s="74"/>
      <c r="LKF149" s="74"/>
      <c r="LKG149" s="74"/>
      <c r="LKH149" s="74"/>
      <c r="LKI149" s="74"/>
      <c r="LKJ149" s="74"/>
      <c r="LKK149" s="4"/>
      <c r="LKL149" s="4"/>
      <c r="LKM149" s="4"/>
      <c r="LKN149" s="4"/>
      <c r="LKO149" s="4"/>
      <c r="LKP149" s="4"/>
      <c r="LKQ149" s="4"/>
      <c r="LKR149" s="4"/>
      <c r="LKS149" s="4"/>
      <c r="LKT149" s="4"/>
      <c r="LKU149" s="4"/>
      <c r="LKV149" s="4"/>
      <c r="LKW149" s="4"/>
      <c r="LKX149" s="4"/>
      <c r="LKY149" s="4"/>
      <c r="LKZ149" s="4"/>
      <c r="LLA149" s="4"/>
      <c r="LLB149" s="4"/>
      <c r="LLC149" s="4"/>
      <c r="LLD149" s="4"/>
      <c r="LLE149" s="4"/>
      <c r="LLF149" s="4"/>
      <c r="LLG149" s="4"/>
      <c r="LLH149" s="4"/>
      <c r="LLI149" s="4"/>
      <c r="LLJ149" s="4"/>
      <c r="LLK149" s="4"/>
      <c r="LLL149" s="4"/>
      <c r="LLM149" s="4"/>
      <c r="LLN149" s="4"/>
      <c r="LLO149" s="4"/>
      <c r="LLP149" s="4"/>
      <c r="LLQ149" s="4"/>
      <c r="LLR149" s="4"/>
      <c r="LLS149" s="4"/>
      <c r="LLT149" s="4"/>
      <c r="LLU149" s="4"/>
      <c r="LLV149" s="4"/>
      <c r="LLW149" s="4"/>
      <c r="LLX149" s="4"/>
      <c r="LLY149" s="4"/>
      <c r="LLZ149" s="4"/>
      <c r="LMA149" s="4"/>
      <c r="LMB149" s="4"/>
      <c r="LMC149" s="4"/>
      <c r="LMD149" s="4"/>
      <c r="LME149" s="4"/>
      <c r="LMF149" s="4"/>
      <c r="LMG149" s="4"/>
      <c r="LMH149" s="4"/>
      <c r="LMI149" s="4"/>
      <c r="LMJ149" s="4"/>
      <c r="LMK149" s="4"/>
      <c r="LML149" s="4"/>
      <c r="LMM149" s="4"/>
      <c r="LMN149" s="4"/>
      <c r="LMO149" s="4"/>
      <c r="LMP149" s="4"/>
      <c r="LMQ149" s="4"/>
      <c r="LMR149" s="4"/>
      <c r="LMS149" s="4"/>
      <c r="LMT149" s="4"/>
      <c r="LMU149" s="4"/>
      <c r="LMV149" s="4"/>
      <c r="LMW149" s="4"/>
      <c r="LMX149" s="4"/>
      <c r="LMY149" s="4"/>
      <c r="LMZ149" s="4"/>
      <c r="LNA149" s="4"/>
      <c r="LNB149" s="4"/>
      <c r="LNC149" s="4"/>
      <c r="LND149" s="4"/>
      <c r="LNE149" s="4"/>
      <c r="LNF149" s="4"/>
      <c r="LNG149" s="4"/>
      <c r="LNH149" s="4"/>
      <c r="LNI149" s="4"/>
      <c r="LNJ149" s="4"/>
      <c r="LNK149" s="4"/>
      <c r="LNL149" s="4"/>
      <c r="LNM149" s="4"/>
      <c r="LNN149" s="4"/>
      <c r="LNO149" s="4"/>
      <c r="LNP149" s="4"/>
      <c r="LNQ149" s="4"/>
      <c r="LNR149" s="4"/>
      <c r="LNS149" s="4"/>
      <c r="LNT149" s="4"/>
      <c r="LNU149" s="4"/>
      <c r="LNV149" s="4"/>
      <c r="LNW149" s="4"/>
      <c r="LNX149" s="4"/>
      <c r="LNY149" s="4"/>
      <c r="LNZ149" s="4"/>
      <c r="LOA149" s="4"/>
      <c r="LOB149" s="4"/>
      <c r="LOC149" s="4"/>
      <c r="LOD149" s="4"/>
      <c r="LOE149" s="4"/>
      <c r="LOF149" s="4"/>
      <c r="LOG149" s="4"/>
      <c r="LOH149" s="4"/>
      <c r="LOI149" s="4"/>
      <c r="LOJ149" s="4"/>
      <c r="LOK149" s="4"/>
      <c r="LOL149" s="4"/>
      <c r="LOM149" s="4"/>
      <c r="LON149" s="4"/>
      <c r="LOO149" s="4"/>
      <c r="LOP149" s="4"/>
      <c r="LOQ149" s="4"/>
      <c r="LOR149" s="4"/>
      <c r="LOS149" s="4"/>
      <c r="LOT149" s="4"/>
      <c r="LOU149" s="4"/>
      <c r="LOV149" s="4"/>
      <c r="LOW149" s="4"/>
      <c r="LOX149" s="4"/>
      <c r="LOY149" s="4"/>
      <c r="LOZ149" s="4"/>
      <c r="LPA149" s="4"/>
      <c r="LPB149" s="4"/>
      <c r="LPC149" s="4"/>
      <c r="LPD149" s="4"/>
      <c r="LPE149" s="4"/>
      <c r="LPF149" s="4"/>
      <c r="LPG149" s="4"/>
      <c r="LPH149" s="4"/>
      <c r="LPI149" s="4"/>
      <c r="LPJ149" s="4"/>
      <c r="LPK149" s="4"/>
      <c r="LPL149" s="4"/>
      <c r="LPM149" s="4"/>
      <c r="LPN149" s="4"/>
      <c r="LPO149" s="4"/>
      <c r="LPP149" s="4"/>
      <c r="LPQ149" s="4"/>
      <c r="LPR149" s="4"/>
      <c r="LPS149" s="4"/>
      <c r="LPT149" s="4"/>
      <c r="LPU149" s="4"/>
      <c r="LPV149" s="4"/>
      <c r="LPW149" s="4"/>
      <c r="LPX149" s="4"/>
      <c r="LPY149" s="4"/>
      <c r="LPZ149" s="4"/>
      <c r="LQA149" s="4"/>
      <c r="LQB149" s="4"/>
      <c r="LQC149" s="4"/>
      <c r="LQD149" s="4"/>
      <c r="LQE149" s="4"/>
      <c r="LQF149" s="4"/>
      <c r="LQG149" s="4"/>
      <c r="LQH149" s="4"/>
      <c r="LQI149" s="4"/>
      <c r="LQJ149" s="4"/>
      <c r="LQK149" s="4"/>
      <c r="LQL149" s="4"/>
      <c r="LQM149" s="4"/>
      <c r="LQN149" s="4"/>
      <c r="LQO149" s="4"/>
      <c r="LQP149" s="4"/>
      <c r="LQQ149" s="4"/>
      <c r="LQR149" s="4"/>
      <c r="LQS149" s="4"/>
      <c r="LQT149" s="4"/>
      <c r="LQU149" s="4"/>
      <c r="LQV149" s="4"/>
      <c r="LQW149" s="4"/>
      <c r="LQX149" s="4"/>
      <c r="LQY149" s="4"/>
      <c r="LQZ149" s="4"/>
      <c r="LRA149" s="4"/>
      <c r="LRB149" s="4"/>
      <c r="LRC149" s="4"/>
      <c r="LRD149" s="4"/>
      <c r="LRE149" s="4"/>
      <c r="LRF149" s="4"/>
      <c r="LRG149" s="4"/>
      <c r="LRH149" s="4"/>
      <c r="LRI149" s="4"/>
      <c r="LRJ149" s="4"/>
      <c r="LRK149" s="4"/>
      <c r="LRL149" s="4"/>
      <c r="LRM149" s="4"/>
      <c r="LRN149" s="4"/>
      <c r="LRO149" s="4"/>
      <c r="LRP149" s="4"/>
      <c r="LRQ149" s="4"/>
      <c r="LRR149" s="4"/>
      <c r="LRS149" s="4"/>
      <c r="LRT149" s="4"/>
      <c r="LRU149" s="4"/>
      <c r="LRV149" s="4"/>
      <c r="LRW149" s="4"/>
      <c r="LRX149" s="4"/>
      <c r="LRY149" s="4"/>
      <c r="LRZ149" s="4"/>
      <c r="LSA149" s="4"/>
      <c r="LSB149" s="4"/>
      <c r="LSC149" s="4"/>
      <c r="LSD149" s="4"/>
      <c r="LSE149" s="4"/>
      <c r="LSF149" s="4"/>
      <c r="LSG149" s="4"/>
      <c r="LSH149" s="4"/>
      <c r="LSI149" s="4"/>
      <c r="LSJ149" s="4"/>
      <c r="LSK149" s="4"/>
      <c r="LSL149" s="4"/>
      <c r="LSM149" s="4"/>
      <c r="LSN149" s="4"/>
      <c r="LSO149" s="4"/>
      <c r="LSP149" s="4"/>
      <c r="LSQ149" s="4"/>
      <c r="LSR149" s="4"/>
      <c r="LSS149" s="4"/>
      <c r="LST149" s="4"/>
      <c r="LSU149" s="4"/>
      <c r="LSV149" s="4"/>
      <c r="LSW149" s="4"/>
      <c r="LSX149" s="4"/>
      <c r="LSY149" s="4"/>
      <c r="LSZ149" s="4"/>
      <c r="LTA149" s="4"/>
      <c r="LTB149" s="4"/>
      <c r="LTC149" s="4"/>
      <c r="LTD149" s="4"/>
      <c r="LTE149" s="4"/>
      <c r="LTF149" s="4"/>
      <c r="LTG149" s="4"/>
      <c r="LTH149" s="4"/>
      <c r="LTI149" s="4"/>
      <c r="LTJ149" s="4"/>
      <c r="LTK149" s="4"/>
      <c r="LTL149" s="4"/>
      <c r="LTM149" s="4"/>
      <c r="LTN149" s="4"/>
      <c r="LTO149" s="4"/>
      <c r="LTP149" s="4"/>
      <c r="LTQ149" s="4"/>
      <c r="LTR149" s="4"/>
      <c r="LTS149" s="4"/>
      <c r="LTT149" s="4"/>
      <c r="LTU149" s="4"/>
      <c r="LTV149" s="4"/>
      <c r="LTW149" s="4"/>
      <c r="LTX149" s="4"/>
      <c r="LTY149" s="4"/>
      <c r="LTZ149" s="4"/>
      <c r="LUA149" s="74"/>
      <c r="LUB149" s="74"/>
      <c r="LUC149" s="74"/>
      <c r="LUD149" s="74"/>
      <c r="LUE149" s="74"/>
      <c r="LUF149" s="74"/>
      <c r="LUG149" s="4"/>
      <c r="LUH149" s="4"/>
      <c r="LUI149" s="4"/>
      <c r="LUJ149" s="4"/>
      <c r="LUK149" s="4"/>
      <c r="LUL149" s="4"/>
      <c r="LUM149" s="4"/>
      <c r="LUN149" s="4"/>
      <c r="LUO149" s="4"/>
      <c r="LUP149" s="4"/>
      <c r="LUQ149" s="4"/>
      <c r="LUR149" s="4"/>
      <c r="LUS149" s="4"/>
      <c r="LUT149" s="4"/>
      <c r="LUU149" s="4"/>
      <c r="LUV149" s="4"/>
      <c r="LUW149" s="4"/>
      <c r="LUX149" s="4"/>
      <c r="LUY149" s="4"/>
      <c r="LUZ149" s="4"/>
      <c r="LVA149" s="4"/>
      <c r="LVB149" s="4"/>
      <c r="LVC149" s="4"/>
      <c r="LVD149" s="4"/>
      <c r="LVE149" s="4"/>
      <c r="LVF149" s="4"/>
      <c r="LVG149" s="4"/>
      <c r="LVH149" s="4"/>
      <c r="LVI149" s="4"/>
      <c r="LVJ149" s="4"/>
      <c r="LVK149" s="4"/>
      <c r="LVL149" s="4"/>
      <c r="LVM149" s="4"/>
      <c r="LVN149" s="4"/>
      <c r="LVO149" s="4"/>
      <c r="LVP149" s="4"/>
      <c r="LVQ149" s="4"/>
      <c r="LVR149" s="4"/>
      <c r="LVS149" s="4"/>
      <c r="LVT149" s="4"/>
      <c r="LVU149" s="4"/>
      <c r="LVV149" s="4"/>
      <c r="LVW149" s="4"/>
      <c r="LVX149" s="4"/>
      <c r="LVY149" s="4"/>
      <c r="LVZ149" s="4"/>
      <c r="LWA149" s="4"/>
      <c r="LWB149" s="4"/>
      <c r="LWC149" s="4"/>
      <c r="LWD149" s="4"/>
      <c r="LWE149" s="4"/>
      <c r="LWF149" s="4"/>
      <c r="LWG149" s="4"/>
      <c r="LWH149" s="4"/>
      <c r="LWI149" s="4"/>
      <c r="LWJ149" s="4"/>
      <c r="LWK149" s="4"/>
      <c r="LWL149" s="4"/>
      <c r="LWM149" s="4"/>
      <c r="LWN149" s="4"/>
      <c r="LWO149" s="4"/>
      <c r="LWP149" s="4"/>
      <c r="LWQ149" s="4"/>
      <c r="LWR149" s="4"/>
      <c r="LWS149" s="4"/>
      <c r="LWT149" s="4"/>
      <c r="LWU149" s="4"/>
      <c r="LWV149" s="4"/>
      <c r="LWW149" s="4"/>
      <c r="LWX149" s="4"/>
      <c r="LWY149" s="4"/>
      <c r="LWZ149" s="4"/>
      <c r="LXA149" s="4"/>
      <c r="LXB149" s="4"/>
      <c r="LXC149" s="4"/>
      <c r="LXD149" s="4"/>
      <c r="LXE149" s="4"/>
      <c r="LXF149" s="4"/>
      <c r="LXG149" s="4"/>
      <c r="LXH149" s="4"/>
      <c r="LXI149" s="4"/>
      <c r="LXJ149" s="4"/>
      <c r="LXK149" s="4"/>
      <c r="LXL149" s="4"/>
      <c r="LXM149" s="4"/>
      <c r="LXN149" s="4"/>
      <c r="LXO149" s="4"/>
      <c r="LXP149" s="4"/>
      <c r="LXQ149" s="4"/>
      <c r="LXR149" s="4"/>
      <c r="LXS149" s="4"/>
      <c r="LXT149" s="4"/>
      <c r="LXU149" s="4"/>
      <c r="LXV149" s="4"/>
      <c r="LXW149" s="4"/>
      <c r="LXX149" s="4"/>
      <c r="LXY149" s="4"/>
      <c r="LXZ149" s="4"/>
      <c r="LYA149" s="4"/>
      <c r="LYB149" s="4"/>
      <c r="LYC149" s="4"/>
      <c r="LYD149" s="4"/>
      <c r="LYE149" s="4"/>
      <c r="LYF149" s="4"/>
      <c r="LYG149" s="4"/>
      <c r="LYH149" s="4"/>
      <c r="LYI149" s="4"/>
      <c r="LYJ149" s="4"/>
      <c r="LYK149" s="4"/>
      <c r="LYL149" s="4"/>
      <c r="LYM149" s="4"/>
      <c r="LYN149" s="4"/>
      <c r="LYO149" s="4"/>
      <c r="LYP149" s="4"/>
      <c r="LYQ149" s="4"/>
      <c r="LYR149" s="4"/>
      <c r="LYS149" s="4"/>
      <c r="LYT149" s="4"/>
      <c r="LYU149" s="4"/>
      <c r="LYV149" s="4"/>
      <c r="LYW149" s="4"/>
      <c r="LYX149" s="4"/>
      <c r="LYY149" s="4"/>
      <c r="LYZ149" s="4"/>
      <c r="LZA149" s="4"/>
      <c r="LZB149" s="4"/>
      <c r="LZC149" s="4"/>
      <c r="LZD149" s="4"/>
      <c r="LZE149" s="4"/>
      <c r="LZF149" s="4"/>
      <c r="LZG149" s="4"/>
      <c r="LZH149" s="4"/>
      <c r="LZI149" s="4"/>
      <c r="LZJ149" s="4"/>
      <c r="LZK149" s="4"/>
      <c r="LZL149" s="4"/>
      <c r="LZM149" s="4"/>
      <c r="LZN149" s="4"/>
      <c r="LZO149" s="4"/>
      <c r="LZP149" s="4"/>
      <c r="LZQ149" s="4"/>
      <c r="LZR149" s="4"/>
      <c r="LZS149" s="4"/>
      <c r="LZT149" s="4"/>
      <c r="LZU149" s="4"/>
      <c r="LZV149" s="4"/>
      <c r="LZW149" s="4"/>
      <c r="LZX149" s="4"/>
      <c r="LZY149" s="4"/>
      <c r="LZZ149" s="4"/>
      <c r="MAA149" s="4"/>
      <c r="MAB149" s="4"/>
      <c r="MAC149" s="4"/>
      <c r="MAD149" s="4"/>
      <c r="MAE149" s="4"/>
      <c r="MAF149" s="4"/>
      <c r="MAG149" s="4"/>
      <c r="MAH149" s="4"/>
      <c r="MAI149" s="4"/>
      <c r="MAJ149" s="4"/>
      <c r="MAK149" s="4"/>
      <c r="MAL149" s="4"/>
      <c r="MAM149" s="4"/>
      <c r="MAN149" s="4"/>
      <c r="MAO149" s="4"/>
      <c r="MAP149" s="4"/>
      <c r="MAQ149" s="4"/>
      <c r="MAR149" s="4"/>
      <c r="MAS149" s="4"/>
      <c r="MAT149" s="4"/>
      <c r="MAU149" s="4"/>
      <c r="MAV149" s="4"/>
      <c r="MAW149" s="4"/>
      <c r="MAX149" s="4"/>
      <c r="MAY149" s="4"/>
      <c r="MAZ149" s="4"/>
      <c r="MBA149" s="4"/>
      <c r="MBB149" s="4"/>
      <c r="MBC149" s="4"/>
      <c r="MBD149" s="4"/>
      <c r="MBE149" s="4"/>
      <c r="MBF149" s="4"/>
      <c r="MBG149" s="4"/>
      <c r="MBH149" s="4"/>
      <c r="MBI149" s="4"/>
      <c r="MBJ149" s="4"/>
      <c r="MBK149" s="4"/>
      <c r="MBL149" s="4"/>
      <c r="MBM149" s="4"/>
      <c r="MBN149" s="4"/>
      <c r="MBO149" s="4"/>
      <c r="MBP149" s="4"/>
      <c r="MBQ149" s="4"/>
      <c r="MBR149" s="4"/>
      <c r="MBS149" s="4"/>
      <c r="MBT149" s="4"/>
      <c r="MBU149" s="4"/>
      <c r="MBV149" s="4"/>
      <c r="MBW149" s="4"/>
      <c r="MBX149" s="4"/>
      <c r="MBY149" s="4"/>
      <c r="MBZ149" s="4"/>
      <c r="MCA149" s="4"/>
      <c r="MCB149" s="4"/>
      <c r="MCC149" s="4"/>
      <c r="MCD149" s="4"/>
      <c r="MCE149" s="4"/>
      <c r="MCF149" s="4"/>
      <c r="MCG149" s="4"/>
      <c r="MCH149" s="4"/>
      <c r="MCI149" s="4"/>
      <c r="MCJ149" s="4"/>
      <c r="MCK149" s="4"/>
      <c r="MCL149" s="4"/>
      <c r="MCM149" s="4"/>
      <c r="MCN149" s="4"/>
      <c r="MCO149" s="4"/>
      <c r="MCP149" s="4"/>
      <c r="MCQ149" s="4"/>
      <c r="MCR149" s="4"/>
      <c r="MCS149" s="4"/>
      <c r="MCT149" s="4"/>
      <c r="MCU149" s="4"/>
      <c r="MCV149" s="4"/>
      <c r="MCW149" s="4"/>
      <c r="MCX149" s="4"/>
      <c r="MCY149" s="4"/>
      <c r="MCZ149" s="4"/>
      <c r="MDA149" s="4"/>
      <c r="MDB149" s="4"/>
      <c r="MDC149" s="4"/>
      <c r="MDD149" s="4"/>
      <c r="MDE149" s="4"/>
      <c r="MDF149" s="4"/>
      <c r="MDG149" s="4"/>
      <c r="MDH149" s="4"/>
      <c r="MDI149" s="4"/>
      <c r="MDJ149" s="4"/>
      <c r="MDK149" s="4"/>
      <c r="MDL149" s="4"/>
      <c r="MDM149" s="4"/>
      <c r="MDN149" s="4"/>
      <c r="MDO149" s="4"/>
      <c r="MDP149" s="4"/>
      <c r="MDQ149" s="4"/>
      <c r="MDR149" s="4"/>
      <c r="MDS149" s="4"/>
      <c r="MDT149" s="4"/>
      <c r="MDU149" s="4"/>
      <c r="MDV149" s="4"/>
      <c r="MDW149" s="74"/>
      <c r="MDX149" s="74"/>
      <c r="MDY149" s="74"/>
      <c r="MDZ149" s="74"/>
      <c r="MEA149" s="74"/>
      <c r="MEB149" s="74"/>
      <c r="MEC149" s="4"/>
      <c r="MED149" s="4"/>
      <c r="MEE149" s="4"/>
      <c r="MEF149" s="4"/>
      <c r="MEG149" s="4"/>
      <c r="MEH149" s="4"/>
      <c r="MEI149" s="4"/>
      <c r="MEJ149" s="4"/>
      <c r="MEK149" s="4"/>
      <c r="MEL149" s="4"/>
      <c r="MEM149" s="4"/>
      <c r="MEN149" s="4"/>
      <c r="MEO149" s="4"/>
      <c r="MEP149" s="4"/>
      <c r="MEQ149" s="4"/>
      <c r="MER149" s="4"/>
      <c r="MES149" s="4"/>
      <c r="MET149" s="4"/>
      <c r="MEU149" s="4"/>
      <c r="MEV149" s="4"/>
      <c r="MEW149" s="4"/>
      <c r="MEX149" s="4"/>
      <c r="MEY149" s="4"/>
      <c r="MEZ149" s="4"/>
      <c r="MFA149" s="4"/>
      <c r="MFB149" s="4"/>
      <c r="MFC149" s="4"/>
      <c r="MFD149" s="4"/>
      <c r="MFE149" s="4"/>
      <c r="MFF149" s="4"/>
      <c r="MFG149" s="4"/>
      <c r="MFH149" s="4"/>
      <c r="MFI149" s="4"/>
      <c r="MFJ149" s="4"/>
      <c r="MFK149" s="4"/>
      <c r="MFL149" s="4"/>
      <c r="MFM149" s="4"/>
      <c r="MFN149" s="4"/>
      <c r="MFO149" s="4"/>
      <c r="MFP149" s="4"/>
      <c r="MFQ149" s="4"/>
      <c r="MFR149" s="4"/>
      <c r="MFS149" s="4"/>
      <c r="MFT149" s="4"/>
      <c r="MFU149" s="4"/>
      <c r="MFV149" s="4"/>
      <c r="MFW149" s="4"/>
      <c r="MFX149" s="4"/>
      <c r="MFY149" s="4"/>
      <c r="MFZ149" s="4"/>
      <c r="MGA149" s="4"/>
      <c r="MGB149" s="4"/>
      <c r="MGC149" s="4"/>
      <c r="MGD149" s="4"/>
      <c r="MGE149" s="4"/>
      <c r="MGF149" s="4"/>
      <c r="MGG149" s="4"/>
      <c r="MGH149" s="4"/>
      <c r="MGI149" s="4"/>
      <c r="MGJ149" s="4"/>
      <c r="MGK149" s="4"/>
      <c r="MGL149" s="4"/>
      <c r="MGM149" s="4"/>
      <c r="MGN149" s="4"/>
      <c r="MGO149" s="4"/>
      <c r="MGP149" s="4"/>
      <c r="MGQ149" s="4"/>
      <c r="MGR149" s="4"/>
      <c r="MGS149" s="4"/>
      <c r="MGT149" s="4"/>
      <c r="MGU149" s="4"/>
      <c r="MGV149" s="4"/>
      <c r="MGW149" s="4"/>
      <c r="MGX149" s="4"/>
      <c r="MGY149" s="4"/>
      <c r="MGZ149" s="4"/>
      <c r="MHA149" s="4"/>
      <c r="MHB149" s="4"/>
      <c r="MHC149" s="4"/>
      <c r="MHD149" s="4"/>
      <c r="MHE149" s="4"/>
      <c r="MHF149" s="4"/>
      <c r="MHG149" s="4"/>
      <c r="MHH149" s="4"/>
      <c r="MHI149" s="4"/>
      <c r="MHJ149" s="4"/>
      <c r="MHK149" s="4"/>
      <c r="MHL149" s="4"/>
      <c r="MHM149" s="4"/>
      <c r="MHN149" s="4"/>
      <c r="MHO149" s="4"/>
      <c r="MHP149" s="4"/>
      <c r="MHQ149" s="4"/>
      <c r="MHR149" s="4"/>
      <c r="MHS149" s="4"/>
      <c r="MHT149" s="4"/>
      <c r="MHU149" s="4"/>
      <c r="MHV149" s="4"/>
      <c r="MHW149" s="4"/>
      <c r="MHX149" s="4"/>
      <c r="MHY149" s="4"/>
      <c r="MHZ149" s="4"/>
      <c r="MIA149" s="4"/>
      <c r="MIB149" s="4"/>
      <c r="MIC149" s="4"/>
      <c r="MID149" s="4"/>
      <c r="MIE149" s="4"/>
      <c r="MIF149" s="4"/>
      <c r="MIG149" s="4"/>
      <c r="MIH149" s="4"/>
      <c r="MII149" s="4"/>
      <c r="MIJ149" s="4"/>
      <c r="MIK149" s="4"/>
      <c r="MIL149" s="4"/>
      <c r="MIM149" s="4"/>
      <c r="MIN149" s="4"/>
      <c r="MIO149" s="4"/>
      <c r="MIP149" s="4"/>
      <c r="MIQ149" s="4"/>
      <c r="MIR149" s="4"/>
      <c r="MIS149" s="4"/>
      <c r="MIT149" s="4"/>
      <c r="MIU149" s="4"/>
      <c r="MIV149" s="4"/>
      <c r="MIW149" s="4"/>
      <c r="MIX149" s="4"/>
      <c r="MIY149" s="4"/>
      <c r="MIZ149" s="4"/>
      <c r="MJA149" s="4"/>
      <c r="MJB149" s="4"/>
      <c r="MJC149" s="4"/>
      <c r="MJD149" s="4"/>
      <c r="MJE149" s="4"/>
      <c r="MJF149" s="4"/>
      <c r="MJG149" s="4"/>
      <c r="MJH149" s="4"/>
      <c r="MJI149" s="4"/>
      <c r="MJJ149" s="4"/>
      <c r="MJK149" s="4"/>
      <c r="MJL149" s="4"/>
      <c r="MJM149" s="4"/>
      <c r="MJN149" s="4"/>
      <c r="MJO149" s="4"/>
      <c r="MJP149" s="4"/>
      <c r="MJQ149" s="4"/>
      <c r="MJR149" s="4"/>
      <c r="MJS149" s="4"/>
      <c r="MJT149" s="4"/>
      <c r="MJU149" s="4"/>
      <c r="MJV149" s="4"/>
      <c r="MJW149" s="4"/>
      <c r="MJX149" s="4"/>
      <c r="MJY149" s="4"/>
      <c r="MJZ149" s="4"/>
      <c r="MKA149" s="4"/>
      <c r="MKB149" s="4"/>
      <c r="MKC149" s="4"/>
      <c r="MKD149" s="4"/>
      <c r="MKE149" s="4"/>
      <c r="MKF149" s="4"/>
      <c r="MKG149" s="4"/>
      <c r="MKH149" s="4"/>
      <c r="MKI149" s="4"/>
      <c r="MKJ149" s="4"/>
      <c r="MKK149" s="4"/>
      <c r="MKL149" s="4"/>
      <c r="MKM149" s="4"/>
      <c r="MKN149" s="4"/>
      <c r="MKO149" s="4"/>
      <c r="MKP149" s="4"/>
      <c r="MKQ149" s="4"/>
      <c r="MKR149" s="4"/>
      <c r="MKS149" s="4"/>
      <c r="MKT149" s="4"/>
      <c r="MKU149" s="4"/>
      <c r="MKV149" s="4"/>
      <c r="MKW149" s="4"/>
      <c r="MKX149" s="4"/>
      <c r="MKY149" s="4"/>
      <c r="MKZ149" s="4"/>
      <c r="MLA149" s="4"/>
      <c r="MLB149" s="4"/>
      <c r="MLC149" s="4"/>
      <c r="MLD149" s="4"/>
      <c r="MLE149" s="4"/>
      <c r="MLF149" s="4"/>
      <c r="MLG149" s="4"/>
      <c r="MLH149" s="4"/>
      <c r="MLI149" s="4"/>
      <c r="MLJ149" s="4"/>
      <c r="MLK149" s="4"/>
      <c r="MLL149" s="4"/>
      <c r="MLM149" s="4"/>
      <c r="MLN149" s="4"/>
      <c r="MLO149" s="4"/>
      <c r="MLP149" s="4"/>
      <c r="MLQ149" s="4"/>
      <c r="MLR149" s="4"/>
      <c r="MLS149" s="4"/>
      <c r="MLT149" s="4"/>
      <c r="MLU149" s="4"/>
      <c r="MLV149" s="4"/>
      <c r="MLW149" s="4"/>
      <c r="MLX149" s="4"/>
      <c r="MLY149" s="4"/>
      <c r="MLZ149" s="4"/>
      <c r="MMA149" s="4"/>
      <c r="MMB149" s="4"/>
      <c r="MMC149" s="4"/>
      <c r="MMD149" s="4"/>
      <c r="MME149" s="4"/>
      <c r="MMF149" s="4"/>
      <c r="MMG149" s="4"/>
      <c r="MMH149" s="4"/>
      <c r="MMI149" s="4"/>
      <c r="MMJ149" s="4"/>
      <c r="MMK149" s="4"/>
      <c r="MML149" s="4"/>
      <c r="MMM149" s="4"/>
      <c r="MMN149" s="4"/>
      <c r="MMO149" s="4"/>
      <c r="MMP149" s="4"/>
      <c r="MMQ149" s="4"/>
      <c r="MMR149" s="4"/>
      <c r="MMS149" s="4"/>
      <c r="MMT149" s="4"/>
      <c r="MMU149" s="4"/>
      <c r="MMV149" s="4"/>
      <c r="MMW149" s="4"/>
      <c r="MMX149" s="4"/>
      <c r="MMY149" s="4"/>
      <c r="MMZ149" s="4"/>
      <c r="MNA149" s="4"/>
      <c r="MNB149" s="4"/>
      <c r="MNC149" s="4"/>
      <c r="MND149" s="4"/>
      <c r="MNE149" s="4"/>
      <c r="MNF149" s="4"/>
      <c r="MNG149" s="4"/>
      <c r="MNH149" s="4"/>
      <c r="MNI149" s="4"/>
      <c r="MNJ149" s="4"/>
      <c r="MNK149" s="4"/>
      <c r="MNL149" s="4"/>
      <c r="MNM149" s="4"/>
      <c r="MNN149" s="4"/>
      <c r="MNO149" s="4"/>
      <c r="MNP149" s="4"/>
      <c r="MNQ149" s="4"/>
      <c r="MNR149" s="4"/>
      <c r="MNS149" s="74"/>
      <c r="MNT149" s="74"/>
      <c r="MNU149" s="74"/>
      <c r="MNV149" s="74"/>
      <c r="MNW149" s="74"/>
      <c r="MNX149" s="74"/>
      <c r="MNY149" s="4"/>
      <c r="MNZ149" s="4"/>
      <c r="MOA149" s="4"/>
      <c r="MOB149" s="4"/>
      <c r="MOC149" s="4"/>
      <c r="MOD149" s="4"/>
      <c r="MOE149" s="4"/>
      <c r="MOF149" s="4"/>
      <c r="MOG149" s="4"/>
      <c r="MOH149" s="4"/>
      <c r="MOI149" s="4"/>
      <c r="MOJ149" s="4"/>
      <c r="MOK149" s="4"/>
      <c r="MOL149" s="4"/>
      <c r="MOM149" s="4"/>
      <c r="MON149" s="4"/>
      <c r="MOO149" s="4"/>
      <c r="MOP149" s="4"/>
      <c r="MOQ149" s="4"/>
      <c r="MOR149" s="4"/>
      <c r="MOS149" s="4"/>
      <c r="MOT149" s="4"/>
      <c r="MOU149" s="4"/>
      <c r="MOV149" s="4"/>
      <c r="MOW149" s="4"/>
      <c r="MOX149" s="4"/>
      <c r="MOY149" s="4"/>
      <c r="MOZ149" s="4"/>
      <c r="MPA149" s="4"/>
      <c r="MPB149" s="4"/>
      <c r="MPC149" s="4"/>
      <c r="MPD149" s="4"/>
      <c r="MPE149" s="4"/>
      <c r="MPF149" s="4"/>
      <c r="MPG149" s="4"/>
      <c r="MPH149" s="4"/>
      <c r="MPI149" s="4"/>
      <c r="MPJ149" s="4"/>
      <c r="MPK149" s="4"/>
      <c r="MPL149" s="4"/>
      <c r="MPM149" s="4"/>
      <c r="MPN149" s="4"/>
      <c r="MPO149" s="4"/>
      <c r="MPP149" s="4"/>
      <c r="MPQ149" s="4"/>
      <c r="MPR149" s="4"/>
      <c r="MPS149" s="4"/>
      <c r="MPT149" s="4"/>
      <c r="MPU149" s="4"/>
      <c r="MPV149" s="4"/>
      <c r="MPW149" s="4"/>
      <c r="MPX149" s="4"/>
      <c r="MPY149" s="4"/>
      <c r="MPZ149" s="4"/>
      <c r="MQA149" s="4"/>
      <c r="MQB149" s="4"/>
      <c r="MQC149" s="4"/>
      <c r="MQD149" s="4"/>
      <c r="MQE149" s="4"/>
      <c r="MQF149" s="4"/>
      <c r="MQG149" s="4"/>
      <c r="MQH149" s="4"/>
      <c r="MQI149" s="4"/>
      <c r="MQJ149" s="4"/>
      <c r="MQK149" s="4"/>
      <c r="MQL149" s="4"/>
      <c r="MQM149" s="4"/>
      <c r="MQN149" s="4"/>
      <c r="MQO149" s="4"/>
      <c r="MQP149" s="4"/>
      <c r="MQQ149" s="4"/>
      <c r="MQR149" s="4"/>
      <c r="MQS149" s="4"/>
      <c r="MQT149" s="4"/>
      <c r="MQU149" s="4"/>
      <c r="MQV149" s="4"/>
      <c r="MQW149" s="4"/>
      <c r="MQX149" s="4"/>
      <c r="MQY149" s="4"/>
      <c r="MQZ149" s="4"/>
      <c r="MRA149" s="4"/>
      <c r="MRB149" s="4"/>
      <c r="MRC149" s="4"/>
      <c r="MRD149" s="4"/>
      <c r="MRE149" s="4"/>
      <c r="MRF149" s="4"/>
      <c r="MRG149" s="4"/>
      <c r="MRH149" s="4"/>
      <c r="MRI149" s="4"/>
      <c r="MRJ149" s="4"/>
      <c r="MRK149" s="4"/>
      <c r="MRL149" s="4"/>
      <c r="MRM149" s="4"/>
      <c r="MRN149" s="4"/>
      <c r="MRO149" s="4"/>
      <c r="MRP149" s="4"/>
      <c r="MRQ149" s="4"/>
      <c r="MRR149" s="4"/>
      <c r="MRS149" s="4"/>
      <c r="MRT149" s="4"/>
      <c r="MRU149" s="4"/>
      <c r="MRV149" s="4"/>
      <c r="MRW149" s="4"/>
      <c r="MRX149" s="4"/>
      <c r="MRY149" s="4"/>
      <c r="MRZ149" s="4"/>
      <c r="MSA149" s="4"/>
      <c r="MSB149" s="4"/>
      <c r="MSC149" s="4"/>
      <c r="MSD149" s="4"/>
      <c r="MSE149" s="4"/>
      <c r="MSF149" s="4"/>
      <c r="MSG149" s="4"/>
      <c r="MSH149" s="4"/>
      <c r="MSI149" s="4"/>
      <c r="MSJ149" s="4"/>
      <c r="MSK149" s="4"/>
      <c r="MSL149" s="4"/>
      <c r="MSM149" s="4"/>
      <c r="MSN149" s="4"/>
      <c r="MSO149" s="4"/>
      <c r="MSP149" s="4"/>
      <c r="MSQ149" s="4"/>
      <c r="MSR149" s="4"/>
      <c r="MSS149" s="4"/>
      <c r="MST149" s="4"/>
      <c r="MSU149" s="4"/>
      <c r="MSV149" s="4"/>
      <c r="MSW149" s="4"/>
      <c r="MSX149" s="4"/>
      <c r="MSY149" s="4"/>
      <c r="MSZ149" s="4"/>
      <c r="MTA149" s="4"/>
      <c r="MTB149" s="4"/>
      <c r="MTC149" s="4"/>
      <c r="MTD149" s="4"/>
      <c r="MTE149" s="4"/>
      <c r="MTF149" s="4"/>
      <c r="MTG149" s="4"/>
      <c r="MTH149" s="4"/>
      <c r="MTI149" s="4"/>
      <c r="MTJ149" s="4"/>
      <c r="MTK149" s="4"/>
      <c r="MTL149" s="4"/>
      <c r="MTM149" s="4"/>
      <c r="MTN149" s="4"/>
      <c r="MTO149" s="4"/>
      <c r="MTP149" s="4"/>
      <c r="MTQ149" s="4"/>
      <c r="MTR149" s="4"/>
      <c r="MTS149" s="4"/>
      <c r="MTT149" s="4"/>
      <c r="MTU149" s="4"/>
      <c r="MTV149" s="4"/>
      <c r="MTW149" s="4"/>
      <c r="MTX149" s="4"/>
      <c r="MTY149" s="4"/>
      <c r="MTZ149" s="4"/>
      <c r="MUA149" s="4"/>
      <c r="MUB149" s="4"/>
      <c r="MUC149" s="4"/>
      <c r="MUD149" s="4"/>
      <c r="MUE149" s="4"/>
      <c r="MUF149" s="4"/>
      <c r="MUG149" s="4"/>
      <c r="MUH149" s="4"/>
      <c r="MUI149" s="4"/>
      <c r="MUJ149" s="4"/>
      <c r="MUK149" s="4"/>
      <c r="MUL149" s="4"/>
      <c r="MUM149" s="4"/>
      <c r="MUN149" s="4"/>
      <c r="MUO149" s="4"/>
      <c r="MUP149" s="4"/>
      <c r="MUQ149" s="4"/>
      <c r="MUR149" s="4"/>
      <c r="MUS149" s="4"/>
      <c r="MUT149" s="4"/>
      <c r="MUU149" s="4"/>
      <c r="MUV149" s="4"/>
      <c r="MUW149" s="4"/>
      <c r="MUX149" s="4"/>
      <c r="MUY149" s="4"/>
      <c r="MUZ149" s="4"/>
      <c r="MVA149" s="4"/>
      <c r="MVB149" s="4"/>
      <c r="MVC149" s="4"/>
      <c r="MVD149" s="4"/>
      <c r="MVE149" s="4"/>
      <c r="MVF149" s="4"/>
      <c r="MVG149" s="4"/>
      <c r="MVH149" s="4"/>
      <c r="MVI149" s="4"/>
      <c r="MVJ149" s="4"/>
      <c r="MVK149" s="4"/>
      <c r="MVL149" s="4"/>
      <c r="MVM149" s="4"/>
      <c r="MVN149" s="4"/>
      <c r="MVO149" s="4"/>
      <c r="MVP149" s="4"/>
      <c r="MVQ149" s="4"/>
      <c r="MVR149" s="4"/>
      <c r="MVS149" s="4"/>
      <c r="MVT149" s="4"/>
      <c r="MVU149" s="4"/>
      <c r="MVV149" s="4"/>
      <c r="MVW149" s="4"/>
      <c r="MVX149" s="4"/>
      <c r="MVY149" s="4"/>
      <c r="MVZ149" s="4"/>
      <c r="MWA149" s="4"/>
      <c r="MWB149" s="4"/>
      <c r="MWC149" s="4"/>
      <c r="MWD149" s="4"/>
      <c r="MWE149" s="4"/>
      <c r="MWF149" s="4"/>
      <c r="MWG149" s="4"/>
      <c r="MWH149" s="4"/>
      <c r="MWI149" s="4"/>
      <c r="MWJ149" s="4"/>
      <c r="MWK149" s="4"/>
      <c r="MWL149" s="4"/>
      <c r="MWM149" s="4"/>
      <c r="MWN149" s="4"/>
      <c r="MWO149" s="4"/>
      <c r="MWP149" s="4"/>
      <c r="MWQ149" s="4"/>
      <c r="MWR149" s="4"/>
      <c r="MWS149" s="4"/>
      <c r="MWT149" s="4"/>
      <c r="MWU149" s="4"/>
      <c r="MWV149" s="4"/>
      <c r="MWW149" s="4"/>
      <c r="MWX149" s="4"/>
      <c r="MWY149" s="4"/>
      <c r="MWZ149" s="4"/>
      <c r="MXA149" s="4"/>
      <c r="MXB149" s="4"/>
      <c r="MXC149" s="4"/>
      <c r="MXD149" s="4"/>
      <c r="MXE149" s="4"/>
      <c r="MXF149" s="4"/>
      <c r="MXG149" s="4"/>
      <c r="MXH149" s="4"/>
      <c r="MXI149" s="4"/>
      <c r="MXJ149" s="4"/>
      <c r="MXK149" s="4"/>
      <c r="MXL149" s="4"/>
      <c r="MXM149" s="4"/>
      <c r="MXN149" s="4"/>
      <c r="MXO149" s="74"/>
      <c r="MXP149" s="74"/>
      <c r="MXQ149" s="74"/>
      <c r="MXR149" s="74"/>
      <c r="MXS149" s="74"/>
      <c r="MXT149" s="74"/>
      <c r="MXU149" s="4"/>
      <c r="MXV149" s="4"/>
      <c r="MXW149" s="4"/>
      <c r="MXX149" s="4"/>
      <c r="MXY149" s="4"/>
      <c r="MXZ149" s="4"/>
      <c r="MYA149" s="4"/>
      <c r="MYB149" s="4"/>
      <c r="MYC149" s="4"/>
      <c r="MYD149" s="4"/>
      <c r="MYE149" s="4"/>
      <c r="MYF149" s="4"/>
      <c r="MYG149" s="4"/>
      <c r="MYH149" s="4"/>
      <c r="MYI149" s="4"/>
      <c r="MYJ149" s="4"/>
      <c r="MYK149" s="4"/>
      <c r="MYL149" s="4"/>
      <c r="MYM149" s="4"/>
      <c r="MYN149" s="4"/>
      <c r="MYO149" s="4"/>
      <c r="MYP149" s="4"/>
      <c r="MYQ149" s="4"/>
      <c r="MYR149" s="4"/>
      <c r="MYS149" s="4"/>
      <c r="MYT149" s="4"/>
      <c r="MYU149" s="4"/>
      <c r="MYV149" s="4"/>
      <c r="MYW149" s="4"/>
      <c r="MYX149" s="4"/>
      <c r="MYY149" s="4"/>
      <c r="MYZ149" s="4"/>
      <c r="MZA149" s="4"/>
      <c r="MZB149" s="4"/>
      <c r="MZC149" s="4"/>
      <c r="MZD149" s="4"/>
      <c r="MZE149" s="4"/>
      <c r="MZF149" s="4"/>
      <c r="MZG149" s="4"/>
      <c r="MZH149" s="4"/>
      <c r="MZI149" s="4"/>
      <c r="MZJ149" s="4"/>
      <c r="MZK149" s="4"/>
      <c r="MZL149" s="4"/>
      <c r="MZM149" s="4"/>
      <c r="MZN149" s="4"/>
      <c r="MZO149" s="4"/>
      <c r="MZP149" s="4"/>
      <c r="MZQ149" s="4"/>
      <c r="MZR149" s="4"/>
      <c r="MZS149" s="4"/>
      <c r="MZT149" s="4"/>
      <c r="MZU149" s="4"/>
      <c r="MZV149" s="4"/>
      <c r="MZW149" s="4"/>
      <c r="MZX149" s="4"/>
      <c r="MZY149" s="4"/>
      <c r="MZZ149" s="4"/>
      <c r="NAA149" s="4"/>
      <c r="NAB149" s="4"/>
      <c r="NAC149" s="4"/>
      <c r="NAD149" s="4"/>
      <c r="NAE149" s="4"/>
      <c r="NAF149" s="4"/>
      <c r="NAG149" s="4"/>
      <c r="NAH149" s="4"/>
      <c r="NAI149" s="4"/>
      <c r="NAJ149" s="4"/>
      <c r="NAK149" s="4"/>
      <c r="NAL149" s="4"/>
      <c r="NAM149" s="4"/>
      <c r="NAN149" s="4"/>
      <c r="NAO149" s="4"/>
      <c r="NAP149" s="4"/>
      <c r="NAQ149" s="4"/>
      <c r="NAR149" s="4"/>
      <c r="NAS149" s="4"/>
      <c r="NAT149" s="4"/>
      <c r="NAU149" s="4"/>
      <c r="NAV149" s="4"/>
      <c r="NAW149" s="4"/>
      <c r="NAX149" s="4"/>
      <c r="NAY149" s="4"/>
      <c r="NAZ149" s="4"/>
      <c r="NBA149" s="4"/>
      <c r="NBB149" s="4"/>
      <c r="NBC149" s="4"/>
      <c r="NBD149" s="4"/>
      <c r="NBE149" s="4"/>
      <c r="NBF149" s="4"/>
      <c r="NBG149" s="4"/>
      <c r="NBH149" s="4"/>
      <c r="NBI149" s="4"/>
      <c r="NBJ149" s="4"/>
      <c r="NBK149" s="4"/>
      <c r="NBL149" s="4"/>
      <c r="NBM149" s="4"/>
      <c r="NBN149" s="4"/>
      <c r="NBO149" s="4"/>
      <c r="NBP149" s="4"/>
      <c r="NBQ149" s="4"/>
      <c r="NBR149" s="4"/>
      <c r="NBS149" s="4"/>
      <c r="NBT149" s="4"/>
      <c r="NBU149" s="4"/>
      <c r="NBV149" s="4"/>
      <c r="NBW149" s="4"/>
      <c r="NBX149" s="4"/>
      <c r="NBY149" s="4"/>
      <c r="NBZ149" s="4"/>
      <c r="NCA149" s="4"/>
      <c r="NCB149" s="4"/>
      <c r="NCC149" s="4"/>
      <c r="NCD149" s="4"/>
      <c r="NCE149" s="4"/>
      <c r="NCF149" s="4"/>
      <c r="NCG149" s="4"/>
      <c r="NCH149" s="4"/>
      <c r="NCI149" s="4"/>
      <c r="NCJ149" s="4"/>
      <c r="NCK149" s="4"/>
      <c r="NCL149" s="4"/>
      <c r="NCM149" s="4"/>
      <c r="NCN149" s="4"/>
      <c r="NCO149" s="4"/>
      <c r="NCP149" s="4"/>
      <c r="NCQ149" s="4"/>
      <c r="NCR149" s="4"/>
      <c r="NCS149" s="4"/>
      <c r="NCT149" s="4"/>
      <c r="NCU149" s="4"/>
      <c r="NCV149" s="4"/>
      <c r="NCW149" s="4"/>
      <c r="NCX149" s="4"/>
      <c r="NCY149" s="4"/>
      <c r="NCZ149" s="4"/>
      <c r="NDA149" s="4"/>
      <c r="NDB149" s="4"/>
      <c r="NDC149" s="4"/>
      <c r="NDD149" s="4"/>
      <c r="NDE149" s="4"/>
      <c r="NDF149" s="4"/>
      <c r="NDG149" s="4"/>
      <c r="NDH149" s="4"/>
      <c r="NDI149" s="4"/>
      <c r="NDJ149" s="4"/>
      <c r="NDK149" s="4"/>
      <c r="NDL149" s="4"/>
      <c r="NDM149" s="4"/>
      <c r="NDN149" s="4"/>
      <c r="NDO149" s="4"/>
      <c r="NDP149" s="4"/>
      <c r="NDQ149" s="4"/>
      <c r="NDR149" s="4"/>
      <c r="NDS149" s="4"/>
      <c r="NDT149" s="4"/>
      <c r="NDU149" s="4"/>
      <c r="NDV149" s="4"/>
      <c r="NDW149" s="4"/>
      <c r="NDX149" s="4"/>
      <c r="NDY149" s="4"/>
      <c r="NDZ149" s="4"/>
      <c r="NEA149" s="4"/>
      <c r="NEB149" s="4"/>
      <c r="NEC149" s="4"/>
      <c r="NED149" s="4"/>
      <c r="NEE149" s="4"/>
      <c r="NEF149" s="4"/>
      <c r="NEG149" s="4"/>
      <c r="NEH149" s="4"/>
      <c r="NEI149" s="4"/>
      <c r="NEJ149" s="4"/>
      <c r="NEK149" s="4"/>
      <c r="NEL149" s="4"/>
      <c r="NEM149" s="4"/>
      <c r="NEN149" s="4"/>
      <c r="NEO149" s="4"/>
      <c r="NEP149" s="4"/>
      <c r="NEQ149" s="4"/>
      <c r="NER149" s="4"/>
      <c r="NES149" s="4"/>
      <c r="NET149" s="4"/>
      <c r="NEU149" s="4"/>
      <c r="NEV149" s="4"/>
      <c r="NEW149" s="4"/>
      <c r="NEX149" s="4"/>
      <c r="NEY149" s="4"/>
      <c r="NEZ149" s="4"/>
      <c r="NFA149" s="4"/>
      <c r="NFB149" s="4"/>
      <c r="NFC149" s="4"/>
      <c r="NFD149" s="4"/>
      <c r="NFE149" s="4"/>
      <c r="NFF149" s="4"/>
      <c r="NFG149" s="4"/>
      <c r="NFH149" s="4"/>
      <c r="NFI149" s="4"/>
      <c r="NFJ149" s="4"/>
      <c r="NFK149" s="4"/>
      <c r="NFL149" s="4"/>
      <c r="NFM149" s="4"/>
      <c r="NFN149" s="4"/>
      <c r="NFO149" s="4"/>
      <c r="NFP149" s="4"/>
      <c r="NFQ149" s="4"/>
      <c r="NFR149" s="4"/>
      <c r="NFS149" s="4"/>
      <c r="NFT149" s="4"/>
      <c r="NFU149" s="4"/>
      <c r="NFV149" s="4"/>
      <c r="NFW149" s="4"/>
      <c r="NFX149" s="4"/>
      <c r="NFY149" s="4"/>
      <c r="NFZ149" s="4"/>
      <c r="NGA149" s="4"/>
      <c r="NGB149" s="4"/>
      <c r="NGC149" s="4"/>
      <c r="NGD149" s="4"/>
      <c r="NGE149" s="4"/>
      <c r="NGF149" s="4"/>
      <c r="NGG149" s="4"/>
      <c r="NGH149" s="4"/>
      <c r="NGI149" s="4"/>
      <c r="NGJ149" s="4"/>
      <c r="NGK149" s="4"/>
      <c r="NGL149" s="4"/>
      <c r="NGM149" s="4"/>
      <c r="NGN149" s="4"/>
      <c r="NGO149" s="4"/>
      <c r="NGP149" s="4"/>
      <c r="NGQ149" s="4"/>
      <c r="NGR149" s="4"/>
      <c r="NGS149" s="4"/>
      <c r="NGT149" s="4"/>
      <c r="NGU149" s="4"/>
      <c r="NGV149" s="4"/>
      <c r="NGW149" s="4"/>
      <c r="NGX149" s="4"/>
      <c r="NGY149" s="4"/>
      <c r="NGZ149" s="4"/>
      <c r="NHA149" s="4"/>
      <c r="NHB149" s="4"/>
      <c r="NHC149" s="4"/>
      <c r="NHD149" s="4"/>
      <c r="NHE149" s="4"/>
      <c r="NHF149" s="4"/>
      <c r="NHG149" s="4"/>
      <c r="NHH149" s="4"/>
      <c r="NHI149" s="4"/>
      <c r="NHJ149" s="4"/>
      <c r="NHK149" s="74"/>
      <c r="NHL149" s="74"/>
      <c r="NHM149" s="74"/>
      <c r="NHN149" s="74"/>
      <c r="NHO149" s="74"/>
      <c r="NHP149" s="74"/>
      <c r="NHQ149" s="4"/>
      <c r="NHR149" s="4"/>
      <c r="NHS149" s="4"/>
      <c r="NHT149" s="4"/>
      <c r="NHU149" s="4"/>
      <c r="NHV149" s="4"/>
      <c r="NHW149" s="4"/>
      <c r="NHX149" s="4"/>
      <c r="NHY149" s="4"/>
      <c r="NHZ149" s="4"/>
      <c r="NIA149" s="4"/>
      <c r="NIB149" s="4"/>
      <c r="NIC149" s="4"/>
      <c r="NID149" s="4"/>
      <c r="NIE149" s="4"/>
      <c r="NIF149" s="4"/>
      <c r="NIG149" s="4"/>
      <c r="NIH149" s="4"/>
      <c r="NII149" s="4"/>
      <c r="NIJ149" s="4"/>
      <c r="NIK149" s="4"/>
      <c r="NIL149" s="4"/>
      <c r="NIM149" s="4"/>
      <c r="NIN149" s="4"/>
      <c r="NIO149" s="4"/>
      <c r="NIP149" s="4"/>
      <c r="NIQ149" s="4"/>
      <c r="NIR149" s="4"/>
      <c r="NIS149" s="4"/>
      <c r="NIT149" s="4"/>
      <c r="NIU149" s="4"/>
      <c r="NIV149" s="4"/>
      <c r="NIW149" s="4"/>
      <c r="NIX149" s="4"/>
      <c r="NIY149" s="4"/>
      <c r="NIZ149" s="4"/>
      <c r="NJA149" s="4"/>
      <c r="NJB149" s="4"/>
      <c r="NJC149" s="4"/>
      <c r="NJD149" s="4"/>
      <c r="NJE149" s="4"/>
      <c r="NJF149" s="4"/>
      <c r="NJG149" s="4"/>
      <c r="NJH149" s="4"/>
      <c r="NJI149" s="4"/>
      <c r="NJJ149" s="4"/>
      <c r="NJK149" s="4"/>
      <c r="NJL149" s="4"/>
      <c r="NJM149" s="4"/>
      <c r="NJN149" s="4"/>
      <c r="NJO149" s="4"/>
      <c r="NJP149" s="4"/>
      <c r="NJQ149" s="4"/>
      <c r="NJR149" s="4"/>
      <c r="NJS149" s="4"/>
      <c r="NJT149" s="4"/>
      <c r="NJU149" s="4"/>
      <c r="NJV149" s="4"/>
      <c r="NJW149" s="4"/>
      <c r="NJX149" s="4"/>
      <c r="NJY149" s="4"/>
      <c r="NJZ149" s="4"/>
      <c r="NKA149" s="4"/>
      <c r="NKB149" s="4"/>
      <c r="NKC149" s="4"/>
      <c r="NKD149" s="4"/>
      <c r="NKE149" s="4"/>
      <c r="NKF149" s="4"/>
      <c r="NKG149" s="4"/>
      <c r="NKH149" s="4"/>
      <c r="NKI149" s="4"/>
      <c r="NKJ149" s="4"/>
      <c r="NKK149" s="4"/>
      <c r="NKL149" s="4"/>
      <c r="NKM149" s="4"/>
      <c r="NKN149" s="4"/>
      <c r="NKO149" s="4"/>
      <c r="NKP149" s="4"/>
      <c r="NKQ149" s="4"/>
      <c r="NKR149" s="4"/>
      <c r="NKS149" s="4"/>
      <c r="NKT149" s="4"/>
      <c r="NKU149" s="4"/>
      <c r="NKV149" s="4"/>
      <c r="NKW149" s="4"/>
      <c r="NKX149" s="4"/>
      <c r="NKY149" s="4"/>
      <c r="NKZ149" s="4"/>
      <c r="NLA149" s="4"/>
      <c r="NLB149" s="4"/>
      <c r="NLC149" s="4"/>
      <c r="NLD149" s="4"/>
      <c r="NLE149" s="4"/>
      <c r="NLF149" s="4"/>
      <c r="NLG149" s="4"/>
      <c r="NLH149" s="4"/>
      <c r="NLI149" s="4"/>
      <c r="NLJ149" s="4"/>
      <c r="NLK149" s="4"/>
      <c r="NLL149" s="4"/>
      <c r="NLM149" s="4"/>
      <c r="NLN149" s="4"/>
      <c r="NLO149" s="4"/>
      <c r="NLP149" s="4"/>
      <c r="NLQ149" s="4"/>
      <c r="NLR149" s="4"/>
      <c r="NLS149" s="4"/>
      <c r="NLT149" s="4"/>
      <c r="NLU149" s="4"/>
      <c r="NLV149" s="4"/>
      <c r="NLW149" s="4"/>
      <c r="NLX149" s="4"/>
      <c r="NLY149" s="4"/>
      <c r="NLZ149" s="4"/>
      <c r="NMA149" s="4"/>
      <c r="NMB149" s="4"/>
      <c r="NMC149" s="4"/>
      <c r="NMD149" s="4"/>
      <c r="NME149" s="4"/>
      <c r="NMF149" s="4"/>
      <c r="NMG149" s="4"/>
      <c r="NMH149" s="4"/>
      <c r="NMI149" s="4"/>
      <c r="NMJ149" s="4"/>
      <c r="NMK149" s="4"/>
      <c r="NML149" s="4"/>
      <c r="NMM149" s="4"/>
      <c r="NMN149" s="4"/>
      <c r="NMO149" s="4"/>
      <c r="NMP149" s="4"/>
      <c r="NMQ149" s="4"/>
      <c r="NMR149" s="4"/>
      <c r="NMS149" s="4"/>
      <c r="NMT149" s="4"/>
      <c r="NMU149" s="4"/>
      <c r="NMV149" s="4"/>
      <c r="NMW149" s="4"/>
      <c r="NMX149" s="4"/>
      <c r="NMY149" s="4"/>
      <c r="NMZ149" s="4"/>
      <c r="NNA149" s="4"/>
      <c r="NNB149" s="4"/>
      <c r="NNC149" s="4"/>
      <c r="NND149" s="4"/>
      <c r="NNE149" s="4"/>
      <c r="NNF149" s="4"/>
      <c r="NNG149" s="4"/>
      <c r="NNH149" s="4"/>
      <c r="NNI149" s="4"/>
      <c r="NNJ149" s="4"/>
      <c r="NNK149" s="4"/>
      <c r="NNL149" s="4"/>
      <c r="NNM149" s="4"/>
      <c r="NNN149" s="4"/>
      <c r="NNO149" s="4"/>
      <c r="NNP149" s="4"/>
      <c r="NNQ149" s="4"/>
      <c r="NNR149" s="4"/>
      <c r="NNS149" s="4"/>
      <c r="NNT149" s="4"/>
      <c r="NNU149" s="4"/>
      <c r="NNV149" s="4"/>
      <c r="NNW149" s="4"/>
      <c r="NNX149" s="4"/>
      <c r="NNY149" s="4"/>
      <c r="NNZ149" s="4"/>
      <c r="NOA149" s="4"/>
      <c r="NOB149" s="4"/>
      <c r="NOC149" s="4"/>
      <c r="NOD149" s="4"/>
      <c r="NOE149" s="4"/>
      <c r="NOF149" s="4"/>
      <c r="NOG149" s="4"/>
      <c r="NOH149" s="4"/>
      <c r="NOI149" s="4"/>
      <c r="NOJ149" s="4"/>
      <c r="NOK149" s="4"/>
      <c r="NOL149" s="4"/>
      <c r="NOM149" s="4"/>
      <c r="NON149" s="4"/>
      <c r="NOO149" s="4"/>
      <c r="NOP149" s="4"/>
      <c r="NOQ149" s="4"/>
      <c r="NOR149" s="4"/>
      <c r="NOS149" s="4"/>
      <c r="NOT149" s="4"/>
      <c r="NOU149" s="4"/>
      <c r="NOV149" s="4"/>
      <c r="NOW149" s="4"/>
      <c r="NOX149" s="4"/>
      <c r="NOY149" s="4"/>
      <c r="NOZ149" s="4"/>
      <c r="NPA149" s="4"/>
      <c r="NPB149" s="4"/>
      <c r="NPC149" s="4"/>
      <c r="NPD149" s="4"/>
      <c r="NPE149" s="4"/>
      <c r="NPF149" s="4"/>
      <c r="NPG149" s="4"/>
      <c r="NPH149" s="4"/>
      <c r="NPI149" s="4"/>
      <c r="NPJ149" s="4"/>
      <c r="NPK149" s="4"/>
      <c r="NPL149" s="4"/>
      <c r="NPM149" s="4"/>
      <c r="NPN149" s="4"/>
      <c r="NPO149" s="4"/>
      <c r="NPP149" s="4"/>
      <c r="NPQ149" s="4"/>
      <c r="NPR149" s="4"/>
      <c r="NPS149" s="4"/>
      <c r="NPT149" s="4"/>
      <c r="NPU149" s="4"/>
      <c r="NPV149" s="4"/>
      <c r="NPW149" s="4"/>
      <c r="NPX149" s="4"/>
      <c r="NPY149" s="4"/>
      <c r="NPZ149" s="4"/>
      <c r="NQA149" s="4"/>
      <c r="NQB149" s="4"/>
      <c r="NQC149" s="4"/>
      <c r="NQD149" s="4"/>
      <c r="NQE149" s="4"/>
      <c r="NQF149" s="4"/>
      <c r="NQG149" s="4"/>
      <c r="NQH149" s="4"/>
      <c r="NQI149" s="4"/>
      <c r="NQJ149" s="4"/>
      <c r="NQK149" s="4"/>
      <c r="NQL149" s="4"/>
      <c r="NQM149" s="4"/>
      <c r="NQN149" s="4"/>
      <c r="NQO149" s="4"/>
      <c r="NQP149" s="4"/>
      <c r="NQQ149" s="4"/>
      <c r="NQR149" s="4"/>
      <c r="NQS149" s="4"/>
      <c r="NQT149" s="4"/>
      <c r="NQU149" s="4"/>
      <c r="NQV149" s="4"/>
      <c r="NQW149" s="4"/>
      <c r="NQX149" s="4"/>
      <c r="NQY149" s="4"/>
      <c r="NQZ149" s="4"/>
      <c r="NRA149" s="4"/>
      <c r="NRB149" s="4"/>
      <c r="NRC149" s="4"/>
      <c r="NRD149" s="4"/>
      <c r="NRE149" s="4"/>
      <c r="NRF149" s="4"/>
      <c r="NRG149" s="74"/>
      <c r="NRH149" s="74"/>
      <c r="NRI149" s="74"/>
      <c r="NRJ149" s="74"/>
      <c r="NRK149" s="74"/>
      <c r="NRL149" s="74"/>
      <c r="NRM149" s="4"/>
      <c r="NRN149" s="4"/>
      <c r="NRO149" s="4"/>
      <c r="NRP149" s="4"/>
      <c r="NRQ149" s="4"/>
      <c r="NRR149" s="4"/>
      <c r="NRS149" s="4"/>
      <c r="NRT149" s="4"/>
      <c r="NRU149" s="4"/>
      <c r="NRV149" s="4"/>
      <c r="NRW149" s="4"/>
      <c r="NRX149" s="4"/>
      <c r="NRY149" s="4"/>
      <c r="NRZ149" s="4"/>
      <c r="NSA149" s="4"/>
      <c r="NSB149" s="4"/>
      <c r="NSC149" s="4"/>
      <c r="NSD149" s="4"/>
      <c r="NSE149" s="4"/>
      <c r="NSF149" s="4"/>
      <c r="NSG149" s="4"/>
      <c r="NSH149" s="4"/>
      <c r="NSI149" s="4"/>
      <c r="NSJ149" s="4"/>
      <c r="NSK149" s="4"/>
      <c r="NSL149" s="4"/>
      <c r="NSM149" s="4"/>
      <c r="NSN149" s="4"/>
      <c r="NSO149" s="4"/>
      <c r="NSP149" s="4"/>
      <c r="NSQ149" s="4"/>
      <c r="NSR149" s="4"/>
      <c r="NSS149" s="4"/>
      <c r="NST149" s="4"/>
      <c r="NSU149" s="4"/>
      <c r="NSV149" s="4"/>
      <c r="NSW149" s="4"/>
      <c r="NSX149" s="4"/>
      <c r="NSY149" s="4"/>
      <c r="NSZ149" s="4"/>
      <c r="NTA149" s="4"/>
      <c r="NTB149" s="4"/>
      <c r="NTC149" s="4"/>
      <c r="NTD149" s="4"/>
      <c r="NTE149" s="4"/>
      <c r="NTF149" s="4"/>
      <c r="NTG149" s="4"/>
      <c r="NTH149" s="4"/>
      <c r="NTI149" s="4"/>
      <c r="NTJ149" s="4"/>
      <c r="NTK149" s="4"/>
      <c r="NTL149" s="4"/>
      <c r="NTM149" s="4"/>
      <c r="NTN149" s="4"/>
      <c r="NTO149" s="4"/>
      <c r="NTP149" s="4"/>
      <c r="NTQ149" s="4"/>
      <c r="NTR149" s="4"/>
      <c r="NTS149" s="4"/>
      <c r="NTT149" s="4"/>
      <c r="NTU149" s="4"/>
      <c r="NTV149" s="4"/>
      <c r="NTW149" s="4"/>
      <c r="NTX149" s="4"/>
      <c r="NTY149" s="4"/>
      <c r="NTZ149" s="4"/>
      <c r="NUA149" s="4"/>
      <c r="NUB149" s="4"/>
      <c r="NUC149" s="4"/>
      <c r="NUD149" s="4"/>
      <c r="NUE149" s="4"/>
      <c r="NUF149" s="4"/>
      <c r="NUG149" s="4"/>
      <c r="NUH149" s="4"/>
      <c r="NUI149" s="4"/>
      <c r="NUJ149" s="4"/>
      <c r="NUK149" s="4"/>
      <c r="NUL149" s="4"/>
      <c r="NUM149" s="4"/>
      <c r="NUN149" s="4"/>
      <c r="NUO149" s="4"/>
      <c r="NUP149" s="4"/>
      <c r="NUQ149" s="4"/>
      <c r="NUR149" s="4"/>
      <c r="NUS149" s="4"/>
      <c r="NUT149" s="4"/>
      <c r="NUU149" s="4"/>
      <c r="NUV149" s="4"/>
      <c r="NUW149" s="4"/>
      <c r="NUX149" s="4"/>
      <c r="NUY149" s="4"/>
      <c r="NUZ149" s="4"/>
      <c r="NVA149" s="4"/>
      <c r="NVB149" s="4"/>
      <c r="NVC149" s="4"/>
      <c r="NVD149" s="4"/>
      <c r="NVE149" s="4"/>
      <c r="NVF149" s="4"/>
      <c r="NVG149" s="4"/>
      <c r="NVH149" s="4"/>
      <c r="NVI149" s="4"/>
      <c r="NVJ149" s="4"/>
      <c r="NVK149" s="4"/>
      <c r="NVL149" s="4"/>
      <c r="NVM149" s="4"/>
      <c r="NVN149" s="4"/>
      <c r="NVO149" s="4"/>
      <c r="NVP149" s="4"/>
      <c r="NVQ149" s="4"/>
      <c r="NVR149" s="4"/>
      <c r="NVS149" s="4"/>
      <c r="NVT149" s="4"/>
      <c r="NVU149" s="4"/>
      <c r="NVV149" s="4"/>
      <c r="NVW149" s="4"/>
      <c r="NVX149" s="4"/>
      <c r="NVY149" s="4"/>
      <c r="NVZ149" s="4"/>
      <c r="NWA149" s="4"/>
      <c r="NWB149" s="4"/>
      <c r="NWC149" s="4"/>
      <c r="NWD149" s="4"/>
      <c r="NWE149" s="4"/>
      <c r="NWF149" s="4"/>
      <c r="NWG149" s="4"/>
      <c r="NWH149" s="4"/>
      <c r="NWI149" s="4"/>
      <c r="NWJ149" s="4"/>
      <c r="NWK149" s="4"/>
      <c r="NWL149" s="4"/>
      <c r="NWM149" s="4"/>
      <c r="NWN149" s="4"/>
      <c r="NWO149" s="4"/>
      <c r="NWP149" s="4"/>
      <c r="NWQ149" s="4"/>
      <c r="NWR149" s="4"/>
      <c r="NWS149" s="4"/>
      <c r="NWT149" s="4"/>
      <c r="NWU149" s="4"/>
      <c r="NWV149" s="4"/>
      <c r="NWW149" s="4"/>
      <c r="NWX149" s="4"/>
      <c r="NWY149" s="4"/>
      <c r="NWZ149" s="4"/>
      <c r="NXA149" s="4"/>
      <c r="NXB149" s="4"/>
      <c r="NXC149" s="4"/>
      <c r="NXD149" s="4"/>
      <c r="NXE149" s="4"/>
      <c r="NXF149" s="4"/>
      <c r="NXG149" s="4"/>
      <c r="NXH149" s="4"/>
      <c r="NXI149" s="4"/>
      <c r="NXJ149" s="4"/>
      <c r="NXK149" s="4"/>
      <c r="NXL149" s="4"/>
      <c r="NXM149" s="4"/>
      <c r="NXN149" s="4"/>
      <c r="NXO149" s="4"/>
      <c r="NXP149" s="4"/>
      <c r="NXQ149" s="4"/>
      <c r="NXR149" s="4"/>
      <c r="NXS149" s="4"/>
      <c r="NXT149" s="4"/>
      <c r="NXU149" s="4"/>
      <c r="NXV149" s="4"/>
      <c r="NXW149" s="4"/>
      <c r="NXX149" s="4"/>
      <c r="NXY149" s="4"/>
      <c r="NXZ149" s="4"/>
      <c r="NYA149" s="4"/>
      <c r="NYB149" s="4"/>
      <c r="NYC149" s="4"/>
      <c r="NYD149" s="4"/>
      <c r="NYE149" s="4"/>
      <c r="NYF149" s="4"/>
      <c r="NYG149" s="4"/>
      <c r="NYH149" s="4"/>
      <c r="NYI149" s="4"/>
      <c r="NYJ149" s="4"/>
      <c r="NYK149" s="4"/>
      <c r="NYL149" s="4"/>
      <c r="NYM149" s="4"/>
      <c r="NYN149" s="4"/>
      <c r="NYO149" s="4"/>
      <c r="NYP149" s="4"/>
      <c r="NYQ149" s="4"/>
      <c r="NYR149" s="4"/>
      <c r="NYS149" s="4"/>
      <c r="NYT149" s="4"/>
      <c r="NYU149" s="4"/>
      <c r="NYV149" s="4"/>
      <c r="NYW149" s="4"/>
      <c r="NYX149" s="4"/>
      <c r="NYY149" s="4"/>
      <c r="NYZ149" s="4"/>
      <c r="NZA149" s="4"/>
      <c r="NZB149" s="4"/>
      <c r="NZC149" s="4"/>
      <c r="NZD149" s="4"/>
      <c r="NZE149" s="4"/>
      <c r="NZF149" s="4"/>
      <c r="NZG149" s="4"/>
      <c r="NZH149" s="4"/>
      <c r="NZI149" s="4"/>
      <c r="NZJ149" s="4"/>
      <c r="NZK149" s="4"/>
      <c r="NZL149" s="4"/>
      <c r="NZM149" s="4"/>
      <c r="NZN149" s="4"/>
      <c r="NZO149" s="4"/>
      <c r="NZP149" s="4"/>
      <c r="NZQ149" s="4"/>
      <c r="NZR149" s="4"/>
      <c r="NZS149" s="4"/>
      <c r="NZT149" s="4"/>
      <c r="NZU149" s="4"/>
      <c r="NZV149" s="4"/>
      <c r="NZW149" s="4"/>
      <c r="NZX149" s="4"/>
      <c r="NZY149" s="4"/>
      <c r="NZZ149" s="4"/>
      <c r="OAA149" s="4"/>
      <c r="OAB149" s="4"/>
      <c r="OAC149" s="4"/>
      <c r="OAD149" s="4"/>
      <c r="OAE149" s="4"/>
      <c r="OAF149" s="4"/>
      <c r="OAG149" s="4"/>
      <c r="OAH149" s="4"/>
      <c r="OAI149" s="4"/>
      <c r="OAJ149" s="4"/>
      <c r="OAK149" s="4"/>
      <c r="OAL149" s="4"/>
      <c r="OAM149" s="4"/>
      <c r="OAN149" s="4"/>
      <c r="OAO149" s="4"/>
      <c r="OAP149" s="4"/>
      <c r="OAQ149" s="4"/>
      <c r="OAR149" s="4"/>
      <c r="OAS149" s="4"/>
      <c r="OAT149" s="4"/>
      <c r="OAU149" s="4"/>
      <c r="OAV149" s="4"/>
      <c r="OAW149" s="4"/>
      <c r="OAX149" s="4"/>
      <c r="OAY149" s="4"/>
      <c r="OAZ149" s="4"/>
      <c r="OBA149" s="4"/>
      <c r="OBB149" s="4"/>
      <c r="OBC149" s="74"/>
      <c r="OBD149" s="74"/>
      <c r="OBE149" s="74"/>
      <c r="OBF149" s="74"/>
      <c r="OBG149" s="74"/>
      <c r="OBH149" s="74"/>
      <c r="OBI149" s="4"/>
      <c r="OBJ149" s="4"/>
      <c r="OBK149" s="4"/>
      <c r="OBL149" s="4"/>
      <c r="OBM149" s="4"/>
      <c r="OBN149" s="4"/>
      <c r="OBO149" s="4"/>
      <c r="OBP149" s="4"/>
      <c r="OBQ149" s="4"/>
      <c r="OBR149" s="4"/>
      <c r="OBS149" s="4"/>
      <c r="OBT149" s="4"/>
      <c r="OBU149" s="4"/>
      <c r="OBV149" s="4"/>
      <c r="OBW149" s="4"/>
      <c r="OBX149" s="4"/>
      <c r="OBY149" s="4"/>
      <c r="OBZ149" s="4"/>
      <c r="OCA149" s="4"/>
      <c r="OCB149" s="4"/>
      <c r="OCC149" s="4"/>
      <c r="OCD149" s="4"/>
      <c r="OCE149" s="4"/>
      <c r="OCF149" s="4"/>
      <c r="OCG149" s="4"/>
      <c r="OCH149" s="4"/>
      <c r="OCI149" s="4"/>
      <c r="OCJ149" s="4"/>
      <c r="OCK149" s="4"/>
      <c r="OCL149" s="4"/>
      <c r="OCM149" s="4"/>
      <c r="OCN149" s="4"/>
      <c r="OCO149" s="4"/>
      <c r="OCP149" s="4"/>
      <c r="OCQ149" s="4"/>
      <c r="OCR149" s="4"/>
      <c r="OCS149" s="4"/>
      <c r="OCT149" s="4"/>
      <c r="OCU149" s="4"/>
      <c r="OCV149" s="4"/>
      <c r="OCW149" s="4"/>
      <c r="OCX149" s="4"/>
      <c r="OCY149" s="4"/>
      <c r="OCZ149" s="4"/>
      <c r="ODA149" s="4"/>
      <c r="ODB149" s="4"/>
      <c r="ODC149" s="4"/>
      <c r="ODD149" s="4"/>
      <c r="ODE149" s="4"/>
      <c r="ODF149" s="4"/>
      <c r="ODG149" s="4"/>
      <c r="ODH149" s="4"/>
      <c r="ODI149" s="4"/>
      <c r="ODJ149" s="4"/>
      <c r="ODK149" s="4"/>
      <c r="ODL149" s="4"/>
      <c r="ODM149" s="4"/>
      <c r="ODN149" s="4"/>
      <c r="ODO149" s="4"/>
      <c r="ODP149" s="4"/>
      <c r="ODQ149" s="4"/>
      <c r="ODR149" s="4"/>
      <c r="ODS149" s="4"/>
      <c r="ODT149" s="4"/>
      <c r="ODU149" s="4"/>
      <c r="ODV149" s="4"/>
      <c r="ODW149" s="4"/>
      <c r="ODX149" s="4"/>
      <c r="ODY149" s="4"/>
      <c r="ODZ149" s="4"/>
      <c r="OEA149" s="4"/>
      <c r="OEB149" s="4"/>
      <c r="OEC149" s="4"/>
      <c r="OED149" s="4"/>
      <c r="OEE149" s="4"/>
      <c r="OEF149" s="4"/>
      <c r="OEG149" s="4"/>
      <c r="OEH149" s="4"/>
      <c r="OEI149" s="4"/>
      <c r="OEJ149" s="4"/>
      <c r="OEK149" s="4"/>
      <c r="OEL149" s="4"/>
      <c r="OEM149" s="4"/>
      <c r="OEN149" s="4"/>
      <c r="OEO149" s="4"/>
      <c r="OEP149" s="4"/>
      <c r="OEQ149" s="4"/>
      <c r="OER149" s="4"/>
      <c r="OES149" s="4"/>
      <c r="OET149" s="4"/>
      <c r="OEU149" s="4"/>
      <c r="OEV149" s="4"/>
      <c r="OEW149" s="4"/>
      <c r="OEX149" s="4"/>
      <c r="OEY149" s="4"/>
      <c r="OEZ149" s="4"/>
      <c r="OFA149" s="4"/>
      <c r="OFB149" s="4"/>
      <c r="OFC149" s="4"/>
      <c r="OFD149" s="4"/>
      <c r="OFE149" s="4"/>
      <c r="OFF149" s="4"/>
      <c r="OFG149" s="4"/>
      <c r="OFH149" s="4"/>
      <c r="OFI149" s="4"/>
      <c r="OFJ149" s="4"/>
      <c r="OFK149" s="4"/>
      <c r="OFL149" s="4"/>
      <c r="OFM149" s="4"/>
      <c r="OFN149" s="4"/>
      <c r="OFO149" s="4"/>
      <c r="OFP149" s="4"/>
      <c r="OFQ149" s="4"/>
      <c r="OFR149" s="4"/>
      <c r="OFS149" s="4"/>
      <c r="OFT149" s="4"/>
      <c r="OFU149" s="4"/>
      <c r="OFV149" s="4"/>
      <c r="OFW149" s="4"/>
      <c r="OFX149" s="4"/>
      <c r="OFY149" s="4"/>
      <c r="OFZ149" s="4"/>
      <c r="OGA149" s="4"/>
      <c r="OGB149" s="4"/>
      <c r="OGC149" s="4"/>
      <c r="OGD149" s="4"/>
      <c r="OGE149" s="4"/>
      <c r="OGF149" s="4"/>
      <c r="OGG149" s="4"/>
      <c r="OGH149" s="4"/>
      <c r="OGI149" s="4"/>
      <c r="OGJ149" s="4"/>
      <c r="OGK149" s="4"/>
      <c r="OGL149" s="4"/>
      <c r="OGM149" s="4"/>
      <c r="OGN149" s="4"/>
      <c r="OGO149" s="4"/>
      <c r="OGP149" s="4"/>
      <c r="OGQ149" s="4"/>
      <c r="OGR149" s="4"/>
      <c r="OGS149" s="4"/>
      <c r="OGT149" s="4"/>
      <c r="OGU149" s="4"/>
      <c r="OGV149" s="4"/>
      <c r="OGW149" s="4"/>
      <c r="OGX149" s="4"/>
      <c r="OGY149" s="4"/>
      <c r="OGZ149" s="4"/>
      <c r="OHA149" s="4"/>
      <c r="OHB149" s="4"/>
      <c r="OHC149" s="4"/>
      <c r="OHD149" s="4"/>
      <c r="OHE149" s="4"/>
      <c r="OHF149" s="4"/>
      <c r="OHG149" s="4"/>
      <c r="OHH149" s="4"/>
      <c r="OHI149" s="4"/>
      <c r="OHJ149" s="4"/>
      <c r="OHK149" s="4"/>
      <c r="OHL149" s="4"/>
      <c r="OHM149" s="4"/>
      <c r="OHN149" s="4"/>
      <c r="OHO149" s="4"/>
      <c r="OHP149" s="4"/>
      <c r="OHQ149" s="4"/>
      <c r="OHR149" s="4"/>
      <c r="OHS149" s="4"/>
      <c r="OHT149" s="4"/>
      <c r="OHU149" s="4"/>
      <c r="OHV149" s="4"/>
      <c r="OHW149" s="4"/>
      <c r="OHX149" s="4"/>
      <c r="OHY149" s="4"/>
      <c r="OHZ149" s="4"/>
      <c r="OIA149" s="4"/>
      <c r="OIB149" s="4"/>
      <c r="OIC149" s="4"/>
      <c r="OID149" s="4"/>
      <c r="OIE149" s="4"/>
      <c r="OIF149" s="4"/>
      <c r="OIG149" s="4"/>
      <c r="OIH149" s="4"/>
      <c r="OII149" s="4"/>
      <c r="OIJ149" s="4"/>
      <c r="OIK149" s="4"/>
      <c r="OIL149" s="4"/>
      <c r="OIM149" s="4"/>
      <c r="OIN149" s="4"/>
      <c r="OIO149" s="4"/>
      <c r="OIP149" s="4"/>
      <c r="OIQ149" s="4"/>
      <c r="OIR149" s="4"/>
      <c r="OIS149" s="4"/>
      <c r="OIT149" s="4"/>
      <c r="OIU149" s="4"/>
      <c r="OIV149" s="4"/>
      <c r="OIW149" s="4"/>
      <c r="OIX149" s="4"/>
      <c r="OIY149" s="4"/>
      <c r="OIZ149" s="4"/>
      <c r="OJA149" s="4"/>
      <c r="OJB149" s="4"/>
      <c r="OJC149" s="4"/>
      <c r="OJD149" s="4"/>
      <c r="OJE149" s="4"/>
      <c r="OJF149" s="4"/>
      <c r="OJG149" s="4"/>
      <c r="OJH149" s="4"/>
      <c r="OJI149" s="4"/>
      <c r="OJJ149" s="4"/>
      <c r="OJK149" s="4"/>
      <c r="OJL149" s="4"/>
      <c r="OJM149" s="4"/>
      <c r="OJN149" s="4"/>
      <c r="OJO149" s="4"/>
      <c r="OJP149" s="4"/>
      <c r="OJQ149" s="4"/>
      <c r="OJR149" s="4"/>
      <c r="OJS149" s="4"/>
      <c r="OJT149" s="4"/>
      <c r="OJU149" s="4"/>
      <c r="OJV149" s="4"/>
      <c r="OJW149" s="4"/>
      <c r="OJX149" s="4"/>
      <c r="OJY149" s="4"/>
      <c r="OJZ149" s="4"/>
      <c r="OKA149" s="4"/>
      <c r="OKB149" s="4"/>
      <c r="OKC149" s="4"/>
      <c r="OKD149" s="4"/>
      <c r="OKE149" s="4"/>
      <c r="OKF149" s="4"/>
      <c r="OKG149" s="4"/>
      <c r="OKH149" s="4"/>
      <c r="OKI149" s="4"/>
      <c r="OKJ149" s="4"/>
      <c r="OKK149" s="4"/>
      <c r="OKL149" s="4"/>
      <c r="OKM149" s="4"/>
      <c r="OKN149" s="4"/>
      <c r="OKO149" s="4"/>
      <c r="OKP149" s="4"/>
      <c r="OKQ149" s="4"/>
      <c r="OKR149" s="4"/>
      <c r="OKS149" s="4"/>
      <c r="OKT149" s="4"/>
      <c r="OKU149" s="4"/>
      <c r="OKV149" s="4"/>
      <c r="OKW149" s="4"/>
      <c r="OKX149" s="4"/>
      <c r="OKY149" s="74"/>
      <c r="OKZ149" s="74"/>
      <c r="OLA149" s="74"/>
      <c r="OLB149" s="74"/>
      <c r="OLC149" s="74"/>
      <c r="OLD149" s="74"/>
      <c r="OLE149" s="4"/>
      <c r="OLF149" s="4"/>
      <c r="OLG149" s="4"/>
      <c r="OLH149" s="4"/>
      <c r="OLI149" s="4"/>
      <c r="OLJ149" s="4"/>
      <c r="OLK149" s="4"/>
      <c r="OLL149" s="4"/>
      <c r="OLM149" s="4"/>
      <c r="OLN149" s="4"/>
      <c r="OLO149" s="4"/>
      <c r="OLP149" s="4"/>
      <c r="OLQ149" s="4"/>
      <c r="OLR149" s="4"/>
      <c r="OLS149" s="4"/>
      <c r="OLT149" s="4"/>
      <c r="OLU149" s="4"/>
      <c r="OLV149" s="4"/>
      <c r="OLW149" s="4"/>
      <c r="OLX149" s="4"/>
      <c r="OLY149" s="4"/>
      <c r="OLZ149" s="4"/>
      <c r="OMA149" s="4"/>
      <c r="OMB149" s="4"/>
      <c r="OMC149" s="4"/>
      <c r="OMD149" s="4"/>
      <c r="OME149" s="4"/>
      <c r="OMF149" s="4"/>
      <c r="OMG149" s="4"/>
      <c r="OMH149" s="4"/>
      <c r="OMI149" s="4"/>
      <c r="OMJ149" s="4"/>
      <c r="OMK149" s="4"/>
      <c r="OML149" s="4"/>
      <c r="OMM149" s="4"/>
      <c r="OMN149" s="4"/>
      <c r="OMO149" s="4"/>
      <c r="OMP149" s="4"/>
      <c r="OMQ149" s="4"/>
      <c r="OMR149" s="4"/>
      <c r="OMS149" s="4"/>
      <c r="OMT149" s="4"/>
      <c r="OMU149" s="4"/>
      <c r="OMV149" s="4"/>
      <c r="OMW149" s="4"/>
      <c r="OMX149" s="4"/>
      <c r="OMY149" s="4"/>
      <c r="OMZ149" s="4"/>
      <c r="ONA149" s="4"/>
      <c r="ONB149" s="4"/>
      <c r="ONC149" s="4"/>
      <c r="OND149" s="4"/>
      <c r="ONE149" s="4"/>
      <c r="ONF149" s="4"/>
      <c r="ONG149" s="4"/>
      <c r="ONH149" s="4"/>
      <c r="ONI149" s="4"/>
      <c r="ONJ149" s="4"/>
      <c r="ONK149" s="4"/>
      <c r="ONL149" s="4"/>
      <c r="ONM149" s="4"/>
      <c r="ONN149" s="4"/>
      <c r="ONO149" s="4"/>
      <c r="ONP149" s="4"/>
      <c r="ONQ149" s="4"/>
      <c r="ONR149" s="4"/>
      <c r="ONS149" s="4"/>
      <c r="ONT149" s="4"/>
      <c r="ONU149" s="4"/>
      <c r="ONV149" s="4"/>
      <c r="ONW149" s="4"/>
      <c r="ONX149" s="4"/>
      <c r="ONY149" s="4"/>
      <c r="ONZ149" s="4"/>
      <c r="OOA149" s="4"/>
      <c r="OOB149" s="4"/>
      <c r="OOC149" s="4"/>
      <c r="OOD149" s="4"/>
      <c r="OOE149" s="4"/>
      <c r="OOF149" s="4"/>
      <c r="OOG149" s="4"/>
      <c r="OOH149" s="4"/>
      <c r="OOI149" s="4"/>
      <c r="OOJ149" s="4"/>
      <c r="OOK149" s="4"/>
      <c r="OOL149" s="4"/>
      <c r="OOM149" s="4"/>
      <c r="OON149" s="4"/>
      <c r="OOO149" s="4"/>
      <c r="OOP149" s="4"/>
      <c r="OOQ149" s="4"/>
      <c r="OOR149" s="4"/>
      <c r="OOS149" s="4"/>
      <c r="OOT149" s="4"/>
      <c r="OOU149" s="4"/>
      <c r="OOV149" s="4"/>
      <c r="OOW149" s="4"/>
      <c r="OOX149" s="4"/>
      <c r="OOY149" s="4"/>
      <c r="OOZ149" s="4"/>
      <c r="OPA149" s="4"/>
      <c r="OPB149" s="4"/>
      <c r="OPC149" s="4"/>
      <c r="OPD149" s="4"/>
      <c r="OPE149" s="4"/>
      <c r="OPF149" s="4"/>
      <c r="OPG149" s="4"/>
      <c r="OPH149" s="4"/>
      <c r="OPI149" s="4"/>
      <c r="OPJ149" s="4"/>
      <c r="OPK149" s="4"/>
      <c r="OPL149" s="4"/>
      <c r="OPM149" s="4"/>
      <c r="OPN149" s="4"/>
      <c r="OPO149" s="4"/>
      <c r="OPP149" s="4"/>
      <c r="OPQ149" s="4"/>
      <c r="OPR149" s="4"/>
      <c r="OPS149" s="4"/>
      <c r="OPT149" s="4"/>
      <c r="OPU149" s="4"/>
      <c r="OPV149" s="4"/>
      <c r="OPW149" s="4"/>
      <c r="OPX149" s="4"/>
      <c r="OPY149" s="4"/>
      <c r="OPZ149" s="4"/>
      <c r="OQA149" s="4"/>
      <c r="OQB149" s="4"/>
      <c r="OQC149" s="4"/>
      <c r="OQD149" s="4"/>
      <c r="OQE149" s="4"/>
      <c r="OQF149" s="4"/>
      <c r="OQG149" s="4"/>
      <c r="OQH149" s="4"/>
      <c r="OQI149" s="4"/>
      <c r="OQJ149" s="4"/>
      <c r="OQK149" s="4"/>
      <c r="OQL149" s="4"/>
      <c r="OQM149" s="4"/>
      <c r="OQN149" s="4"/>
      <c r="OQO149" s="4"/>
      <c r="OQP149" s="4"/>
      <c r="OQQ149" s="4"/>
      <c r="OQR149" s="4"/>
      <c r="OQS149" s="4"/>
      <c r="OQT149" s="4"/>
      <c r="OQU149" s="4"/>
      <c r="OQV149" s="4"/>
      <c r="OQW149" s="4"/>
      <c r="OQX149" s="4"/>
      <c r="OQY149" s="4"/>
      <c r="OQZ149" s="4"/>
      <c r="ORA149" s="4"/>
      <c r="ORB149" s="4"/>
      <c r="ORC149" s="4"/>
      <c r="ORD149" s="4"/>
      <c r="ORE149" s="4"/>
      <c r="ORF149" s="4"/>
      <c r="ORG149" s="4"/>
      <c r="ORH149" s="4"/>
      <c r="ORI149" s="4"/>
      <c r="ORJ149" s="4"/>
      <c r="ORK149" s="4"/>
      <c r="ORL149" s="4"/>
      <c r="ORM149" s="4"/>
      <c r="ORN149" s="4"/>
      <c r="ORO149" s="4"/>
      <c r="ORP149" s="4"/>
      <c r="ORQ149" s="4"/>
      <c r="ORR149" s="4"/>
      <c r="ORS149" s="4"/>
      <c r="ORT149" s="4"/>
      <c r="ORU149" s="4"/>
      <c r="ORV149" s="4"/>
      <c r="ORW149" s="4"/>
      <c r="ORX149" s="4"/>
      <c r="ORY149" s="4"/>
      <c r="ORZ149" s="4"/>
      <c r="OSA149" s="4"/>
      <c r="OSB149" s="4"/>
      <c r="OSC149" s="4"/>
      <c r="OSD149" s="4"/>
      <c r="OSE149" s="4"/>
      <c r="OSF149" s="4"/>
      <c r="OSG149" s="4"/>
      <c r="OSH149" s="4"/>
      <c r="OSI149" s="4"/>
      <c r="OSJ149" s="4"/>
      <c r="OSK149" s="4"/>
      <c r="OSL149" s="4"/>
      <c r="OSM149" s="4"/>
      <c r="OSN149" s="4"/>
      <c r="OSO149" s="4"/>
      <c r="OSP149" s="4"/>
      <c r="OSQ149" s="4"/>
      <c r="OSR149" s="4"/>
      <c r="OSS149" s="4"/>
      <c r="OST149" s="4"/>
      <c r="OSU149" s="4"/>
      <c r="OSV149" s="4"/>
      <c r="OSW149" s="4"/>
      <c r="OSX149" s="4"/>
      <c r="OSY149" s="4"/>
      <c r="OSZ149" s="4"/>
      <c r="OTA149" s="4"/>
      <c r="OTB149" s="4"/>
      <c r="OTC149" s="4"/>
      <c r="OTD149" s="4"/>
      <c r="OTE149" s="4"/>
      <c r="OTF149" s="4"/>
      <c r="OTG149" s="4"/>
      <c r="OTH149" s="4"/>
      <c r="OTI149" s="4"/>
      <c r="OTJ149" s="4"/>
      <c r="OTK149" s="4"/>
      <c r="OTL149" s="4"/>
      <c r="OTM149" s="4"/>
      <c r="OTN149" s="4"/>
      <c r="OTO149" s="4"/>
      <c r="OTP149" s="4"/>
      <c r="OTQ149" s="4"/>
      <c r="OTR149" s="4"/>
      <c r="OTS149" s="4"/>
      <c r="OTT149" s="4"/>
      <c r="OTU149" s="4"/>
      <c r="OTV149" s="4"/>
      <c r="OTW149" s="4"/>
      <c r="OTX149" s="4"/>
      <c r="OTY149" s="4"/>
      <c r="OTZ149" s="4"/>
      <c r="OUA149" s="4"/>
      <c r="OUB149" s="4"/>
      <c r="OUC149" s="4"/>
      <c r="OUD149" s="4"/>
      <c r="OUE149" s="4"/>
      <c r="OUF149" s="4"/>
      <c r="OUG149" s="4"/>
      <c r="OUH149" s="4"/>
      <c r="OUI149" s="4"/>
      <c r="OUJ149" s="4"/>
      <c r="OUK149" s="4"/>
      <c r="OUL149" s="4"/>
      <c r="OUM149" s="4"/>
      <c r="OUN149" s="4"/>
      <c r="OUO149" s="4"/>
      <c r="OUP149" s="4"/>
      <c r="OUQ149" s="4"/>
      <c r="OUR149" s="4"/>
      <c r="OUS149" s="4"/>
      <c r="OUT149" s="4"/>
      <c r="OUU149" s="74"/>
      <c r="OUV149" s="74"/>
      <c r="OUW149" s="74"/>
      <c r="OUX149" s="74"/>
      <c r="OUY149" s="74"/>
      <c r="OUZ149" s="74"/>
      <c r="OVA149" s="4"/>
      <c r="OVB149" s="4"/>
      <c r="OVC149" s="4"/>
      <c r="OVD149" s="4"/>
      <c r="OVE149" s="4"/>
      <c r="OVF149" s="4"/>
      <c r="OVG149" s="4"/>
      <c r="OVH149" s="4"/>
      <c r="OVI149" s="4"/>
      <c r="OVJ149" s="4"/>
      <c r="OVK149" s="4"/>
      <c r="OVL149" s="4"/>
      <c r="OVM149" s="4"/>
      <c r="OVN149" s="4"/>
      <c r="OVO149" s="4"/>
      <c r="OVP149" s="4"/>
      <c r="OVQ149" s="4"/>
      <c r="OVR149" s="4"/>
      <c r="OVS149" s="4"/>
      <c r="OVT149" s="4"/>
      <c r="OVU149" s="4"/>
      <c r="OVV149" s="4"/>
      <c r="OVW149" s="4"/>
      <c r="OVX149" s="4"/>
      <c r="OVY149" s="4"/>
      <c r="OVZ149" s="4"/>
      <c r="OWA149" s="4"/>
      <c r="OWB149" s="4"/>
      <c r="OWC149" s="4"/>
      <c r="OWD149" s="4"/>
      <c r="OWE149" s="4"/>
      <c r="OWF149" s="4"/>
      <c r="OWG149" s="4"/>
      <c r="OWH149" s="4"/>
      <c r="OWI149" s="4"/>
      <c r="OWJ149" s="4"/>
      <c r="OWK149" s="4"/>
      <c r="OWL149" s="4"/>
      <c r="OWM149" s="4"/>
      <c r="OWN149" s="4"/>
      <c r="OWO149" s="4"/>
      <c r="OWP149" s="4"/>
      <c r="OWQ149" s="4"/>
      <c r="OWR149" s="4"/>
      <c r="OWS149" s="4"/>
      <c r="OWT149" s="4"/>
      <c r="OWU149" s="4"/>
      <c r="OWV149" s="4"/>
      <c r="OWW149" s="4"/>
      <c r="OWX149" s="4"/>
      <c r="OWY149" s="4"/>
      <c r="OWZ149" s="4"/>
      <c r="OXA149" s="4"/>
      <c r="OXB149" s="4"/>
      <c r="OXC149" s="4"/>
      <c r="OXD149" s="4"/>
      <c r="OXE149" s="4"/>
      <c r="OXF149" s="4"/>
      <c r="OXG149" s="4"/>
      <c r="OXH149" s="4"/>
      <c r="OXI149" s="4"/>
      <c r="OXJ149" s="4"/>
      <c r="OXK149" s="4"/>
      <c r="OXL149" s="4"/>
      <c r="OXM149" s="4"/>
      <c r="OXN149" s="4"/>
      <c r="OXO149" s="4"/>
      <c r="OXP149" s="4"/>
      <c r="OXQ149" s="4"/>
      <c r="OXR149" s="4"/>
      <c r="OXS149" s="4"/>
      <c r="OXT149" s="4"/>
      <c r="OXU149" s="4"/>
      <c r="OXV149" s="4"/>
      <c r="OXW149" s="4"/>
      <c r="OXX149" s="4"/>
      <c r="OXY149" s="4"/>
      <c r="OXZ149" s="4"/>
      <c r="OYA149" s="4"/>
      <c r="OYB149" s="4"/>
      <c r="OYC149" s="4"/>
      <c r="OYD149" s="4"/>
      <c r="OYE149" s="4"/>
      <c r="OYF149" s="4"/>
      <c r="OYG149" s="4"/>
      <c r="OYH149" s="4"/>
      <c r="OYI149" s="4"/>
      <c r="OYJ149" s="4"/>
      <c r="OYK149" s="4"/>
      <c r="OYL149" s="4"/>
      <c r="OYM149" s="4"/>
      <c r="OYN149" s="4"/>
      <c r="OYO149" s="4"/>
      <c r="OYP149" s="4"/>
      <c r="OYQ149" s="4"/>
      <c r="OYR149" s="4"/>
      <c r="OYS149" s="4"/>
      <c r="OYT149" s="4"/>
      <c r="OYU149" s="4"/>
      <c r="OYV149" s="4"/>
      <c r="OYW149" s="4"/>
      <c r="OYX149" s="4"/>
      <c r="OYY149" s="4"/>
      <c r="OYZ149" s="4"/>
      <c r="OZA149" s="4"/>
      <c r="OZB149" s="4"/>
      <c r="OZC149" s="4"/>
      <c r="OZD149" s="4"/>
      <c r="OZE149" s="4"/>
      <c r="OZF149" s="4"/>
      <c r="OZG149" s="4"/>
      <c r="OZH149" s="4"/>
      <c r="OZI149" s="4"/>
      <c r="OZJ149" s="4"/>
      <c r="OZK149" s="4"/>
      <c r="OZL149" s="4"/>
      <c r="OZM149" s="4"/>
      <c r="OZN149" s="4"/>
      <c r="OZO149" s="4"/>
      <c r="OZP149" s="4"/>
      <c r="OZQ149" s="4"/>
      <c r="OZR149" s="4"/>
      <c r="OZS149" s="4"/>
      <c r="OZT149" s="4"/>
      <c r="OZU149" s="4"/>
      <c r="OZV149" s="4"/>
      <c r="OZW149" s="4"/>
      <c r="OZX149" s="4"/>
      <c r="OZY149" s="4"/>
      <c r="OZZ149" s="4"/>
      <c r="PAA149" s="4"/>
      <c r="PAB149" s="4"/>
      <c r="PAC149" s="4"/>
      <c r="PAD149" s="4"/>
      <c r="PAE149" s="4"/>
      <c r="PAF149" s="4"/>
      <c r="PAG149" s="4"/>
      <c r="PAH149" s="4"/>
      <c r="PAI149" s="4"/>
      <c r="PAJ149" s="4"/>
      <c r="PAK149" s="4"/>
      <c r="PAL149" s="4"/>
      <c r="PAM149" s="4"/>
      <c r="PAN149" s="4"/>
      <c r="PAO149" s="4"/>
      <c r="PAP149" s="4"/>
      <c r="PAQ149" s="4"/>
      <c r="PAR149" s="4"/>
      <c r="PAS149" s="4"/>
      <c r="PAT149" s="4"/>
      <c r="PAU149" s="4"/>
      <c r="PAV149" s="4"/>
      <c r="PAW149" s="4"/>
      <c r="PAX149" s="4"/>
      <c r="PAY149" s="4"/>
      <c r="PAZ149" s="4"/>
      <c r="PBA149" s="4"/>
      <c r="PBB149" s="4"/>
      <c r="PBC149" s="4"/>
      <c r="PBD149" s="4"/>
      <c r="PBE149" s="4"/>
      <c r="PBF149" s="4"/>
      <c r="PBG149" s="4"/>
      <c r="PBH149" s="4"/>
      <c r="PBI149" s="4"/>
      <c r="PBJ149" s="4"/>
      <c r="PBK149" s="4"/>
      <c r="PBL149" s="4"/>
      <c r="PBM149" s="4"/>
      <c r="PBN149" s="4"/>
      <c r="PBO149" s="4"/>
      <c r="PBP149" s="4"/>
      <c r="PBQ149" s="4"/>
      <c r="PBR149" s="4"/>
      <c r="PBS149" s="4"/>
      <c r="PBT149" s="4"/>
      <c r="PBU149" s="4"/>
      <c r="PBV149" s="4"/>
      <c r="PBW149" s="4"/>
      <c r="PBX149" s="4"/>
      <c r="PBY149" s="4"/>
      <c r="PBZ149" s="4"/>
      <c r="PCA149" s="4"/>
      <c r="PCB149" s="4"/>
      <c r="PCC149" s="4"/>
      <c r="PCD149" s="4"/>
      <c r="PCE149" s="4"/>
      <c r="PCF149" s="4"/>
      <c r="PCG149" s="4"/>
      <c r="PCH149" s="4"/>
      <c r="PCI149" s="4"/>
      <c r="PCJ149" s="4"/>
      <c r="PCK149" s="4"/>
      <c r="PCL149" s="4"/>
      <c r="PCM149" s="4"/>
      <c r="PCN149" s="4"/>
      <c r="PCO149" s="4"/>
      <c r="PCP149" s="4"/>
      <c r="PCQ149" s="4"/>
      <c r="PCR149" s="4"/>
      <c r="PCS149" s="4"/>
      <c r="PCT149" s="4"/>
      <c r="PCU149" s="4"/>
      <c r="PCV149" s="4"/>
      <c r="PCW149" s="4"/>
      <c r="PCX149" s="4"/>
      <c r="PCY149" s="4"/>
      <c r="PCZ149" s="4"/>
      <c r="PDA149" s="4"/>
      <c r="PDB149" s="4"/>
      <c r="PDC149" s="4"/>
      <c r="PDD149" s="4"/>
      <c r="PDE149" s="4"/>
      <c r="PDF149" s="4"/>
      <c r="PDG149" s="4"/>
      <c r="PDH149" s="4"/>
      <c r="PDI149" s="4"/>
      <c r="PDJ149" s="4"/>
      <c r="PDK149" s="4"/>
      <c r="PDL149" s="4"/>
      <c r="PDM149" s="4"/>
      <c r="PDN149" s="4"/>
      <c r="PDO149" s="4"/>
      <c r="PDP149" s="4"/>
      <c r="PDQ149" s="4"/>
      <c r="PDR149" s="4"/>
      <c r="PDS149" s="4"/>
      <c r="PDT149" s="4"/>
      <c r="PDU149" s="4"/>
      <c r="PDV149" s="4"/>
      <c r="PDW149" s="4"/>
      <c r="PDX149" s="4"/>
      <c r="PDY149" s="4"/>
      <c r="PDZ149" s="4"/>
      <c r="PEA149" s="4"/>
      <c r="PEB149" s="4"/>
      <c r="PEC149" s="4"/>
      <c r="PED149" s="4"/>
      <c r="PEE149" s="4"/>
      <c r="PEF149" s="4"/>
      <c r="PEG149" s="4"/>
      <c r="PEH149" s="4"/>
      <c r="PEI149" s="4"/>
      <c r="PEJ149" s="4"/>
      <c r="PEK149" s="4"/>
      <c r="PEL149" s="4"/>
      <c r="PEM149" s="4"/>
      <c r="PEN149" s="4"/>
      <c r="PEO149" s="4"/>
      <c r="PEP149" s="4"/>
      <c r="PEQ149" s="74"/>
      <c r="PER149" s="74"/>
      <c r="PES149" s="74"/>
      <c r="PET149" s="74"/>
      <c r="PEU149" s="74"/>
      <c r="PEV149" s="74"/>
      <c r="PEW149" s="4"/>
      <c r="PEX149" s="4"/>
      <c r="PEY149" s="4"/>
      <c r="PEZ149" s="4"/>
      <c r="PFA149" s="4"/>
      <c r="PFB149" s="4"/>
      <c r="PFC149" s="4"/>
      <c r="PFD149" s="4"/>
      <c r="PFE149" s="4"/>
      <c r="PFF149" s="4"/>
      <c r="PFG149" s="4"/>
      <c r="PFH149" s="4"/>
      <c r="PFI149" s="4"/>
      <c r="PFJ149" s="4"/>
      <c r="PFK149" s="4"/>
      <c r="PFL149" s="4"/>
      <c r="PFM149" s="4"/>
      <c r="PFN149" s="4"/>
      <c r="PFO149" s="4"/>
      <c r="PFP149" s="4"/>
      <c r="PFQ149" s="4"/>
      <c r="PFR149" s="4"/>
      <c r="PFS149" s="4"/>
      <c r="PFT149" s="4"/>
      <c r="PFU149" s="4"/>
      <c r="PFV149" s="4"/>
      <c r="PFW149" s="4"/>
      <c r="PFX149" s="4"/>
      <c r="PFY149" s="4"/>
      <c r="PFZ149" s="4"/>
      <c r="PGA149" s="4"/>
      <c r="PGB149" s="4"/>
      <c r="PGC149" s="4"/>
      <c r="PGD149" s="4"/>
      <c r="PGE149" s="4"/>
      <c r="PGF149" s="4"/>
      <c r="PGG149" s="4"/>
      <c r="PGH149" s="4"/>
      <c r="PGI149" s="4"/>
      <c r="PGJ149" s="4"/>
      <c r="PGK149" s="4"/>
      <c r="PGL149" s="4"/>
      <c r="PGM149" s="4"/>
      <c r="PGN149" s="4"/>
      <c r="PGO149" s="4"/>
      <c r="PGP149" s="4"/>
      <c r="PGQ149" s="4"/>
      <c r="PGR149" s="4"/>
      <c r="PGS149" s="4"/>
      <c r="PGT149" s="4"/>
      <c r="PGU149" s="4"/>
      <c r="PGV149" s="4"/>
      <c r="PGW149" s="4"/>
      <c r="PGX149" s="4"/>
      <c r="PGY149" s="4"/>
      <c r="PGZ149" s="4"/>
      <c r="PHA149" s="4"/>
      <c r="PHB149" s="4"/>
      <c r="PHC149" s="4"/>
      <c r="PHD149" s="4"/>
      <c r="PHE149" s="4"/>
      <c r="PHF149" s="4"/>
      <c r="PHG149" s="4"/>
      <c r="PHH149" s="4"/>
      <c r="PHI149" s="4"/>
      <c r="PHJ149" s="4"/>
      <c r="PHK149" s="4"/>
      <c r="PHL149" s="4"/>
      <c r="PHM149" s="4"/>
      <c r="PHN149" s="4"/>
      <c r="PHO149" s="4"/>
      <c r="PHP149" s="4"/>
      <c r="PHQ149" s="4"/>
      <c r="PHR149" s="4"/>
      <c r="PHS149" s="4"/>
      <c r="PHT149" s="4"/>
      <c r="PHU149" s="4"/>
      <c r="PHV149" s="4"/>
      <c r="PHW149" s="4"/>
      <c r="PHX149" s="4"/>
      <c r="PHY149" s="4"/>
      <c r="PHZ149" s="4"/>
      <c r="PIA149" s="4"/>
      <c r="PIB149" s="4"/>
      <c r="PIC149" s="4"/>
      <c r="PID149" s="4"/>
      <c r="PIE149" s="4"/>
      <c r="PIF149" s="4"/>
      <c r="PIG149" s="4"/>
      <c r="PIH149" s="4"/>
      <c r="PII149" s="4"/>
      <c r="PIJ149" s="4"/>
      <c r="PIK149" s="4"/>
      <c r="PIL149" s="4"/>
      <c r="PIM149" s="4"/>
      <c r="PIN149" s="4"/>
      <c r="PIO149" s="4"/>
      <c r="PIP149" s="4"/>
      <c r="PIQ149" s="4"/>
      <c r="PIR149" s="4"/>
      <c r="PIS149" s="4"/>
      <c r="PIT149" s="4"/>
      <c r="PIU149" s="4"/>
      <c r="PIV149" s="4"/>
      <c r="PIW149" s="4"/>
      <c r="PIX149" s="4"/>
      <c r="PIY149" s="4"/>
      <c r="PIZ149" s="4"/>
      <c r="PJA149" s="4"/>
      <c r="PJB149" s="4"/>
      <c r="PJC149" s="4"/>
      <c r="PJD149" s="4"/>
      <c r="PJE149" s="4"/>
      <c r="PJF149" s="4"/>
      <c r="PJG149" s="4"/>
      <c r="PJH149" s="4"/>
      <c r="PJI149" s="4"/>
      <c r="PJJ149" s="4"/>
      <c r="PJK149" s="4"/>
      <c r="PJL149" s="4"/>
      <c r="PJM149" s="4"/>
      <c r="PJN149" s="4"/>
      <c r="PJO149" s="4"/>
      <c r="PJP149" s="4"/>
      <c r="PJQ149" s="4"/>
      <c r="PJR149" s="4"/>
      <c r="PJS149" s="4"/>
      <c r="PJT149" s="4"/>
      <c r="PJU149" s="4"/>
      <c r="PJV149" s="4"/>
      <c r="PJW149" s="4"/>
      <c r="PJX149" s="4"/>
      <c r="PJY149" s="4"/>
      <c r="PJZ149" s="4"/>
      <c r="PKA149" s="4"/>
      <c r="PKB149" s="4"/>
      <c r="PKC149" s="4"/>
      <c r="PKD149" s="4"/>
      <c r="PKE149" s="4"/>
      <c r="PKF149" s="4"/>
      <c r="PKG149" s="4"/>
      <c r="PKH149" s="4"/>
      <c r="PKI149" s="4"/>
      <c r="PKJ149" s="4"/>
      <c r="PKK149" s="4"/>
      <c r="PKL149" s="4"/>
      <c r="PKM149" s="4"/>
      <c r="PKN149" s="4"/>
      <c r="PKO149" s="4"/>
      <c r="PKP149" s="4"/>
      <c r="PKQ149" s="4"/>
      <c r="PKR149" s="4"/>
      <c r="PKS149" s="4"/>
      <c r="PKT149" s="4"/>
      <c r="PKU149" s="4"/>
      <c r="PKV149" s="4"/>
      <c r="PKW149" s="4"/>
      <c r="PKX149" s="4"/>
      <c r="PKY149" s="4"/>
      <c r="PKZ149" s="4"/>
      <c r="PLA149" s="4"/>
      <c r="PLB149" s="4"/>
      <c r="PLC149" s="4"/>
      <c r="PLD149" s="4"/>
      <c r="PLE149" s="4"/>
      <c r="PLF149" s="4"/>
      <c r="PLG149" s="4"/>
      <c r="PLH149" s="4"/>
      <c r="PLI149" s="4"/>
      <c r="PLJ149" s="4"/>
      <c r="PLK149" s="4"/>
      <c r="PLL149" s="4"/>
      <c r="PLM149" s="4"/>
      <c r="PLN149" s="4"/>
      <c r="PLO149" s="4"/>
      <c r="PLP149" s="4"/>
      <c r="PLQ149" s="4"/>
      <c r="PLR149" s="4"/>
      <c r="PLS149" s="4"/>
      <c r="PLT149" s="4"/>
      <c r="PLU149" s="4"/>
      <c r="PLV149" s="4"/>
      <c r="PLW149" s="4"/>
      <c r="PLX149" s="4"/>
      <c r="PLY149" s="4"/>
      <c r="PLZ149" s="4"/>
      <c r="PMA149" s="4"/>
      <c r="PMB149" s="4"/>
      <c r="PMC149" s="4"/>
      <c r="PMD149" s="4"/>
      <c r="PME149" s="4"/>
      <c r="PMF149" s="4"/>
      <c r="PMG149" s="4"/>
      <c r="PMH149" s="4"/>
      <c r="PMI149" s="4"/>
      <c r="PMJ149" s="4"/>
      <c r="PMK149" s="4"/>
      <c r="PML149" s="4"/>
      <c r="PMM149" s="4"/>
      <c r="PMN149" s="4"/>
      <c r="PMO149" s="4"/>
      <c r="PMP149" s="4"/>
      <c r="PMQ149" s="4"/>
      <c r="PMR149" s="4"/>
      <c r="PMS149" s="4"/>
      <c r="PMT149" s="4"/>
      <c r="PMU149" s="4"/>
      <c r="PMV149" s="4"/>
      <c r="PMW149" s="4"/>
      <c r="PMX149" s="4"/>
      <c r="PMY149" s="4"/>
      <c r="PMZ149" s="4"/>
      <c r="PNA149" s="4"/>
      <c r="PNB149" s="4"/>
      <c r="PNC149" s="4"/>
      <c r="PND149" s="4"/>
      <c r="PNE149" s="4"/>
      <c r="PNF149" s="4"/>
      <c r="PNG149" s="4"/>
      <c r="PNH149" s="4"/>
      <c r="PNI149" s="4"/>
      <c r="PNJ149" s="4"/>
      <c r="PNK149" s="4"/>
      <c r="PNL149" s="4"/>
      <c r="PNM149" s="4"/>
      <c r="PNN149" s="4"/>
      <c r="PNO149" s="4"/>
      <c r="PNP149" s="4"/>
      <c r="PNQ149" s="4"/>
      <c r="PNR149" s="4"/>
      <c r="PNS149" s="4"/>
      <c r="PNT149" s="4"/>
      <c r="PNU149" s="4"/>
      <c r="PNV149" s="4"/>
      <c r="PNW149" s="4"/>
      <c r="PNX149" s="4"/>
      <c r="PNY149" s="4"/>
      <c r="PNZ149" s="4"/>
      <c r="POA149" s="4"/>
      <c r="POB149" s="4"/>
      <c r="POC149" s="4"/>
      <c r="POD149" s="4"/>
      <c r="POE149" s="4"/>
      <c r="POF149" s="4"/>
      <c r="POG149" s="4"/>
      <c r="POH149" s="4"/>
      <c r="POI149" s="4"/>
      <c r="POJ149" s="4"/>
      <c r="POK149" s="4"/>
      <c r="POL149" s="4"/>
      <c r="POM149" s="74"/>
      <c r="PON149" s="74"/>
      <c r="POO149" s="74"/>
      <c r="POP149" s="74"/>
      <c r="POQ149" s="74"/>
      <c r="POR149" s="74"/>
      <c r="POS149" s="4"/>
      <c r="POT149" s="4"/>
      <c r="POU149" s="4"/>
      <c r="POV149" s="4"/>
      <c r="POW149" s="4"/>
      <c r="POX149" s="4"/>
      <c r="POY149" s="4"/>
      <c r="POZ149" s="4"/>
      <c r="PPA149" s="4"/>
      <c r="PPB149" s="4"/>
      <c r="PPC149" s="4"/>
      <c r="PPD149" s="4"/>
      <c r="PPE149" s="4"/>
      <c r="PPF149" s="4"/>
      <c r="PPG149" s="4"/>
      <c r="PPH149" s="4"/>
      <c r="PPI149" s="4"/>
      <c r="PPJ149" s="4"/>
      <c r="PPK149" s="4"/>
      <c r="PPL149" s="4"/>
      <c r="PPM149" s="4"/>
      <c r="PPN149" s="4"/>
      <c r="PPO149" s="4"/>
      <c r="PPP149" s="4"/>
      <c r="PPQ149" s="4"/>
      <c r="PPR149" s="4"/>
      <c r="PPS149" s="4"/>
      <c r="PPT149" s="4"/>
      <c r="PPU149" s="4"/>
      <c r="PPV149" s="4"/>
      <c r="PPW149" s="4"/>
      <c r="PPX149" s="4"/>
      <c r="PPY149" s="4"/>
      <c r="PPZ149" s="4"/>
      <c r="PQA149" s="4"/>
      <c r="PQB149" s="4"/>
      <c r="PQC149" s="4"/>
      <c r="PQD149" s="4"/>
      <c r="PQE149" s="4"/>
      <c r="PQF149" s="4"/>
      <c r="PQG149" s="4"/>
      <c r="PQH149" s="4"/>
      <c r="PQI149" s="4"/>
      <c r="PQJ149" s="4"/>
      <c r="PQK149" s="4"/>
      <c r="PQL149" s="4"/>
      <c r="PQM149" s="4"/>
      <c r="PQN149" s="4"/>
      <c r="PQO149" s="4"/>
      <c r="PQP149" s="4"/>
      <c r="PQQ149" s="4"/>
      <c r="PQR149" s="4"/>
      <c r="PQS149" s="4"/>
      <c r="PQT149" s="4"/>
      <c r="PQU149" s="4"/>
      <c r="PQV149" s="4"/>
      <c r="PQW149" s="4"/>
      <c r="PQX149" s="4"/>
      <c r="PQY149" s="4"/>
      <c r="PQZ149" s="4"/>
      <c r="PRA149" s="4"/>
      <c r="PRB149" s="4"/>
      <c r="PRC149" s="4"/>
      <c r="PRD149" s="4"/>
      <c r="PRE149" s="4"/>
      <c r="PRF149" s="4"/>
      <c r="PRG149" s="4"/>
      <c r="PRH149" s="4"/>
      <c r="PRI149" s="4"/>
      <c r="PRJ149" s="4"/>
      <c r="PRK149" s="4"/>
      <c r="PRL149" s="4"/>
      <c r="PRM149" s="4"/>
      <c r="PRN149" s="4"/>
      <c r="PRO149" s="4"/>
      <c r="PRP149" s="4"/>
      <c r="PRQ149" s="4"/>
      <c r="PRR149" s="4"/>
      <c r="PRS149" s="4"/>
      <c r="PRT149" s="4"/>
      <c r="PRU149" s="4"/>
      <c r="PRV149" s="4"/>
      <c r="PRW149" s="4"/>
      <c r="PRX149" s="4"/>
      <c r="PRY149" s="4"/>
      <c r="PRZ149" s="4"/>
      <c r="PSA149" s="4"/>
      <c r="PSB149" s="4"/>
      <c r="PSC149" s="4"/>
      <c r="PSD149" s="4"/>
      <c r="PSE149" s="4"/>
      <c r="PSF149" s="4"/>
      <c r="PSG149" s="4"/>
      <c r="PSH149" s="4"/>
      <c r="PSI149" s="4"/>
      <c r="PSJ149" s="4"/>
      <c r="PSK149" s="4"/>
      <c r="PSL149" s="4"/>
      <c r="PSM149" s="4"/>
      <c r="PSN149" s="4"/>
      <c r="PSO149" s="4"/>
      <c r="PSP149" s="4"/>
      <c r="PSQ149" s="4"/>
      <c r="PSR149" s="4"/>
      <c r="PSS149" s="4"/>
      <c r="PST149" s="4"/>
      <c r="PSU149" s="4"/>
      <c r="PSV149" s="4"/>
      <c r="PSW149" s="4"/>
      <c r="PSX149" s="4"/>
      <c r="PSY149" s="4"/>
      <c r="PSZ149" s="4"/>
      <c r="PTA149" s="4"/>
      <c r="PTB149" s="4"/>
      <c r="PTC149" s="4"/>
      <c r="PTD149" s="4"/>
      <c r="PTE149" s="4"/>
      <c r="PTF149" s="4"/>
      <c r="PTG149" s="4"/>
      <c r="PTH149" s="4"/>
      <c r="PTI149" s="4"/>
      <c r="PTJ149" s="4"/>
      <c r="PTK149" s="4"/>
      <c r="PTL149" s="4"/>
      <c r="PTM149" s="4"/>
      <c r="PTN149" s="4"/>
      <c r="PTO149" s="4"/>
      <c r="PTP149" s="4"/>
      <c r="PTQ149" s="4"/>
      <c r="PTR149" s="4"/>
      <c r="PTS149" s="4"/>
      <c r="PTT149" s="4"/>
      <c r="PTU149" s="4"/>
      <c r="PTV149" s="4"/>
      <c r="PTW149" s="4"/>
      <c r="PTX149" s="4"/>
      <c r="PTY149" s="4"/>
      <c r="PTZ149" s="4"/>
      <c r="PUA149" s="4"/>
      <c r="PUB149" s="4"/>
      <c r="PUC149" s="4"/>
      <c r="PUD149" s="4"/>
      <c r="PUE149" s="4"/>
      <c r="PUF149" s="4"/>
      <c r="PUG149" s="4"/>
      <c r="PUH149" s="4"/>
      <c r="PUI149" s="4"/>
      <c r="PUJ149" s="4"/>
      <c r="PUK149" s="4"/>
      <c r="PUL149" s="4"/>
      <c r="PUM149" s="4"/>
      <c r="PUN149" s="4"/>
      <c r="PUO149" s="4"/>
      <c r="PUP149" s="4"/>
      <c r="PUQ149" s="4"/>
      <c r="PUR149" s="4"/>
      <c r="PUS149" s="4"/>
      <c r="PUT149" s="4"/>
      <c r="PUU149" s="4"/>
      <c r="PUV149" s="4"/>
      <c r="PUW149" s="4"/>
      <c r="PUX149" s="4"/>
      <c r="PUY149" s="4"/>
      <c r="PUZ149" s="4"/>
      <c r="PVA149" s="4"/>
      <c r="PVB149" s="4"/>
      <c r="PVC149" s="4"/>
      <c r="PVD149" s="4"/>
      <c r="PVE149" s="4"/>
      <c r="PVF149" s="4"/>
      <c r="PVG149" s="4"/>
      <c r="PVH149" s="4"/>
      <c r="PVI149" s="4"/>
      <c r="PVJ149" s="4"/>
      <c r="PVK149" s="4"/>
      <c r="PVL149" s="4"/>
      <c r="PVM149" s="4"/>
      <c r="PVN149" s="4"/>
      <c r="PVO149" s="4"/>
      <c r="PVP149" s="4"/>
      <c r="PVQ149" s="4"/>
      <c r="PVR149" s="4"/>
      <c r="PVS149" s="4"/>
      <c r="PVT149" s="4"/>
      <c r="PVU149" s="4"/>
      <c r="PVV149" s="4"/>
      <c r="PVW149" s="4"/>
      <c r="PVX149" s="4"/>
      <c r="PVY149" s="4"/>
      <c r="PVZ149" s="4"/>
      <c r="PWA149" s="4"/>
      <c r="PWB149" s="4"/>
      <c r="PWC149" s="4"/>
      <c r="PWD149" s="4"/>
      <c r="PWE149" s="4"/>
      <c r="PWF149" s="4"/>
      <c r="PWG149" s="4"/>
      <c r="PWH149" s="4"/>
      <c r="PWI149" s="4"/>
      <c r="PWJ149" s="4"/>
      <c r="PWK149" s="4"/>
      <c r="PWL149" s="4"/>
      <c r="PWM149" s="4"/>
      <c r="PWN149" s="4"/>
      <c r="PWO149" s="4"/>
      <c r="PWP149" s="4"/>
      <c r="PWQ149" s="4"/>
      <c r="PWR149" s="4"/>
      <c r="PWS149" s="4"/>
      <c r="PWT149" s="4"/>
      <c r="PWU149" s="4"/>
      <c r="PWV149" s="4"/>
      <c r="PWW149" s="4"/>
      <c r="PWX149" s="4"/>
      <c r="PWY149" s="4"/>
      <c r="PWZ149" s="4"/>
      <c r="PXA149" s="4"/>
      <c r="PXB149" s="4"/>
      <c r="PXC149" s="4"/>
      <c r="PXD149" s="4"/>
      <c r="PXE149" s="4"/>
      <c r="PXF149" s="4"/>
      <c r="PXG149" s="4"/>
      <c r="PXH149" s="4"/>
      <c r="PXI149" s="4"/>
      <c r="PXJ149" s="4"/>
      <c r="PXK149" s="4"/>
      <c r="PXL149" s="4"/>
      <c r="PXM149" s="4"/>
      <c r="PXN149" s="4"/>
      <c r="PXO149" s="4"/>
      <c r="PXP149" s="4"/>
      <c r="PXQ149" s="4"/>
      <c r="PXR149" s="4"/>
      <c r="PXS149" s="4"/>
      <c r="PXT149" s="4"/>
      <c r="PXU149" s="4"/>
      <c r="PXV149" s="4"/>
      <c r="PXW149" s="4"/>
      <c r="PXX149" s="4"/>
      <c r="PXY149" s="4"/>
      <c r="PXZ149" s="4"/>
      <c r="PYA149" s="4"/>
      <c r="PYB149" s="4"/>
      <c r="PYC149" s="4"/>
      <c r="PYD149" s="4"/>
      <c r="PYE149" s="4"/>
      <c r="PYF149" s="4"/>
      <c r="PYG149" s="4"/>
      <c r="PYH149" s="4"/>
      <c r="PYI149" s="74"/>
      <c r="PYJ149" s="74"/>
      <c r="PYK149" s="74"/>
      <c r="PYL149" s="74"/>
      <c r="PYM149" s="74"/>
      <c r="PYN149" s="74"/>
      <c r="PYO149" s="4"/>
      <c r="PYP149" s="4"/>
      <c r="PYQ149" s="4"/>
      <c r="PYR149" s="4"/>
      <c r="PYS149" s="4"/>
      <c r="PYT149" s="4"/>
      <c r="PYU149" s="4"/>
      <c r="PYV149" s="4"/>
      <c r="PYW149" s="4"/>
      <c r="PYX149" s="4"/>
      <c r="PYY149" s="4"/>
      <c r="PYZ149" s="4"/>
      <c r="PZA149" s="4"/>
      <c r="PZB149" s="4"/>
      <c r="PZC149" s="4"/>
      <c r="PZD149" s="4"/>
      <c r="PZE149" s="4"/>
      <c r="PZF149" s="4"/>
      <c r="PZG149" s="4"/>
      <c r="PZH149" s="4"/>
      <c r="PZI149" s="4"/>
      <c r="PZJ149" s="4"/>
      <c r="PZK149" s="4"/>
      <c r="PZL149" s="4"/>
      <c r="PZM149" s="4"/>
      <c r="PZN149" s="4"/>
      <c r="PZO149" s="4"/>
      <c r="PZP149" s="4"/>
      <c r="PZQ149" s="4"/>
      <c r="PZR149" s="4"/>
      <c r="PZS149" s="4"/>
      <c r="PZT149" s="4"/>
      <c r="PZU149" s="4"/>
      <c r="PZV149" s="4"/>
      <c r="PZW149" s="4"/>
      <c r="PZX149" s="4"/>
      <c r="PZY149" s="4"/>
      <c r="PZZ149" s="4"/>
      <c r="QAA149" s="4"/>
      <c r="QAB149" s="4"/>
      <c r="QAC149" s="4"/>
      <c r="QAD149" s="4"/>
      <c r="QAE149" s="4"/>
      <c r="QAF149" s="4"/>
      <c r="QAG149" s="4"/>
      <c r="QAH149" s="4"/>
      <c r="QAI149" s="4"/>
      <c r="QAJ149" s="4"/>
      <c r="QAK149" s="4"/>
      <c r="QAL149" s="4"/>
      <c r="QAM149" s="4"/>
      <c r="QAN149" s="4"/>
      <c r="QAO149" s="4"/>
      <c r="QAP149" s="4"/>
      <c r="QAQ149" s="4"/>
      <c r="QAR149" s="4"/>
      <c r="QAS149" s="4"/>
      <c r="QAT149" s="4"/>
      <c r="QAU149" s="4"/>
      <c r="QAV149" s="4"/>
      <c r="QAW149" s="4"/>
      <c r="QAX149" s="4"/>
      <c r="QAY149" s="4"/>
      <c r="QAZ149" s="4"/>
      <c r="QBA149" s="4"/>
      <c r="QBB149" s="4"/>
      <c r="QBC149" s="4"/>
      <c r="QBD149" s="4"/>
      <c r="QBE149" s="4"/>
      <c r="QBF149" s="4"/>
      <c r="QBG149" s="4"/>
      <c r="QBH149" s="4"/>
      <c r="QBI149" s="4"/>
      <c r="QBJ149" s="4"/>
      <c r="QBK149" s="4"/>
      <c r="QBL149" s="4"/>
      <c r="QBM149" s="4"/>
      <c r="QBN149" s="4"/>
      <c r="QBO149" s="4"/>
      <c r="QBP149" s="4"/>
      <c r="QBQ149" s="4"/>
      <c r="QBR149" s="4"/>
      <c r="QBS149" s="4"/>
      <c r="QBT149" s="4"/>
      <c r="QBU149" s="4"/>
      <c r="QBV149" s="4"/>
      <c r="QBW149" s="4"/>
      <c r="QBX149" s="4"/>
      <c r="QBY149" s="4"/>
      <c r="QBZ149" s="4"/>
      <c r="QCA149" s="4"/>
      <c r="QCB149" s="4"/>
      <c r="QCC149" s="4"/>
      <c r="QCD149" s="4"/>
      <c r="QCE149" s="4"/>
      <c r="QCF149" s="4"/>
      <c r="QCG149" s="4"/>
      <c r="QCH149" s="4"/>
      <c r="QCI149" s="4"/>
      <c r="QCJ149" s="4"/>
      <c r="QCK149" s="4"/>
      <c r="QCL149" s="4"/>
      <c r="QCM149" s="4"/>
      <c r="QCN149" s="4"/>
      <c r="QCO149" s="4"/>
      <c r="QCP149" s="4"/>
      <c r="QCQ149" s="4"/>
      <c r="QCR149" s="4"/>
      <c r="QCS149" s="4"/>
      <c r="QCT149" s="4"/>
      <c r="QCU149" s="4"/>
      <c r="QCV149" s="4"/>
      <c r="QCW149" s="4"/>
      <c r="QCX149" s="4"/>
      <c r="QCY149" s="4"/>
      <c r="QCZ149" s="4"/>
      <c r="QDA149" s="4"/>
      <c r="QDB149" s="4"/>
      <c r="QDC149" s="4"/>
      <c r="QDD149" s="4"/>
      <c r="QDE149" s="4"/>
      <c r="QDF149" s="4"/>
      <c r="QDG149" s="4"/>
      <c r="QDH149" s="4"/>
      <c r="QDI149" s="4"/>
      <c r="QDJ149" s="4"/>
      <c r="QDK149" s="4"/>
      <c r="QDL149" s="4"/>
      <c r="QDM149" s="4"/>
      <c r="QDN149" s="4"/>
      <c r="QDO149" s="4"/>
      <c r="QDP149" s="4"/>
      <c r="QDQ149" s="4"/>
      <c r="QDR149" s="4"/>
      <c r="QDS149" s="4"/>
      <c r="QDT149" s="4"/>
      <c r="QDU149" s="4"/>
      <c r="QDV149" s="4"/>
      <c r="QDW149" s="4"/>
      <c r="QDX149" s="4"/>
      <c r="QDY149" s="4"/>
      <c r="QDZ149" s="4"/>
      <c r="QEA149" s="4"/>
      <c r="QEB149" s="4"/>
      <c r="QEC149" s="4"/>
      <c r="QED149" s="4"/>
      <c r="QEE149" s="4"/>
      <c r="QEF149" s="4"/>
      <c r="QEG149" s="4"/>
      <c r="QEH149" s="4"/>
      <c r="QEI149" s="4"/>
      <c r="QEJ149" s="4"/>
      <c r="QEK149" s="4"/>
      <c r="QEL149" s="4"/>
      <c r="QEM149" s="4"/>
      <c r="QEN149" s="4"/>
      <c r="QEO149" s="4"/>
      <c r="QEP149" s="4"/>
      <c r="QEQ149" s="4"/>
      <c r="QER149" s="4"/>
      <c r="QES149" s="4"/>
      <c r="QET149" s="4"/>
      <c r="QEU149" s="4"/>
      <c r="QEV149" s="4"/>
      <c r="QEW149" s="4"/>
      <c r="QEX149" s="4"/>
      <c r="QEY149" s="4"/>
      <c r="QEZ149" s="4"/>
      <c r="QFA149" s="4"/>
      <c r="QFB149" s="4"/>
      <c r="QFC149" s="4"/>
      <c r="QFD149" s="4"/>
      <c r="QFE149" s="4"/>
      <c r="QFF149" s="4"/>
      <c r="QFG149" s="4"/>
      <c r="QFH149" s="4"/>
      <c r="QFI149" s="4"/>
      <c r="QFJ149" s="4"/>
      <c r="QFK149" s="4"/>
      <c r="QFL149" s="4"/>
      <c r="QFM149" s="4"/>
      <c r="QFN149" s="4"/>
      <c r="QFO149" s="4"/>
      <c r="QFP149" s="4"/>
      <c r="QFQ149" s="4"/>
      <c r="QFR149" s="4"/>
      <c r="QFS149" s="4"/>
      <c r="QFT149" s="4"/>
      <c r="QFU149" s="4"/>
      <c r="QFV149" s="4"/>
      <c r="QFW149" s="4"/>
      <c r="QFX149" s="4"/>
      <c r="QFY149" s="4"/>
      <c r="QFZ149" s="4"/>
      <c r="QGA149" s="4"/>
      <c r="QGB149" s="4"/>
      <c r="QGC149" s="4"/>
      <c r="QGD149" s="4"/>
      <c r="QGE149" s="4"/>
      <c r="QGF149" s="4"/>
      <c r="QGG149" s="4"/>
      <c r="QGH149" s="4"/>
      <c r="QGI149" s="4"/>
      <c r="QGJ149" s="4"/>
      <c r="QGK149" s="4"/>
      <c r="QGL149" s="4"/>
      <c r="QGM149" s="4"/>
      <c r="QGN149" s="4"/>
      <c r="QGO149" s="4"/>
      <c r="QGP149" s="4"/>
      <c r="QGQ149" s="4"/>
      <c r="QGR149" s="4"/>
      <c r="QGS149" s="4"/>
      <c r="QGT149" s="4"/>
      <c r="QGU149" s="4"/>
      <c r="QGV149" s="4"/>
      <c r="QGW149" s="4"/>
      <c r="QGX149" s="4"/>
      <c r="QGY149" s="4"/>
      <c r="QGZ149" s="4"/>
      <c r="QHA149" s="4"/>
      <c r="QHB149" s="4"/>
      <c r="QHC149" s="4"/>
      <c r="QHD149" s="4"/>
      <c r="QHE149" s="4"/>
      <c r="QHF149" s="4"/>
      <c r="QHG149" s="4"/>
      <c r="QHH149" s="4"/>
      <c r="QHI149" s="4"/>
      <c r="QHJ149" s="4"/>
      <c r="QHK149" s="4"/>
      <c r="QHL149" s="4"/>
      <c r="QHM149" s="4"/>
      <c r="QHN149" s="4"/>
      <c r="QHO149" s="4"/>
      <c r="QHP149" s="4"/>
      <c r="QHQ149" s="4"/>
      <c r="QHR149" s="4"/>
      <c r="QHS149" s="4"/>
      <c r="QHT149" s="4"/>
      <c r="QHU149" s="4"/>
      <c r="QHV149" s="4"/>
      <c r="QHW149" s="4"/>
      <c r="QHX149" s="4"/>
      <c r="QHY149" s="4"/>
      <c r="QHZ149" s="4"/>
      <c r="QIA149" s="4"/>
      <c r="QIB149" s="4"/>
      <c r="QIC149" s="4"/>
      <c r="QID149" s="4"/>
      <c r="QIE149" s="74"/>
      <c r="QIF149" s="74"/>
      <c r="QIG149" s="74"/>
      <c r="QIH149" s="74"/>
      <c r="QII149" s="74"/>
      <c r="QIJ149" s="74"/>
      <c r="QIK149" s="4"/>
      <c r="QIL149" s="4"/>
      <c r="QIM149" s="4"/>
      <c r="QIN149" s="4"/>
      <c r="QIO149" s="4"/>
      <c r="QIP149" s="4"/>
      <c r="QIQ149" s="4"/>
      <c r="QIR149" s="4"/>
      <c r="QIS149" s="4"/>
      <c r="QIT149" s="4"/>
      <c r="QIU149" s="4"/>
      <c r="QIV149" s="4"/>
      <c r="QIW149" s="4"/>
      <c r="QIX149" s="4"/>
      <c r="QIY149" s="4"/>
      <c r="QIZ149" s="4"/>
      <c r="QJA149" s="4"/>
      <c r="QJB149" s="4"/>
      <c r="QJC149" s="4"/>
      <c r="QJD149" s="4"/>
      <c r="QJE149" s="4"/>
      <c r="QJF149" s="4"/>
      <c r="QJG149" s="4"/>
      <c r="QJH149" s="4"/>
      <c r="QJI149" s="4"/>
      <c r="QJJ149" s="4"/>
      <c r="QJK149" s="4"/>
      <c r="QJL149" s="4"/>
      <c r="QJM149" s="4"/>
      <c r="QJN149" s="4"/>
      <c r="QJO149" s="4"/>
      <c r="QJP149" s="4"/>
      <c r="QJQ149" s="4"/>
      <c r="QJR149" s="4"/>
      <c r="QJS149" s="4"/>
      <c r="QJT149" s="4"/>
      <c r="QJU149" s="4"/>
      <c r="QJV149" s="4"/>
      <c r="QJW149" s="4"/>
      <c r="QJX149" s="4"/>
      <c r="QJY149" s="4"/>
      <c r="QJZ149" s="4"/>
      <c r="QKA149" s="4"/>
      <c r="QKB149" s="4"/>
      <c r="QKC149" s="4"/>
      <c r="QKD149" s="4"/>
      <c r="QKE149" s="4"/>
      <c r="QKF149" s="4"/>
      <c r="QKG149" s="4"/>
      <c r="QKH149" s="4"/>
      <c r="QKI149" s="4"/>
      <c r="QKJ149" s="4"/>
      <c r="QKK149" s="4"/>
      <c r="QKL149" s="4"/>
      <c r="QKM149" s="4"/>
      <c r="QKN149" s="4"/>
      <c r="QKO149" s="4"/>
      <c r="QKP149" s="4"/>
      <c r="QKQ149" s="4"/>
      <c r="QKR149" s="4"/>
      <c r="QKS149" s="4"/>
      <c r="QKT149" s="4"/>
      <c r="QKU149" s="4"/>
      <c r="QKV149" s="4"/>
      <c r="QKW149" s="4"/>
      <c r="QKX149" s="4"/>
      <c r="QKY149" s="4"/>
      <c r="QKZ149" s="4"/>
      <c r="QLA149" s="4"/>
      <c r="QLB149" s="4"/>
      <c r="QLC149" s="4"/>
      <c r="QLD149" s="4"/>
      <c r="QLE149" s="4"/>
      <c r="QLF149" s="4"/>
      <c r="QLG149" s="4"/>
      <c r="QLH149" s="4"/>
      <c r="QLI149" s="4"/>
      <c r="QLJ149" s="4"/>
      <c r="QLK149" s="4"/>
      <c r="QLL149" s="4"/>
      <c r="QLM149" s="4"/>
      <c r="QLN149" s="4"/>
      <c r="QLO149" s="4"/>
      <c r="QLP149" s="4"/>
      <c r="QLQ149" s="4"/>
      <c r="QLR149" s="4"/>
      <c r="QLS149" s="4"/>
      <c r="QLT149" s="4"/>
      <c r="QLU149" s="4"/>
      <c r="QLV149" s="4"/>
      <c r="QLW149" s="4"/>
      <c r="QLX149" s="4"/>
      <c r="QLY149" s="4"/>
      <c r="QLZ149" s="4"/>
      <c r="QMA149" s="4"/>
      <c r="QMB149" s="4"/>
      <c r="QMC149" s="4"/>
      <c r="QMD149" s="4"/>
      <c r="QME149" s="4"/>
      <c r="QMF149" s="4"/>
      <c r="QMG149" s="4"/>
      <c r="QMH149" s="4"/>
      <c r="QMI149" s="4"/>
      <c r="QMJ149" s="4"/>
      <c r="QMK149" s="4"/>
      <c r="QML149" s="4"/>
      <c r="QMM149" s="4"/>
      <c r="QMN149" s="4"/>
      <c r="QMO149" s="4"/>
      <c r="QMP149" s="4"/>
      <c r="QMQ149" s="4"/>
      <c r="QMR149" s="4"/>
      <c r="QMS149" s="4"/>
      <c r="QMT149" s="4"/>
      <c r="QMU149" s="4"/>
      <c r="QMV149" s="4"/>
      <c r="QMW149" s="4"/>
      <c r="QMX149" s="4"/>
      <c r="QMY149" s="4"/>
      <c r="QMZ149" s="4"/>
      <c r="QNA149" s="4"/>
      <c r="QNB149" s="4"/>
      <c r="QNC149" s="4"/>
      <c r="QND149" s="4"/>
      <c r="QNE149" s="4"/>
      <c r="QNF149" s="4"/>
      <c r="QNG149" s="4"/>
      <c r="QNH149" s="4"/>
      <c r="QNI149" s="4"/>
      <c r="QNJ149" s="4"/>
      <c r="QNK149" s="4"/>
      <c r="QNL149" s="4"/>
      <c r="QNM149" s="4"/>
      <c r="QNN149" s="4"/>
      <c r="QNO149" s="4"/>
      <c r="QNP149" s="4"/>
      <c r="QNQ149" s="4"/>
      <c r="QNR149" s="4"/>
      <c r="QNS149" s="4"/>
      <c r="QNT149" s="4"/>
      <c r="QNU149" s="4"/>
      <c r="QNV149" s="4"/>
      <c r="QNW149" s="4"/>
      <c r="QNX149" s="4"/>
      <c r="QNY149" s="4"/>
      <c r="QNZ149" s="4"/>
      <c r="QOA149" s="4"/>
      <c r="QOB149" s="4"/>
      <c r="QOC149" s="4"/>
      <c r="QOD149" s="4"/>
      <c r="QOE149" s="4"/>
      <c r="QOF149" s="4"/>
      <c r="QOG149" s="4"/>
      <c r="QOH149" s="4"/>
      <c r="QOI149" s="4"/>
      <c r="QOJ149" s="4"/>
      <c r="QOK149" s="4"/>
      <c r="QOL149" s="4"/>
      <c r="QOM149" s="4"/>
      <c r="QON149" s="4"/>
      <c r="QOO149" s="4"/>
      <c r="QOP149" s="4"/>
      <c r="QOQ149" s="4"/>
      <c r="QOR149" s="4"/>
      <c r="QOS149" s="4"/>
      <c r="QOT149" s="4"/>
      <c r="QOU149" s="4"/>
      <c r="QOV149" s="4"/>
      <c r="QOW149" s="4"/>
      <c r="QOX149" s="4"/>
      <c r="QOY149" s="4"/>
      <c r="QOZ149" s="4"/>
      <c r="QPA149" s="4"/>
      <c r="QPB149" s="4"/>
      <c r="QPC149" s="4"/>
      <c r="QPD149" s="4"/>
      <c r="QPE149" s="4"/>
      <c r="QPF149" s="4"/>
      <c r="QPG149" s="4"/>
      <c r="QPH149" s="4"/>
      <c r="QPI149" s="4"/>
      <c r="QPJ149" s="4"/>
      <c r="QPK149" s="4"/>
      <c r="QPL149" s="4"/>
      <c r="QPM149" s="4"/>
      <c r="QPN149" s="4"/>
      <c r="QPO149" s="4"/>
      <c r="QPP149" s="4"/>
      <c r="QPQ149" s="4"/>
      <c r="QPR149" s="4"/>
      <c r="QPS149" s="4"/>
      <c r="QPT149" s="4"/>
      <c r="QPU149" s="4"/>
      <c r="QPV149" s="4"/>
      <c r="QPW149" s="4"/>
      <c r="QPX149" s="4"/>
      <c r="QPY149" s="4"/>
      <c r="QPZ149" s="4"/>
      <c r="QQA149" s="4"/>
      <c r="QQB149" s="4"/>
      <c r="QQC149" s="4"/>
      <c r="QQD149" s="4"/>
      <c r="QQE149" s="4"/>
      <c r="QQF149" s="4"/>
      <c r="QQG149" s="4"/>
      <c r="QQH149" s="4"/>
      <c r="QQI149" s="4"/>
      <c r="QQJ149" s="4"/>
      <c r="QQK149" s="4"/>
      <c r="QQL149" s="4"/>
      <c r="QQM149" s="4"/>
      <c r="QQN149" s="4"/>
      <c r="QQO149" s="4"/>
      <c r="QQP149" s="4"/>
      <c r="QQQ149" s="4"/>
      <c r="QQR149" s="4"/>
      <c r="QQS149" s="4"/>
      <c r="QQT149" s="4"/>
      <c r="QQU149" s="4"/>
      <c r="QQV149" s="4"/>
      <c r="QQW149" s="4"/>
      <c r="QQX149" s="4"/>
      <c r="QQY149" s="4"/>
      <c r="QQZ149" s="4"/>
      <c r="QRA149" s="4"/>
      <c r="QRB149" s="4"/>
      <c r="QRC149" s="4"/>
      <c r="QRD149" s="4"/>
      <c r="QRE149" s="4"/>
      <c r="QRF149" s="4"/>
      <c r="QRG149" s="4"/>
      <c r="QRH149" s="4"/>
      <c r="QRI149" s="4"/>
      <c r="QRJ149" s="4"/>
      <c r="QRK149" s="4"/>
      <c r="QRL149" s="4"/>
      <c r="QRM149" s="4"/>
      <c r="QRN149" s="4"/>
      <c r="QRO149" s="4"/>
      <c r="QRP149" s="4"/>
      <c r="QRQ149" s="4"/>
      <c r="QRR149" s="4"/>
      <c r="QRS149" s="4"/>
      <c r="QRT149" s="4"/>
      <c r="QRU149" s="4"/>
      <c r="QRV149" s="4"/>
      <c r="QRW149" s="4"/>
      <c r="QRX149" s="4"/>
      <c r="QRY149" s="4"/>
      <c r="QRZ149" s="4"/>
      <c r="QSA149" s="74"/>
      <c r="QSB149" s="74"/>
      <c r="QSC149" s="74"/>
      <c r="QSD149" s="74"/>
      <c r="QSE149" s="74"/>
      <c r="QSF149" s="74"/>
      <c r="QSG149" s="4"/>
      <c r="QSH149" s="4"/>
      <c r="QSI149" s="4"/>
      <c r="QSJ149" s="4"/>
      <c r="QSK149" s="4"/>
      <c r="QSL149" s="4"/>
      <c r="QSM149" s="4"/>
      <c r="QSN149" s="4"/>
      <c r="QSO149" s="4"/>
      <c r="QSP149" s="4"/>
      <c r="QSQ149" s="4"/>
      <c r="QSR149" s="4"/>
      <c r="QSS149" s="4"/>
      <c r="QST149" s="4"/>
      <c r="QSU149" s="4"/>
      <c r="QSV149" s="4"/>
      <c r="QSW149" s="4"/>
      <c r="QSX149" s="4"/>
      <c r="QSY149" s="4"/>
      <c r="QSZ149" s="4"/>
      <c r="QTA149" s="4"/>
      <c r="QTB149" s="4"/>
      <c r="QTC149" s="4"/>
      <c r="QTD149" s="4"/>
      <c r="QTE149" s="4"/>
      <c r="QTF149" s="4"/>
      <c r="QTG149" s="4"/>
      <c r="QTH149" s="4"/>
      <c r="QTI149" s="4"/>
      <c r="QTJ149" s="4"/>
      <c r="QTK149" s="4"/>
      <c r="QTL149" s="4"/>
      <c r="QTM149" s="4"/>
      <c r="QTN149" s="4"/>
      <c r="QTO149" s="4"/>
      <c r="QTP149" s="4"/>
      <c r="QTQ149" s="4"/>
      <c r="QTR149" s="4"/>
      <c r="QTS149" s="4"/>
      <c r="QTT149" s="4"/>
      <c r="QTU149" s="4"/>
      <c r="QTV149" s="4"/>
      <c r="QTW149" s="4"/>
      <c r="QTX149" s="4"/>
      <c r="QTY149" s="4"/>
      <c r="QTZ149" s="4"/>
      <c r="QUA149" s="4"/>
      <c r="QUB149" s="4"/>
      <c r="QUC149" s="4"/>
      <c r="QUD149" s="4"/>
      <c r="QUE149" s="4"/>
      <c r="QUF149" s="4"/>
      <c r="QUG149" s="4"/>
      <c r="QUH149" s="4"/>
      <c r="QUI149" s="4"/>
      <c r="QUJ149" s="4"/>
      <c r="QUK149" s="4"/>
      <c r="QUL149" s="4"/>
      <c r="QUM149" s="4"/>
      <c r="QUN149" s="4"/>
      <c r="QUO149" s="4"/>
      <c r="QUP149" s="4"/>
      <c r="QUQ149" s="4"/>
      <c r="QUR149" s="4"/>
      <c r="QUS149" s="4"/>
      <c r="QUT149" s="4"/>
      <c r="QUU149" s="4"/>
      <c r="QUV149" s="4"/>
      <c r="QUW149" s="4"/>
      <c r="QUX149" s="4"/>
      <c r="QUY149" s="4"/>
      <c r="QUZ149" s="4"/>
      <c r="QVA149" s="4"/>
      <c r="QVB149" s="4"/>
      <c r="QVC149" s="4"/>
      <c r="QVD149" s="4"/>
      <c r="QVE149" s="4"/>
      <c r="QVF149" s="4"/>
      <c r="QVG149" s="4"/>
      <c r="QVH149" s="4"/>
      <c r="QVI149" s="4"/>
      <c r="QVJ149" s="4"/>
      <c r="QVK149" s="4"/>
      <c r="QVL149" s="4"/>
      <c r="QVM149" s="4"/>
      <c r="QVN149" s="4"/>
      <c r="QVO149" s="4"/>
      <c r="QVP149" s="4"/>
      <c r="QVQ149" s="4"/>
      <c r="QVR149" s="4"/>
      <c r="QVS149" s="4"/>
      <c r="QVT149" s="4"/>
      <c r="QVU149" s="4"/>
      <c r="QVV149" s="4"/>
      <c r="QVW149" s="4"/>
      <c r="QVX149" s="4"/>
      <c r="QVY149" s="4"/>
      <c r="QVZ149" s="4"/>
      <c r="QWA149" s="4"/>
      <c r="QWB149" s="4"/>
      <c r="QWC149" s="4"/>
      <c r="QWD149" s="4"/>
      <c r="QWE149" s="4"/>
      <c r="QWF149" s="4"/>
      <c r="QWG149" s="4"/>
      <c r="QWH149" s="4"/>
      <c r="QWI149" s="4"/>
      <c r="QWJ149" s="4"/>
      <c r="QWK149" s="4"/>
      <c r="QWL149" s="4"/>
      <c r="QWM149" s="4"/>
      <c r="QWN149" s="4"/>
      <c r="QWO149" s="4"/>
      <c r="QWP149" s="4"/>
      <c r="QWQ149" s="4"/>
      <c r="QWR149" s="4"/>
      <c r="QWS149" s="4"/>
      <c r="QWT149" s="4"/>
      <c r="QWU149" s="4"/>
      <c r="QWV149" s="4"/>
      <c r="QWW149" s="4"/>
      <c r="QWX149" s="4"/>
      <c r="QWY149" s="4"/>
      <c r="QWZ149" s="4"/>
      <c r="QXA149" s="4"/>
      <c r="QXB149" s="4"/>
      <c r="QXC149" s="4"/>
      <c r="QXD149" s="4"/>
      <c r="QXE149" s="4"/>
      <c r="QXF149" s="4"/>
      <c r="QXG149" s="4"/>
      <c r="QXH149" s="4"/>
      <c r="QXI149" s="4"/>
      <c r="QXJ149" s="4"/>
      <c r="QXK149" s="4"/>
      <c r="QXL149" s="4"/>
      <c r="QXM149" s="4"/>
      <c r="QXN149" s="4"/>
      <c r="QXO149" s="4"/>
      <c r="QXP149" s="4"/>
      <c r="QXQ149" s="4"/>
      <c r="QXR149" s="4"/>
      <c r="QXS149" s="4"/>
      <c r="QXT149" s="4"/>
      <c r="QXU149" s="4"/>
      <c r="QXV149" s="4"/>
      <c r="QXW149" s="4"/>
      <c r="QXX149" s="4"/>
      <c r="QXY149" s="4"/>
      <c r="QXZ149" s="4"/>
      <c r="QYA149" s="4"/>
      <c r="QYB149" s="4"/>
      <c r="QYC149" s="4"/>
      <c r="QYD149" s="4"/>
      <c r="QYE149" s="4"/>
      <c r="QYF149" s="4"/>
      <c r="QYG149" s="4"/>
      <c r="QYH149" s="4"/>
      <c r="QYI149" s="4"/>
      <c r="QYJ149" s="4"/>
      <c r="QYK149" s="4"/>
      <c r="QYL149" s="4"/>
      <c r="QYM149" s="4"/>
      <c r="QYN149" s="4"/>
      <c r="QYO149" s="4"/>
      <c r="QYP149" s="4"/>
      <c r="QYQ149" s="4"/>
      <c r="QYR149" s="4"/>
      <c r="QYS149" s="4"/>
      <c r="QYT149" s="4"/>
      <c r="QYU149" s="4"/>
      <c r="QYV149" s="4"/>
      <c r="QYW149" s="4"/>
      <c r="QYX149" s="4"/>
      <c r="QYY149" s="4"/>
      <c r="QYZ149" s="4"/>
      <c r="QZA149" s="4"/>
      <c r="QZB149" s="4"/>
      <c r="QZC149" s="4"/>
      <c r="QZD149" s="4"/>
      <c r="QZE149" s="4"/>
      <c r="QZF149" s="4"/>
      <c r="QZG149" s="4"/>
      <c r="QZH149" s="4"/>
      <c r="QZI149" s="4"/>
      <c r="QZJ149" s="4"/>
      <c r="QZK149" s="4"/>
      <c r="QZL149" s="4"/>
      <c r="QZM149" s="4"/>
      <c r="QZN149" s="4"/>
      <c r="QZO149" s="4"/>
      <c r="QZP149" s="4"/>
      <c r="QZQ149" s="4"/>
      <c r="QZR149" s="4"/>
      <c r="QZS149" s="4"/>
      <c r="QZT149" s="4"/>
      <c r="QZU149" s="4"/>
      <c r="QZV149" s="4"/>
      <c r="QZW149" s="4"/>
      <c r="QZX149" s="4"/>
      <c r="QZY149" s="4"/>
      <c r="QZZ149" s="4"/>
      <c r="RAA149" s="4"/>
      <c r="RAB149" s="4"/>
      <c r="RAC149" s="4"/>
      <c r="RAD149" s="4"/>
      <c r="RAE149" s="4"/>
      <c r="RAF149" s="4"/>
      <c r="RAG149" s="4"/>
      <c r="RAH149" s="4"/>
      <c r="RAI149" s="4"/>
      <c r="RAJ149" s="4"/>
      <c r="RAK149" s="4"/>
      <c r="RAL149" s="4"/>
      <c r="RAM149" s="4"/>
      <c r="RAN149" s="4"/>
      <c r="RAO149" s="4"/>
      <c r="RAP149" s="4"/>
      <c r="RAQ149" s="4"/>
      <c r="RAR149" s="4"/>
      <c r="RAS149" s="4"/>
      <c r="RAT149" s="4"/>
      <c r="RAU149" s="4"/>
      <c r="RAV149" s="4"/>
      <c r="RAW149" s="4"/>
      <c r="RAX149" s="4"/>
      <c r="RAY149" s="4"/>
      <c r="RAZ149" s="4"/>
      <c r="RBA149" s="4"/>
      <c r="RBB149" s="4"/>
      <c r="RBC149" s="4"/>
      <c r="RBD149" s="4"/>
      <c r="RBE149" s="4"/>
      <c r="RBF149" s="4"/>
      <c r="RBG149" s="4"/>
      <c r="RBH149" s="4"/>
      <c r="RBI149" s="4"/>
      <c r="RBJ149" s="4"/>
      <c r="RBK149" s="4"/>
      <c r="RBL149" s="4"/>
      <c r="RBM149" s="4"/>
      <c r="RBN149" s="4"/>
      <c r="RBO149" s="4"/>
      <c r="RBP149" s="4"/>
      <c r="RBQ149" s="4"/>
      <c r="RBR149" s="4"/>
      <c r="RBS149" s="4"/>
      <c r="RBT149" s="4"/>
      <c r="RBU149" s="4"/>
      <c r="RBV149" s="4"/>
      <c r="RBW149" s="74"/>
      <c r="RBX149" s="74"/>
      <c r="RBY149" s="74"/>
      <c r="RBZ149" s="74"/>
      <c r="RCA149" s="74"/>
      <c r="RCB149" s="74"/>
      <c r="RCC149" s="4"/>
      <c r="RCD149" s="4"/>
      <c r="RCE149" s="4"/>
      <c r="RCF149" s="4"/>
      <c r="RCG149" s="4"/>
      <c r="RCH149" s="4"/>
      <c r="RCI149" s="4"/>
      <c r="RCJ149" s="4"/>
      <c r="RCK149" s="4"/>
      <c r="RCL149" s="4"/>
      <c r="RCM149" s="4"/>
      <c r="RCN149" s="4"/>
      <c r="RCO149" s="4"/>
      <c r="RCP149" s="4"/>
      <c r="RCQ149" s="4"/>
      <c r="RCR149" s="4"/>
      <c r="RCS149" s="4"/>
      <c r="RCT149" s="4"/>
      <c r="RCU149" s="4"/>
      <c r="RCV149" s="4"/>
      <c r="RCW149" s="4"/>
      <c r="RCX149" s="4"/>
      <c r="RCY149" s="4"/>
      <c r="RCZ149" s="4"/>
      <c r="RDA149" s="4"/>
      <c r="RDB149" s="4"/>
      <c r="RDC149" s="4"/>
      <c r="RDD149" s="4"/>
      <c r="RDE149" s="4"/>
      <c r="RDF149" s="4"/>
      <c r="RDG149" s="4"/>
      <c r="RDH149" s="4"/>
      <c r="RDI149" s="4"/>
      <c r="RDJ149" s="4"/>
      <c r="RDK149" s="4"/>
      <c r="RDL149" s="4"/>
      <c r="RDM149" s="4"/>
      <c r="RDN149" s="4"/>
      <c r="RDO149" s="4"/>
      <c r="RDP149" s="4"/>
      <c r="RDQ149" s="4"/>
      <c r="RDR149" s="4"/>
      <c r="RDS149" s="4"/>
      <c r="RDT149" s="4"/>
      <c r="RDU149" s="4"/>
      <c r="RDV149" s="4"/>
      <c r="RDW149" s="4"/>
      <c r="RDX149" s="4"/>
      <c r="RDY149" s="4"/>
      <c r="RDZ149" s="4"/>
      <c r="REA149" s="4"/>
      <c r="REB149" s="4"/>
      <c r="REC149" s="4"/>
      <c r="RED149" s="4"/>
      <c r="REE149" s="4"/>
      <c r="REF149" s="4"/>
      <c r="REG149" s="4"/>
      <c r="REH149" s="4"/>
      <c r="REI149" s="4"/>
      <c r="REJ149" s="4"/>
      <c r="REK149" s="4"/>
      <c r="REL149" s="4"/>
      <c r="REM149" s="4"/>
      <c r="REN149" s="4"/>
      <c r="REO149" s="4"/>
      <c r="REP149" s="4"/>
      <c r="REQ149" s="4"/>
      <c r="RER149" s="4"/>
      <c r="RES149" s="4"/>
      <c r="RET149" s="4"/>
      <c r="REU149" s="4"/>
      <c r="REV149" s="4"/>
      <c r="REW149" s="4"/>
      <c r="REX149" s="4"/>
      <c r="REY149" s="4"/>
      <c r="REZ149" s="4"/>
      <c r="RFA149" s="4"/>
      <c r="RFB149" s="4"/>
      <c r="RFC149" s="4"/>
      <c r="RFD149" s="4"/>
      <c r="RFE149" s="4"/>
      <c r="RFF149" s="4"/>
      <c r="RFG149" s="4"/>
      <c r="RFH149" s="4"/>
      <c r="RFI149" s="4"/>
      <c r="RFJ149" s="4"/>
      <c r="RFK149" s="4"/>
      <c r="RFL149" s="4"/>
      <c r="RFM149" s="4"/>
      <c r="RFN149" s="4"/>
      <c r="RFO149" s="4"/>
      <c r="RFP149" s="4"/>
      <c r="RFQ149" s="4"/>
      <c r="RFR149" s="4"/>
      <c r="RFS149" s="4"/>
      <c r="RFT149" s="4"/>
      <c r="RFU149" s="4"/>
      <c r="RFV149" s="4"/>
      <c r="RFW149" s="4"/>
      <c r="RFX149" s="4"/>
      <c r="RFY149" s="4"/>
      <c r="RFZ149" s="4"/>
      <c r="RGA149" s="4"/>
      <c r="RGB149" s="4"/>
      <c r="RGC149" s="4"/>
      <c r="RGD149" s="4"/>
      <c r="RGE149" s="4"/>
      <c r="RGF149" s="4"/>
      <c r="RGG149" s="4"/>
      <c r="RGH149" s="4"/>
      <c r="RGI149" s="4"/>
      <c r="RGJ149" s="4"/>
      <c r="RGK149" s="4"/>
      <c r="RGL149" s="4"/>
      <c r="RGM149" s="4"/>
      <c r="RGN149" s="4"/>
      <c r="RGO149" s="4"/>
      <c r="RGP149" s="4"/>
      <c r="RGQ149" s="4"/>
      <c r="RGR149" s="4"/>
      <c r="RGS149" s="4"/>
      <c r="RGT149" s="4"/>
      <c r="RGU149" s="4"/>
      <c r="RGV149" s="4"/>
      <c r="RGW149" s="4"/>
      <c r="RGX149" s="4"/>
      <c r="RGY149" s="4"/>
      <c r="RGZ149" s="4"/>
      <c r="RHA149" s="4"/>
      <c r="RHB149" s="4"/>
      <c r="RHC149" s="4"/>
      <c r="RHD149" s="4"/>
      <c r="RHE149" s="4"/>
      <c r="RHF149" s="4"/>
      <c r="RHG149" s="4"/>
      <c r="RHH149" s="4"/>
      <c r="RHI149" s="4"/>
      <c r="RHJ149" s="4"/>
      <c r="RHK149" s="4"/>
      <c r="RHL149" s="4"/>
      <c r="RHM149" s="4"/>
      <c r="RHN149" s="4"/>
      <c r="RHO149" s="4"/>
      <c r="RHP149" s="4"/>
      <c r="RHQ149" s="4"/>
      <c r="RHR149" s="4"/>
      <c r="RHS149" s="4"/>
      <c r="RHT149" s="4"/>
      <c r="RHU149" s="4"/>
      <c r="RHV149" s="4"/>
      <c r="RHW149" s="4"/>
      <c r="RHX149" s="4"/>
      <c r="RHY149" s="4"/>
      <c r="RHZ149" s="4"/>
      <c r="RIA149" s="4"/>
      <c r="RIB149" s="4"/>
      <c r="RIC149" s="4"/>
      <c r="RID149" s="4"/>
      <c r="RIE149" s="4"/>
      <c r="RIF149" s="4"/>
      <c r="RIG149" s="4"/>
      <c r="RIH149" s="4"/>
      <c r="RII149" s="4"/>
      <c r="RIJ149" s="4"/>
      <c r="RIK149" s="4"/>
      <c r="RIL149" s="4"/>
      <c r="RIM149" s="4"/>
      <c r="RIN149" s="4"/>
      <c r="RIO149" s="4"/>
      <c r="RIP149" s="4"/>
      <c r="RIQ149" s="4"/>
      <c r="RIR149" s="4"/>
      <c r="RIS149" s="4"/>
      <c r="RIT149" s="4"/>
      <c r="RIU149" s="4"/>
      <c r="RIV149" s="4"/>
      <c r="RIW149" s="4"/>
      <c r="RIX149" s="4"/>
      <c r="RIY149" s="4"/>
      <c r="RIZ149" s="4"/>
      <c r="RJA149" s="4"/>
      <c r="RJB149" s="4"/>
      <c r="RJC149" s="4"/>
      <c r="RJD149" s="4"/>
      <c r="RJE149" s="4"/>
      <c r="RJF149" s="4"/>
      <c r="RJG149" s="4"/>
      <c r="RJH149" s="4"/>
      <c r="RJI149" s="4"/>
      <c r="RJJ149" s="4"/>
      <c r="RJK149" s="4"/>
      <c r="RJL149" s="4"/>
      <c r="RJM149" s="4"/>
      <c r="RJN149" s="4"/>
      <c r="RJO149" s="4"/>
      <c r="RJP149" s="4"/>
      <c r="RJQ149" s="4"/>
      <c r="RJR149" s="4"/>
      <c r="RJS149" s="4"/>
      <c r="RJT149" s="4"/>
      <c r="RJU149" s="4"/>
      <c r="RJV149" s="4"/>
      <c r="RJW149" s="4"/>
      <c r="RJX149" s="4"/>
      <c r="RJY149" s="4"/>
      <c r="RJZ149" s="4"/>
      <c r="RKA149" s="4"/>
      <c r="RKB149" s="4"/>
      <c r="RKC149" s="4"/>
      <c r="RKD149" s="4"/>
      <c r="RKE149" s="4"/>
      <c r="RKF149" s="4"/>
      <c r="RKG149" s="4"/>
      <c r="RKH149" s="4"/>
      <c r="RKI149" s="4"/>
      <c r="RKJ149" s="4"/>
      <c r="RKK149" s="4"/>
      <c r="RKL149" s="4"/>
      <c r="RKM149" s="4"/>
      <c r="RKN149" s="4"/>
      <c r="RKO149" s="4"/>
      <c r="RKP149" s="4"/>
      <c r="RKQ149" s="4"/>
      <c r="RKR149" s="4"/>
      <c r="RKS149" s="4"/>
      <c r="RKT149" s="4"/>
      <c r="RKU149" s="4"/>
      <c r="RKV149" s="4"/>
      <c r="RKW149" s="4"/>
      <c r="RKX149" s="4"/>
      <c r="RKY149" s="4"/>
      <c r="RKZ149" s="4"/>
      <c r="RLA149" s="4"/>
      <c r="RLB149" s="4"/>
      <c r="RLC149" s="4"/>
      <c r="RLD149" s="4"/>
      <c r="RLE149" s="4"/>
      <c r="RLF149" s="4"/>
      <c r="RLG149" s="4"/>
      <c r="RLH149" s="4"/>
      <c r="RLI149" s="4"/>
      <c r="RLJ149" s="4"/>
      <c r="RLK149" s="4"/>
      <c r="RLL149" s="4"/>
      <c r="RLM149" s="4"/>
      <c r="RLN149" s="4"/>
      <c r="RLO149" s="4"/>
      <c r="RLP149" s="4"/>
      <c r="RLQ149" s="4"/>
      <c r="RLR149" s="4"/>
      <c r="RLS149" s="74"/>
      <c r="RLT149" s="74"/>
      <c r="RLU149" s="74"/>
      <c r="RLV149" s="74"/>
      <c r="RLW149" s="74"/>
      <c r="RLX149" s="74"/>
      <c r="RLY149" s="4"/>
      <c r="RLZ149" s="4"/>
      <c r="RMA149" s="4"/>
      <c r="RMB149" s="4"/>
      <c r="RMC149" s="4"/>
      <c r="RMD149" s="4"/>
      <c r="RME149" s="4"/>
      <c r="RMF149" s="4"/>
      <c r="RMG149" s="4"/>
      <c r="RMH149" s="4"/>
      <c r="RMI149" s="4"/>
      <c r="RMJ149" s="4"/>
      <c r="RMK149" s="4"/>
      <c r="RML149" s="4"/>
      <c r="RMM149" s="4"/>
      <c r="RMN149" s="4"/>
      <c r="RMO149" s="4"/>
      <c r="RMP149" s="4"/>
      <c r="RMQ149" s="4"/>
      <c r="RMR149" s="4"/>
      <c r="RMS149" s="4"/>
      <c r="RMT149" s="4"/>
      <c r="RMU149" s="4"/>
      <c r="RMV149" s="4"/>
      <c r="RMW149" s="4"/>
      <c r="RMX149" s="4"/>
      <c r="RMY149" s="4"/>
      <c r="RMZ149" s="4"/>
      <c r="RNA149" s="4"/>
      <c r="RNB149" s="4"/>
      <c r="RNC149" s="4"/>
      <c r="RND149" s="4"/>
      <c r="RNE149" s="4"/>
      <c r="RNF149" s="4"/>
      <c r="RNG149" s="4"/>
      <c r="RNH149" s="4"/>
      <c r="RNI149" s="4"/>
      <c r="RNJ149" s="4"/>
      <c r="RNK149" s="4"/>
      <c r="RNL149" s="4"/>
      <c r="RNM149" s="4"/>
      <c r="RNN149" s="4"/>
      <c r="RNO149" s="4"/>
      <c r="RNP149" s="4"/>
      <c r="RNQ149" s="4"/>
      <c r="RNR149" s="4"/>
      <c r="RNS149" s="4"/>
      <c r="RNT149" s="4"/>
      <c r="RNU149" s="4"/>
      <c r="RNV149" s="4"/>
      <c r="RNW149" s="4"/>
      <c r="RNX149" s="4"/>
      <c r="RNY149" s="4"/>
      <c r="RNZ149" s="4"/>
      <c r="ROA149" s="4"/>
      <c r="ROB149" s="4"/>
      <c r="ROC149" s="4"/>
      <c r="ROD149" s="4"/>
      <c r="ROE149" s="4"/>
      <c r="ROF149" s="4"/>
      <c r="ROG149" s="4"/>
      <c r="ROH149" s="4"/>
      <c r="ROI149" s="4"/>
      <c r="ROJ149" s="4"/>
      <c r="ROK149" s="4"/>
      <c r="ROL149" s="4"/>
      <c r="ROM149" s="4"/>
      <c r="RON149" s="4"/>
      <c r="ROO149" s="4"/>
      <c r="ROP149" s="4"/>
      <c r="ROQ149" s="4"/>
      <c r="ROR149" s="4"/>
      <c r="ROS149" s="4"/>
      <c r="ROT149" s="4"/>
      <c r="ROU149" s="4"/>
      <c r="ROV149" s="4"/>
      <c r="ROW149" s="4"/>
      <c r="ROX149" s="4"/>
      <c r="ROY149" s="4"/>
      <c r="ROZ149" s="4"/>
      <c r="RPA149" s="4"/>
      <c r="RPB149" s="4"/>
      <c r="RPC149" s="4"/>
      <c r="RPD149" s="4"/>
      <c r="RPE149" s="4"/>
      <c r="RPF149" s="4"/>
      <c r="RPG149" s="4"/>
      <c r="RPH149" s="4"/>
      <c r="RPI149" s="4"/>
      <c r="RPJ149" s="4"/>
      <c r="RPK149" s="4"/>
      <c r="RPL149" s="4"/>
      <c r="RPM149" s="4"/>
      <c r="RPN149" s="4"/>
      <c r="RPO149" s="4"/>
      <c r="RPP149" s="4"/>
      <c r="RPQ149" s="4"/>
      <c r="RPR149" s="4"/>
      <c r="RPS149" s="4"/>
      <c r="RPT149" s="4"/>
      <c r="RPU149" s="4"/>
      <c r="RPV149" s="4"/>
      <c r="RPW149" s="4"/>
      <c r="RPX149" s="4"/>
      <c r="RPY149" s="4"/>
      <c r="RPZ149" s="4"/>
      <c r="RQA149" s="4"/>
      <c r="RQB149" s="4"/>
      <c r="RQC149" s="4"/>
      <c r="RQD149" s="4"/>
      <c r="RQE149" s="4"/>
      <c r="RQF149" s="4"/>
      <c r="RQG149" s="4"/>
      <c r="RQH149" s="4"/>
      <c r="RQI149" s="4"/>
      <c r="RQJ149" s="4"/>
      <c r="RQK149" s="4"/>
      <c r="RQL149" s="4"/>
      <c r="RQM149" s="4"/>
      <c r="RQN149" s="4"/>
      <c r="RQO149" s="4"/>
      <c r="RQP149" s="4"/>
      <c r="RQQ149" s="4"/>
      <c r="RQR149" s="4"/>
      <c r="RQS149" s="4"/>
      <c r="RQT149" s="4"/>
      <c r="RQU149" s="4"/>
      <c r="RQV149" s="4"/>
      <c r="RQW149" s="4"/>
      <c r="RQX149" s="4"/>
      <c r="RQY149" s="4"/>
      <c r="RQZ149" s="4"/>
      <c r="RRA149" s="4"/>
      <c r="RRB149" s="4"/>
      <c r="RRC149" s="4"/>
      <c r="RRD149" s="4"/>
      <c r="RRE149" s="4"/>
      <c r="RRF149" s="4"/>
      <c r="RRG149" s="4"/>
      <c r="RRH149" s="4"/>
      <c r="RRI149" s="4"/>
      <c r="RRJ149" s="4"/>
      <c r="RRK149" s="4"/>
      <c r="RRL149" s="4"/>
      <c r="RRM149" s="4"/>
      <c r="RRN149" s="4"/>
      <c r="RRO149" s="4"/>
      <c r="RRP149" s="4"/>
      <c r="RRQ149" s="4"/>
      <c r="RRR149" s="4"/>
      <c r="RRS149" s="4"/>
      <c r="RRT149" s="4"/>
      <c r="RRU149" s="4"/>
      <c r="RRV149" s="4"/>
      <c r="RRW149" s="4"/>
      <c r="RRX149" s="4"/>
      <c r="RRY149" s="4"/>
      <c r="RRZ149" s="4"/>
      <c r="RSA149" s="4"/>
      <c r="RSB149" s="4"/>
      <c r="RSC149" s="4"/>
      <c r="RSD149" s="4"/>
      <c r="RSE149" s="4"/>
      <c r="RSF149" s="4"/>
      <c r="RSG149" s="4"/>
      <c r="RSH149" s="4"/>
      <c r="RSI149" s="4"/>
      <c r="RSJ149" s="4"/>
      <c r="RSK149" s="4"/>
      <c r="RSL149" s="4"/>
      <c r="RSM149" s="4"/>
      <c r="RSN149" s="4"/>
      <c r="RSO149" s="4"/>
      <c r="RSP149" s="4"/>
      <c r="RSQ149" s="4"/>
      <c r="RSR149" s="4"/>
      <c r="RSS149" s="4"/>
      <c r="RST149" s="4"/>
      <c r="RSU149" s="4"/>
      <c r="RSV149" s="4"/>
      <c r="RSW149" s="4"/>
      <c r="RSX149" s="4"/>
      <c r="RSY149" s="4"/>
      <c r="RSZ149" s="4"/>
      <c r="RTA149" s="4"/>
      <c r="RTB149" s="4"/>
      <c r="RTC149" s="4"/>
      <c r="RTD149" s="4"/>
      <c r="RTE149" s="4"/>
      <c r="RTF149" s="4"/>
      <c r="RTG149" s="4"/>
      <c r="RTH149" s="4"/>
      <c r="RTI149" s="4"/>
      <c r="RTJ149" s="4"/>
      <c r="RTK149" s="4"/>
      <c r="RTL149" s="4"/>
      <c r="RTM149" s="4"/>
      <c r="RTN149" s="4"/>
      <c r="RTO149" s="4"/>
      <c r="RTP149" s="4"/>
      <c r="RTQ149" s="4"/>
      <c r="RTR149" s="4"/>
      <c r="RTS149" s="4"/>
      <c r="RTT149" s="4"/>
      <c r="RTU149" s="4"/>
      <c r="RTV149" s="4"/>
      <c r="RTW149" s="4"/>
      <c r="RTX149" s="4"/>
      <c r="RTY149" s="4"/>
      <c r="RTZ149" s="4"/>
      <c r="RUA149" s="4"/>
      <c r="RUB149" s="4"/>
      <c r="RUC149" s="4"/>
      <c r="RUD149" s="4"/>
      <c r="RUE149" s="4"/>
      <c r="RUF149" s="4"/>
      <c r="RUG149" s="4"/>
      <c r="RUH149" s="4"/>
      <c r="RUI149" s="4"/>
      <c r="RUJ149" s="4"/>
      <c r="RUK149" s="4"/>
      <c r="RUL149" s="4"/>
      <c r="RUM149" s="4"/>
      <c r="RUN149" s="4"/>
      <c r="RUO149" s="4"/>
      <c r="RUP149" s="4"/>
      <c r="RUQ149" s="4"/>
      <c r="RUR149" s="4"/>
      <c r="RUS149" s="4"/>
      <c r="RUT149" s="4"/>
      <c r="RUU149" s="4"/>
      <c r="RUV149" s="4"/>
      <c r="RUW149" s="4"/>
      <c r="RUX149" s="4"/>
      <c r="RUY149" s="4"/>
      <c r="RUZ149" s="4"/>
      <c r="RVA149" s="4"/>
      <c r="RVB149" s="4"/>
      <c r="RVC149" s="4"/>
      <c r="RVD149" s="4"/>
      <c r="RVE149" s="4"/>
      <c r="RVF149" s="4"/>
      <c r="RVG149" s="4"/>
      <c r="RVH149" s="4"/>
      <c r="RVI149" s="4"/>
      <c r="RVJ149" s="4"/>
      <c r="RVK149" s="4"/>
      <c r="RVL149" s="4"/>
      <c r="RVM149" s="4"/>
      <c r="RVN149" s="4"/>
      <c r="RVO149" s="74"/>
      <c r="RVP149" s="74"/>
      <c r="RVQ149" s="74"/>
      <c r="RVR149" s="74"/>
      <c r="RVS149" s="74"/>
      <c r="RVT149" s="74"/>
      <c r="RVU149" s="4"/>
      <c r="RVV149" s="4"/>
      <c r="RVW149" s="4"/>
      <c r="RVX149" s="4"/>
      <c r="RVY149" s="4"/>
      <c r="RVZ149" s="4"/>
      <c r="RWA149" s="4"/>
      <c r="RWB149" s="4"/>
      <c r="RWC149" s="4"/>
      <c r="RWD149" s="4"/>
      <c r="RWE149" s="4"/>
      <c r="RWF149" s="4"/>
      <c r="RWG149" s="4"/>
      <c r="RWH149" s="4"/>
      <c r="RWI149" s="4"/>
      <c r="RWJ149" s="4"/>
      <c r="RWK149" s="4"/>
      <c r="RWL149" s="4"/>
      <c r="RWM149" s="4"/>
      <c r="RWN149" s="4"/>
      <c r="RWO149" s="4"/>
      <c r="RWP149" s="4"/>
      <c r="RWQ149" s="4"/>
      <c r="RWR149" s="4"/>
      <c r="RWS149" s="4"/>
      <c r="RWT149" s="4"/>
      <c r="RWU149" s="4"/>
      <c r="RWV149" s="4"/>
      <c r="RWW149" s="4"/>
      <c r="RWX149" s="4"/>
      <c r="RWY149" s="4"/>
      <c r="RWZ149" s="4"/>
      <c r="RXA149" s="4"/>
      <c r="RXB149" s="4"/>
      <c r="RXC149" s="4"/>
      <c r="RXD149" s="4"/>
      <c r="RXE149" s="4"/>
      <c r="RXF149" s="4"/>
      <c r="RXG149" s="4"/>
      <c r="RXH149" s="4"/>
      <c r="RXI149" s="4"/>
      <c r="RXJ149" s="4"/>
      <c r="RXK149" s="4"/>
      <c r="RXL149" s="4"/>
      <c r="RXM149" s="4"/>
      <c r="RXN149" s="4"/>
      <c r="RXO149" s="4"/>
      <c r="RXP149" s="4"/>
      <c r="RXQ149" s="4"/>
      <c r="RXR149" s="4"/>
      <c r="RXS149" s="4"/>
      <c r="RXT149" s="4"/>
      <c r="RXU149" s="4"/>
      <c r="RXV149" s="4"/>
      <c r="RXW149" s="4"/>
      <c r="RXX149" s="4"/>
      <c r="RXY149" s="4"/>
      <c r="RXZ149" s="4"/>
      <c r="RYA149" s="4"/>
      <c r="RYB149" s="4"/>
      <c r="RYC149" s="4"/>
      <c r="RYD149" s="4"/>
      <c r="RYE149" s="4"/>
      <c r="RYF149" s="4"/>
      <c r="RYG149" s="4"/>
      <c r="RYH149" s="4"/>
      <c r="RYI149" s="4"/>
      <c r="RYJ149" s="4"/>
      <c r="RYK149" s="4"/>
      <c r="RYL149" s="4"/>
      <c r="RYM149" s="4"/>
      <c r="RYN149" s="4"/>
      <c r="RYO149" s="4"/>
      <c r="RYP149" s="4"/>
      <c r="RYQ149" s="4"/>
      <c r="RYR149" s="4"/>
      <c r="RYS149" s="4"/>
      <c r="RYT149" s="4"/>
      <c r="RYU149" s="4"/>
      <c r="RYV149" s="4"/>
      <c r="RYW149" s="4"/>
      <c r="RYX149" s="4"/>
      <c r="RYY149" s="4"/>
      <c r="RYZ149" s="4"/>
      <c r="RZA149" s="4"/>
      <c r="RZB149" s="4"/>
      <c r="RZC149" s="4"/>
      <c r="RZD149" s="4"/>
      <c r="RZE149" s="4"/>
      <c r="RZF149" s="4"/>
      <c r="RZG149" s="4"/>
      <c r="RZH149" s="4"/>
      <c r="RZI149" s="4"/>
      <c r="RZJ149" s="4"/>
      <c r="RZK149" s="4"/>
      <c r="RZL149" s="4"/>
      <c r="RZM149" s="4"/>
      <c r="RZN149" s="4"/>
      <c r="RZO149" s="4"/>
      <c r="RZP149" s="4"/>
      <c r="RZQ149" s="4"/>
      <c r="RZR149" s="4"/>
      <c r="RZS149" s="4"/>
      <c r="RZT149" s="4"/>
      <c r="RZU149" s="4"/>
      <c r="RZV149" s="4"/>
      <c r="RZW149" s="4"/>
      <c r="RZX149" s="4"/>
      <c r="RZY149" s="4"/>
      <c r="RZZ149" s="4"/>
      <c r="SAA149" s="4"/>
      <c r="SAB149" s="4"/>
      <c r="SAC149" s="4"/>
      <c r="SAD149" s="4"/>
      <c r="SAE149" s="4"/>
      <c r="SAF149" s="4"/>
      <c r="SAG149" s="4"/>
      <c r="SAH149" s="4"/>
      <c r="SAI149" s="4"/>
      <c r="SAJ149" s="4"/>
      <c r="SAK149" s="4"/>
      <c r="SAL149" s="4"/>
      <c r="SAM149" s="4"/>
      <c r="SAN149" s="4"/>
      <c r="SAO149" s="4"/>
      <c r="SAP149" s="4"/>
      <c r="SAQ149" s="4"/>
      <c r="SAR149" s="4"/>
      <c r="SAS149" s="4"/>
      <c r="SAT149" s="4"/>
      <c r="SAU149" s="4"/>
      <c r="SAV149" s="4"/>
      <c r="SAW149" s="4"/>
      <c r="SAX149" s="4"/>
      <c r="SAY149" s="4"/>
      <c r="SAZ149" s="4"/>
      <c r="SBA149" s="4"/>
      <c r="SBB149" s="4"/>
      <c r="SBC149" s="4"/>
      <c r="SBD149" s="4"/>
      <c r="SBE149" s="4"/>
      <c r="SBF149" s="4"/>
      <c r="SBG149" s="4"/>
      <c r="SBH149" s="4"/>
      <c r="SBI149" s="4"/>
      <c r="SBJ149" s="4"/>
      <c r="SBK149" s="4"/>
      <c r="SBL149" s="4"/>
      <c r="SBM149" s="4"/>
      <c r="SBN149" s="4"/>
      <c r="SBO149" s="4"/>
      <c r="SBP149" s="4"/>
      <c r="SBQ149" s="4"/>
      <c r="SBR149" s="4"/>
      <c r="SBS149" s="4"/>
      <c r="SBT149" s="4"/>
      <c r="SBU149" s="4"/>
      <c r="SBV149" s="4"/>
      <c r="SBW149" s="4"/>
      <c r="SBX149" s="4"/>
      <c r="SBY149" s="4"/>
      <c r="SBZ149" s="4"/>
      <c r="SCA149" s="4"/>
      <c r="SCB149" s="4"/>
      <c r="SCC149" s="4"/>
      <c r="SCD149" s="4"/>
      <c r="SCE149" s="4"/>
      <c r="SCF149" s="4"/>
      <c r="SCG149" s="4"/>
      <c r="SCH149" s="4"/>
      <c r="SCI149" s="4"/>
      <c r="SCJ149" s="4"/>
      <c r="SCK149" s="4"/>
      <c r="SCL149" s="4"/>
      <c r="SCM149" s="4"/>
      <c r="SCN149" s="4"/>
      <c r="SCO149" s="4"/>
      <c r="SCP149" s="4"/>
      <c r="SCQ149" s="4"/>
      <c r="SCR149" s="4"/>
      <c r="SCS149" s="4"/>
      <c r="SCT149" s="4"/>
      <c r="SCU149" s="4"/>
      <c r="SCV149" s="4"/>
      <c r="SCW149" s="4"/>
      <c r="SCX149" s="4"/>
      <c r="SCY149" s="4"/>
      <c r="SCZ149" s="4"/>
      <c r="SDA149" s="4"/>
      <c r="SDB149" s="4"/>
      <c r="SDC149" s="4"/>
      <c r="SDD149" s="4"/>
      <c r="SDE149" s="4"/>
      <c r="SDF149" s="4"/>
      <c r="SDG149" s="4"/>
      <c r="SDH149" s="4"/>
      <c r="SDI149" s="4"/>
      <c r="SDJ149" s="4"/>
      <c r="SDK149" s="4"/>
      <c r="SDL149" s="4"/>
      <c r="SDM149" s="4"/>
      <c r="SDN149" s="4"/>
      <c r="SDO149" s="4"/>
      <c r="SDP149" s="4"/>
      <c r="SDQ149" s="4"/>
      <c r="SDR149" s="4"/>
      <c r="SDS149" s="4"/>
      <c r="SDT149" s="4"/>
      <c r="SDU149" s="4"/>
      <c r="SDV149" s="4"/>
      <c r="SDW149" s="4"/>
      <c r="SDX149" s="4"/>
      <c r="SDY149" s="4"/>
      <c r="SDZ149" s="4"/>
      <c r="SEA149" s="4"/>
      <c r="SEB149" s="4"/>
      <c r="SEC149" s="4"/>
      <c r="SED149" s="4"/>
      <c r="SEE149" s="4"/>
      <c r="SEF149" s="4"/>
      <c r="SEG149" s="4"/>
      <c r="SEH149" s="4"/>
      <c r="SEI149" s="4"/>
      <c r="SEJ149" s="4"/>
      <c r="SEK149" s="4"/>
      <c r="SEL149" s="4"/>
      <c r="SEM149" s="4"/>
      <c r="SEN149" s="4"/>
      <c r="SEO149" s="4"/>
      <c r="SEP149" s="4"/>
      <c r="SEQ149" s="4"/>
      <c r="SER149" s="4"/>
      <c r="SES149" s="4"/>
      <c r="SET149" s="4"/>
      <c r="SEU149" s="4"/>
      <c r="SEV149" s="4"/>
      <c r="SEW149" s="4"/>
      <c r="SEX149" s="4"/>
      <c r="SEY149" s="4"/>
      <c r="SEZ149" s="4"/>
      <c r="SFA149" s="4"/>
      <c r="SFB149" s="4"/>
      <c r="SFC149" s="4"/>
      <c r="SFD149" s="4"/>
      <c r="SFE149" s="4"/>
      <c r="SFF149" s="4"/>
      <c r="SFG149" s="4"/>
      <c r="SFH149" s="4"/>
      <c r="SFI149" s="4"/>
      <c r="SFJ149" s="4"/>
      <c r="SFK149" s="74"/>
      <c r="SFL149" s="74"/>
      <c r="SFM149" s="74"/>
      <c r="SFN149" s="74"/>
      <c r="SFO149" s="74"/>
      <c r="SFP149" s="74"/>
      <c r="SFQ149" s="4"/>
      <c r="SFR149" s="4"/>
      <c r="SFS149" s="4"/>
      <c r="SFT149" s="4"/>
      <c r="SFU149" s="4"/>
      <c r="SFV149" s="4"/>
      <c r="SFW149" s="4"/>
      <c r="SFX149" s="4"/>
      <c r="SFY149" s="4"/>
      <c r="SFZ149" s="4"/>
      <c r="SGA149" s="4"/>
      <c r="SGB149" s="4"/>
      <c r="SGC149" s="4"/>
      <c r="SGD149" s="4"/>
      <c r="SGE149" s="4"/>
      <c r="SGF149" s="4"/>
      <c r="SGG149" s="4"/>
      <c r="SGH149" s="4"/>
      <c r="SGI149" s="4"/>
      <c r="SGJ149" s="4"/>
      <c r="SGK149" s="4"/>
      <c r="SGL149" s="4"/>
      <c r="SGM149" s="4"/>
      <c r="SGN149" s="4"/>
      <c r="SGO149" s="4"/>
      <c r="SGP149" s="4"/>
      <c r="SGQ149" s="4"/>
      <c r="SGR149" s="4"/>
      <c r="SGS149" s="4"/>
      <c r="SGT149" s="4"/>
      <c r="SGU149" s="4"/>
      <c r="SGV149" s="4"/>
      <c r="SGW149" s="4"/>
      <c r="SGX149" s="4"/>
      <c r="SGY149" s="4"/>
      <c r="SGZ149" s="4"/>
      <c r="SHA149" s="4"/>
      <c r="SHB149" s="4"/>
      <c r="SHC149" s="4"/>
      <c r="SHD149" s="4"/>
      <c r="SHE149" s="4"/>
      <c r="SHF149" s="4"/>
      <c r="SHG149" s="4"/>
      <c r="SHH149" s="4"/>
      <c r="SHI149" s="4"/>
      <c r="SHJ149" s="4"/>
      <c r="SHK149" s="4"/>
      <c r="SHL149" s="4"/>
      <c r="SHM149" s="4"/>
      <c r="SHN149" s="4"/>
      <c r="SHO149" s="4"/>
      <c r="SHP149" s="4"/>
      <c r="SHQ149" s="4"/>
      <c r="SHR149" s="4"/>
      <c r="SHS149" s="4"/>
      <c r="SHT149" s="4"/>
      <c r="SHU149" s="4"/>
      <c r="SHV149" s="4"/>
      <c r="SHW149" s="4"/>
      <c r="SHX149" s="4"/>
      <c r="SHY149" s="4"/>
      <c r="SHZ149" s="4"/>
      <c r="SIA149" s="4"/>
      <c r="SIB149" s="4"/>
      <c r="SIC149" s="4"/>
      <c r="SID149" s="4"/>
      <c r="SIE149" s="4"/>
      <c r="SIF149" s="4"/>
      <c r="SIG149" s="4"/>
      <c r="SIH149" s="4"/>
      <c r="SII149" s="4"/>
      <c r="SIJ149" s="4"/>
      <c r="SIK149" s="4"/>
      <c r="SIL149" s="4"/>
      <c r="SIM149" s="4"/>
      <c r="SIN149" s="4"/>
      <c r="SIO149" s="4"/>
      <c r="SIP149" s="4"/>
      <c r="SIQ149" s="4"/>
      <c r="SIR149" s="4"/>
      <c r="SIS149" s="4"/>
      <c r="SIT149" s="4"/>
      <c r="SIU149" s="4"/>
      <c r="SIV149" s="4"/>
      <c r="SIW149" s="4"/>
      <c r="SIX149" s="4"/>
      <c r="SIY149" s="4"/>
      <c r="SIZ149" s="4"/>
      <c r="SJA149" s="4"/>
      <c r="SJB149" s="4"/>
      <c r="SJC149" s="4"/>
      <c r="SJD149" s="4"/>
      <c r="SJE149" s="4"/>
      <c r="SJF149" s="4"/>
      <c r="SJG149" s="4"/>
      <c r="SJH149" s="4"/>
      <c r="SJI149" s="4"/>
      <c r="SJJ149" s="4"/>
      <c r="SJK149" s="4"/>
      <c r="SJL149" s="4"/>
      <c r="SJM149" s="4"/>
      <c r="SJN149" s="4"/>
      <c r="SJO149" s="4"/>
      <c r="SJP149" s="4"/>
      <c r="SJQ149" s="4"/>
      <c r="SJR149" s="4"/>
      <c r="SJS149" s="4"/>
      <c r="SJT149" s="4"/>
      <c r="SJU149" s="4"/>
      <c r="SJV149" s="4"/>
      <c r="SJW149" s="4"/>
      <c r="SJX149" s="4"/>
      <c r="SJY149" s="4"/>
      <c r="SJZ149" s="4"/>
      <c r="SKA149" s="4"/>
      <c r="SKB149" s="4"/>
      <c r="SKC149" s="4"/>
      <c r="SKD149" s="4"/>
      <c r="SKE149" s="4"/>
      <c r="SKF149" s="4"/>
      <c r="SKG149" s="4"/>
      <c r="SKH149" s="4"/>
      <c r="SKI149" s="4"/>
      <c r="SKJ149" s="4"/>
      <c r="SKK149" s="4"/>
      <c r="SKL149" s="4"/>
      <c r="SKM149" s="4"/>
      <c r="SKN149" s="4"/>
      <c r="SKO149" s="4"/>
      <c r="SKP149" s="4"/>
      <c r="SKQ149" s="4"/>
      <c r="SKR149" s="4"/>
      <c r="SKS149" s="4"/>
      <c r="SKT149" s="4"/>
      <c r="SKU149" s="4"/>
      <c r="SKV149" s="4"/>
      <c r="SKW149" s="4"/>
      <c r="SKX149" s="4"/>
      <c r="SKY149" s="4"/>
      <c r="SKZ149" s="4"/>
      <c r="SLA149" s="4"/>
      <c r="SLB149" s="4"/>
      <c r="SLC149" s="4"/>
      <c r="SLD149" s="4"/>
      <c r="SLE149" s="4"/>
      <c r="SLF149" s="4"/>
      <c r="SLG149" s="4"/>
      <c r="SLH149" s="4"/>
      <c r="SLI149" s="4"/>
      <c r="SLJ149" s="4"/>
      <c r="SLK149" s="4"/>
      <c r="SLL149" s="4"/>
      <c r="SLM149" s="4"/>
      <c r="SLN149" s="4"/>
      <c r="SLO149" s="4"/>
      <c r="SLP149" s="4"/>
      <c r="SLQ149" s="4"/>
      <c r="SLR149" s="4"/>
      <c r="SLS149" s="4"/>
      <c r="SLT149" s="4"/>
      <c r="SLU149" s="4"/>
      <c r="SLV149" s="4"/>
      <c r="SLW149" s="4"/>
      <c r="SLX149" s="4"/>
      <c r="SLY149" s="4"/>
      <c r="SLZ149" s="4"/>
      <c r="SMA149" s="4"/>
      <c r="SMB149" s="4"/>
      <c r="SMC149" s="4"/>
      <c r="SMD149" s="4"/>
      <c r="SME149" s="4"/>
      <c r="SMF149" s="4"/>
      <c r="SMG149" s="4"/>
      <c r="SMH149" s="4"/>
      <c r="SMI149" s="4"/>
      <c r="SMJ149" s="4"/>
      <c r="SMK149" s="4"/>
      <c r="SML149" s="4"/>
      <c r="SMM149" s="4"/>
      <c r="SMN149" s="4"/>
      <c r="SMO149" s="4"/>
      <c r="SMP149" s="4"/>
      <c r="SMQ149" s="4"/>
      <c r="SMR149" s="4"/>
      <c r="SMS149" s="4"/>
      <c r="SMT149" s="4"/>
      <c r="SMU149" s="4"/>
      <c r="SMV149" s="4"/>
      <c r="SMW149" s="4"/>
      <c r="SMX149" s="4"/>
      <c r="SMY149" s="4"/>
      <c r="SMZ149" s="4"/>
      <c r="SNA149" s="4"/>
      <c r="SNB149" s="4"/>
      <c r="SNC149" s="4"/>
      <c r="SND149" s="4"/>
      <c r="SNE149" s="4"/>
      <c r="SNF149" s="4"/>
      <c r="SNG149" s="4"/>
      <c r="SNH149" s="4"/>
      <c r="SNI149" s="4"/>
      <c r="SNJ149" s="4"/>
      <c r="SNK149" s="4"/>
      <c r="SNL149" s="4"/>
      <c r="SNM149" s="4"/>
      <c r="SNN149" s="4"/>
      <c r="SNO149" s="4"/>
      <c r="SNP149" s="4"/>
      <c r="SNQ149" s="4"/>
      <c r="SNR149" s="4"/>
      <c r="SNS149" s="4"/>
      <c r="SNT149" s="4"/>
      <c r="SNU149" s="4"/>
      <c r="SNV149" s="4"/>
      <c r="SNW149" s="4"/>
      <c r="SNX149" s="4"/>
      <c r="SNY149" s="4"/>
      <c r="SNZ149" s="4"/>
      <c r="SOA149" s="4"/>
      <c r="SOB149" s="4"/>
      <c r="SOC149" s="4"/>
      <c r="SOD149" s="4"/>
      <c r="SOE149" s="4"/>
      <c r="SOF149" s="4"/>
      <c r="SOG149" s="4"/>
      <c r="SOH149" s="4"/>
      <c r="SOI149" s="4"/>
      <c r="SOJ149" s="4"/>
      <c r="SOK149" s="4"/>
      <c r="SOL149" s="4"/>
      <c r="SOM149" s="4"/>
      <c r="SON149" s="4"/>
      <c r="SOO149" s="4"/>
      <c r="SOP149" s="4"/>
      <c r="SOQ149" s="4"/>
      <c r="SOR149" s="4"/>
      <c r="SOS149" s="4"/>
      <c r="SOT149" s="4"/>
      <c r="SOU149" s="4"/>
      <c r="SOV149" s="4"/>
      <c r="SOW149" s="4"/>
      <c r="SOX149" s="4"/>
      <c r="SOY149" s="4"/>
      <c r="SOZ149" s="4"/>
      <c r="SPA149" s="4"/>
      <c r="SPB149" s="4"/>
      <c r="SPC149" s="4"/>
      <c r="SPD149" s="4"/>
      <c r="SPE149" s="4"/>
      <c r="SPF149" s="4"/>
      <c r="SPG149" s="74"/>
      <c r="SPH149" s="74"/>
      <c r="SPI149" s="74"/>
      <c r="SPJ149" s="74"/>
      <c r="SPK149" s="74"/>
      <c r="SPL149" s="74"/>
      <c r="SPM149" s="4"/>
      <c r="SPN149" s="4"/>
      <c r="SPO149" s="4"/>
      <c r="SPP149" s="4"/>
      <c r="SPQ149" s="4"/>
      <c r="SPR149" s="4"/>
      <c r="SPS149" s="4"/>
      <c r="SPT149" s="4"/>
      <c r="SPU149" s="4"/>
      <c r="SPV149" s="4"/>
      <c r="SPW149" s="4"/>
      <c r="SPX149" s="4"/>
      <c r="SPY149" s="4"/>
      <c r="SPZ149" s="4"/>
      <c r="SQA149" s="4"/>
      <c r="SQB149" s="4"/>
      <c r="SQC149" s="4"/>
      <c r="SQD149" s="4"/>
      <c r="SQE149" s="4"/>
      <c r="SQF149" s="4"/>
      <c r="SQG149" s="4"/>
      <c r="SQH149" s="4"/>
      <c r="SQI149" s="4"/>
      <c r="SQJ149" s="4"/>
      <c r="SQK149" s="4"/>
      <c r="SQL149" s="4"/>
      <c r="SQM149" s="4"/>
      <c r="SQN149" s="4"/>
      <c r="SQO149" s="4"/>
      <c r="SQP149" s="4"/>
      <c r="SQQ149" s="4"/>
      <c r="SQR149" s="4"/>
      <c r="SQS149" s="4"/>
      <c r="SQT149" s="4"/>
      <c r="SQU149" s="4"/>
      <c r="SQV149" s="4"/>
      <c r="SQW149" s="4"/>
      <c r="SQX149" s="4"/>
      <c r="SQY149" s="4"/>
      <c r="SQZ149" s="4"/>
      <c r="SRA149" s="4"/>
      <c r="SRB149" s="4"/>
      <c r="SRC149" s="4"/>
      <c r="SRD149" s="4"/>
      <c r="SRE149" s="4"/>
      <c r="SRF149" s="4"/>
      <c r="SRG149" s="4"/>
      <c r="SRH149" s="4"/>
      <c r="SRI149" s="4"/>
      <c r="SRJ149" s="4"/>
      <c r="SRK149" s="4"/>
      <c r="SRL149" s="4"/>
      <c r="SRM149" s="4"/>
      <c r="SRN149" s="4"/>
      <c r="SRO149" s="4"/>
      <c r="SRP149" s="4"/>
      <c r="SRQ149" s="4"/>
      <c r="SRR149" s="4"/>
      <c r="SRS149" s="4"/>
      <c r="SRT149" s="4"/>
      <c r="SRU149" s="4"/>
      <c r="SRV149" s="4"/>
      <c r="SRW149" s="4"/>
      <c r="SRX149" s="4"/>
      <c r="SRY149" s="4"/>
      <c r="SRZ149" s="4"/>
      <c r="SSA149" s="4"/>
      <c r="SSB149" s="4"/>
      <c r="SSC149" s="4"/>
      <c r="SSD149" s="4"/>
      <c r="SSE149" s="4"/>
      <c r="SSF149" s="4"/>
      <c r="SSG149" s="4"/>
      <c r="SSH149" s="4"/>
      <c r="SSI149" s="4"/>
      <c r="SSJ149" s="4"/>
      <c r="SSK149" s="4"/>
      <c r="SSL149" s="4"/>
      <c r="SSM149" s="4"/>
      <c r="SSN149" s="4"/>
      <c r="SSO149" s="4"/>
      <c r="SSP149" s="4"/>
      <c r="SSQ149" s="4"/>
      <c r="SSR149" s="4"/>
      <c r="SSS149" s="4"/>
      <c r="SST149" s="4"/>
      <c r="SSU149" s="4"/>
      <c r="SSV149" s="4"/>
      <c r="SSW149" s="4"/>
      <c r="SSX149" s="4"/>
      <c r="SSY149" s="4"/>
      <c r="SSZ149" s="4"/>
      <c r="STA149" s="4"/>
      <c r="STB149" s="4"/>
      <c r="STC149" s="4"/>
      <c r="STD149" s="4"/>
      <c r="STE149" s="4"/>
      <c r="STF149" s="4"/>
      <c r="STG149" s="4"/>
      <c r="STH149" s="4"/>
      <c r="STI149" s="4"/>
      <c r="STJ149" s="4"/>
      <c r="STK149" s="4"/>
      <c r="STL149" s="4"/>
      <c r="STM149" s="4"/>
      <c r="STN149" s="4"/>
      <c r="STO149" s="4"/>
      <c r="STP149" s="4"/>
      <c r="STQ149" s="4"/>
      <c r="STR149" s="4"/>
      <c r="STS149" s="4"/>
      <c r="STT149" s="4"/>
      <c r="STU149" s="4"/>
      <c r="STV149" s="4"/>
      <c r="STW149" s="4"/>
      <c r="STX149" s="4"/>
      <c r="STY149" s="4"/>
      <c r="STZ149" s="4"/>
      <c r="SUA149" s="4"/>
      <c r="SUB149" s="4"/>
      <c r="SUC149" s="4"/>
      <c r="SUD149" s="4"/>
      <c r="SUE149" s="4"/>
      <c r="SUF149" s="4"/>
      <c r="SUG149" s="4"/>
      <c r="SUH149" s="4"/>
      <c r="SUI149" s="4"/>
      <c r="SUJ149" s="4"/>
      <c r="SUK149" s="4"/>
      <c r="SUL149" s="4"/>
      <c r="SUM149" s="4"/>
      <c r="SUN149" s="4"/>
      <c r="SUO149" s="4"/>
      <c r="SUP149" s="4"/>
      <c r="SUQ149" s="4"/>
      <c r="SUR149" s="4"/>
      <c r="SUS149" s="4"/>
      <c r="SUT149" s="4"/>
      <c r="SUU149" s="4"/>
      <c r="SUV149" s="4"/>
      <c r="SUW149" s="4"/>
      <c r="SUX149" s="4"/>
      <c r="SUY149" s="4"/>
      <c r="SUZ149" s="4"/>
      <c r="SVA149" s="4"/>
      <c r="SVB149" s="4"/>
      <c r="SVC149" s="4"/>
      <c r="SVD149" s="4"/>
      <c r="SVE149" s="4"/>
      <c r="SVF149" s="4"/>
      <c r="SVG149" s="4"/>
      <c r="SVH149" s="4"/>
      <c r="SVI149" s="4"/>
      <c r="SVJ149" s="4"/>
      <c r="SVK149" s="4"/>
      <c r="SVL149" s="4"/>
      <c r="SVM149" s="4"/>
      <c r="SVN149" s="4"/>
      <c r="SVO149" s="4"/>
      <c r="SVP149" s="4"/>
      <c r="SVQ149" s="4"/>
      <c r="SVR149" s="4"/>
      <c r="SVS149" s="4"/>
      <c r="SVT149" s="4"/>
      <c r="SVU149" s="4"/>
      <c r="SVV149" s="4"/>
      <c r="SVW149" s="4"/>
      <c r="SVX149" s="4"/>
      <c r="SVY149" s="4"/>
      <c r="SVZ149" s="4"/>
      <c r="SWA149" s="4"/>
      <c r="SWB149" s="4"/>
      <c r="SWC149" s="4"/>
      <c r="SWD149" s="4"/>
      <c r="SWE149" s="4"/>
      <c r="SWF149" s="4"/>
      <c r="SWG149" s="4"/>
      <c r="SWH149" s="4"/>
      <c r="SWI149" s="4"/>
      <c r="SWJ149" s="4"/>
      <c r="SWK149" s="4"/>
      <c r="SWL149" s="4"/>
      <c r="SWM149" s="4"/>
      <c r="SWN149" s="4"/>
      <c r="SWO149" s="4"/>
      <c r="SWP149" s="4"/>
      <c r="SWQ149" s="4"/>
      <c r="SWR149" s="4"/>
      <c r="SWS149" s="4"/>
      <c r="SWT149" s="4"/>
      <c r="SWU149" s="4"/>
      <c r="SWV149" s="4"/>
      <c r="SWW149" s="4"/>
      <c r="SWX149" s="4"/>
      <c r="SWY149" s="4"/>
      <c r="SWZ149" s="4"/>
      <c r="SXA149" s="4"/>
      <c r="SXB149" s="4"/>
      <c r="SXC149" s="4"/>
      <c r="SXD149" s="4"/>
      <c r="SXE149" s="4"/>
      <c r="SXF149" s="4"/>
      <c r="SXG149" s="4"/>
      <c r="SXH149" s="4"/>
      <c r="SXI149" s="4"/>
      <c r="SXJ149" s="4"/>
      <c r="SXK149" s="4"/>
      <c r="SXL149" s="4"/>
      <c r="SXM149" s="4"/>
      <c r="SXN149" s="4"/>
      <c r="SXO149" s="4"/>
      <c r="SXP149" s="4"/>
      <c r="SXQ149" s="4"/>
      <c r="SXR149" s="4"/>
      <c r="SXS149" s="4"/>
      <c r="SXT149" s="4"/>
      <c r="SXU149" s="4"/>
      <c r="SXV149" s="4"/>
      <c r="SXW149" s="4"/>
      <c r="SXX149" s="4"/>
      <c r="SXY149" s="4"/>
      <c r="SXZ149" s="4"/>
      <c r="SYA149" s="4"/>
      <c r="SYB149" s="4"/>
      <c r="SYC149" s="4"/>
      <c r="SYD149" s="4"/>
      <c r="SYE149" s="4"/>
      <c r="SYF149" s="4"/>
      <c r="SYG149" s="4"/>
      <c r="SYH149" s="4"/>
      <c r="SYI149" s="4"/>
      <c r="SYJ149" s="4"/>
      <c r="SYK149" s="4"/>
      <c r="SYL149" s="4"/>
      <c r="SYM149" s="4"/>
      <c r="SYN149" s="4"/>
      <c r="SYO149" s="4"/>
      <c r="SYP149" s="4"/>
      <c r="SYQ149" s="4"/>
      <c r="SYR149" s="4"/>
      <c r="SYS149" s="4"/>
      <c r="SYT149" s="4"/>
      <c r="SYU149" s="4"/>
      <c r="SYV149" s="4"/>
      <c r="SYW149" s="4"/>
      <c r="SYX149" s="4"/>
      <c r="SYY149" s="4"/>
      <c r="SYZ149" s="4"/>
      <c r="SZA149" s="4"/>
      <c r="SZB149" s="4"/>
      <c r="SZC149" s="74"/>
      <c r="SZD149" s="74"/>
      <c r="SZE149" s="74"/>
      <c r="SZF149" s="74"/>
      <c r="SZG149" s="74"/>
      <c r="SZH149" s="74"/>
      <c r="SZI149" s="4"/>
      <c r="SZJ149" s="4"/>
      <c r="SZK149" s="4"/>
      <c r="SZL149" s="4"/>
      <c r="SZM149" s="4"/>
      <c r="SZN149" s="4"/>
      <c r="SZO149" s="4"/>
      <c r="SZP149" s="4"/>
      <c r="SZQ149" s="4"/>
      <c r="SZR149" s="4"/>
      <c r="SZS149" s="4"/>
      <c r="SZT149" s="4"/>
      <c r="SZU149" s="4"/>
      <c r="SZV149" s="4"/>
      <c r="SZW149" s="4"/>
      <c r="SZX149" s="4"/>
      <c r="SZY149" s="4"/>
      <c r="SZZ149" s="4"/>
      <c r="TAA149" s="4"/>
      <c r="TAB149" s="4"/>
      <c r="TAC149" s="4"/>
      <c r="TAD149" s="4"/>
      <c r="TAE149" s="4"/>
      <c r="TAF149" s="4"/>
      <c r="TAG149" s="4"/>
      <c r="TAH149" s="4"/>
      <c r="TAI149" s="4"/>
      <c r="TAJ149" s="4"/>
      <c r="TAK149" s="4"/>
      <c r="TAL149" s="4"/>
      <c r="TAM149" s="4"/>
      <c r="TAN149" s="4"/>
      <c r="TAO149" s="4"/>
      <c r="TAP149" s="4"/>
      <c r="TAQ149" s="4"/>
      <c r="TAR149" s="4"/>
      <c r="TAS149" s="4"/>
      <c r="TAT149" s="4"/>
      <c r="TAU149" s="4"/>
      <c r="TAV149" s="4"/>
      <c r="TAW149" s="4"/>
      <c r="TAX149" s="4"/>
      <c r="TAY149" s="4"/>
      <c r="TAZ149" s="4"/>
      <c r="TBA149" s="4"/>
      <c r="TBB149" s="4"/>
      <c r="TBC149" s="4"/>
      <c r="TBD149" s="4"/>
      <c r="TBE149" s="4"/>
      <c r="TBF149" s="4"/>
      <c r="TBG149" s="4"/>
      <c r="TBH149" s="4"/>
      <c r="TBI149" s="4"/>
      <c r="TBJ149" s="4"/>
      <c r="TBK149" s="4"/>
      <c r="TBL149" s="4"/>
      <c r="TBM149" s="4"/>
      <c r="TBN149" s="4"/>
      <c r="TBO149" s="4"/>
      <c r="TBP149" s="4"/>
      <c r="TBQ149" s="4"/>
      <c r="TBR149" s="4"/>
      <c r="TBS149" s="4"/>
      <c r="TBT149" s="4"/>
      <c r="TBU149" s="4"/>
      <c r="TBV149" s="4"/>
      <c r="TBW149" s="4"/>
      <c r="TBX149" s="4"/>
      <c r="TBY149" s="4"/>
      <c r="TBZ149" s="4"/>
      <c r="TCA149" s="4"/>
      <c r="TCB149" s="4"/>
      <c r="TCC149" s="4"/>
      <c r="TCD149" s="4"/>
      <c r="TCE149" s="4"/>
      <c r="TCF149" s="4"/>
      <c r="TCG149" s="4"/>
      <c r="TCH149" s="4"/>
      <c r="TCI149" s="4"/>
      <c r="TCJ149" s="4"/>
      <c r="TCK149" s="4"/>
      <c r="TCL149" s="4"/>
      <c r="TCM149" s="4"/>
      <c r="TCN149" s="4"/>
      <c r="TCO149" s="4"/>
      <c r="TCP149" s="4"/>
      <c r="TCQ149" s="4"/>
      <c r="TCR149" s="4"/>
      <c r="TCS149" s="4"/>
      <c r="TCT149" s="4"/>
      <c r="TCU149" s="4"/>
      <c r="TCV149" s="4"/>
      <c r="TCW149" s="4"/>
      <c r="TCX149" s="4"/>
      <c r="TCY149" s="4"/>
      <c r="TCZ149" s="4"/>
      <c r="TDA149" s="4"/>
      <c r="TDB149" s="4"/>
      <c r="TDC149" s="4"/>
      <c r="TDD149" s="4"/>
      <c r="TDE149" s="4"/>
      <c r="TDF149" s="4"/>
      <c r="TDG149" s="4"/>
      <c r="TDH149" s="4"/>
      <c r="TDI149" s="4"/>
      <c r="TDJ149" s="4"/>
      <c r="TDK149" s="4"/>
      <c r="TDL149" s="4"/>
      <c r="TDM149" s="4"/>
      <c r="TDN149" s="4"/>
      <c r="TDO149" s="4"/>
      <c r="TDP149" s="4"/>
      <c r="TDQ149" s="4"/>
      <c r="TDR149" s="4"/>
      <c r="TDS149" s="4"/>
      <c r="TDT149" s="4"/>
      <c r="TDU149" s="4"/>
      <c r="TDV149" s="4"/>
      <c r="TDW149" s="4"/>
      <c r="TDX149" s="4"/>
      <c r="TDY149" s="4"/>
      <c r="TDZ149" s="4"/>
      <c r="TEA149" s="4"/>
      <c r="TEB149" s="4"/>
      <c r="TEC149" s="4"/>
      <c r="TED149" s="4"/>
      <c r="TEE149" s="4"/>
      <c r="TEF149" s="4"/>
      <c r="TEG149" s="4"/>
      <c r="TEH149" s="4"/>
      <c r="TEI149" s="4"/>
      <c r="TEJ149" s="4"/>
      <c r="TEK149" s="4"/>
      <c r="TEL149" s="4"/>
      <c r="TEM149" s="4"/>
      <c r="TEN149" s="4"/>
      <c r="TEO149" s="4"/>
      <c r="TEP149" s="4"/>
      <c r="TEQ149" s="4"/>
      <c r="TER149" s="4"/>
      <c r="TES149" s="4"/>
      <c r="TET149" s="4"/>
      <c r="TEU149" s="4"/>
      <c r="TEV149" s="4"/>
      <c r="TEW149" s="4"/>
      <c r="TEX149" s="4"/>
      <c r="TEY149" s="4"/>
      <c r="TEZ149" s="4"/>
      <c r="TFA149" s="4"/>
      <c r="TFB149" s="4"/>
      <c r="TFC149" s="4"/>
      <c r="TFD149" s="4"/>
      <c r="TFE149" s="4"/>
      <c r="TFF149" s="4"/>
      <c r="TFG149" s="4"/>
      <c r="TFH149" s="4"/>
      <c r="TFI149" s="4"/>
      <c r="TFJ149" s="4"/>
      <c r="TFK149" s="4"/>
      <c r="TFL149" s="4"/>
      <c r="TFM149" s="4"/>
      <c r="TFN149" s="4"/>
      <c r="TFO149" s="4"/>
      <c r="TFP149" s="4"/>
      <c r="TFQ149" s="4"/>
      <c r="TFR149" s="4"/>
      <c r="TFS149" s="4"/>
      <c r="TFT149" s="4"/>
      <c r="TFU149" s="4"/>
      <c r="TFV149" s="4"/>
      <c r="TFW149" s="4"/>
      <c r="TFX149" s="4"/>
      <c r="TFY149" s="4"/>
      <c r="TFZ149" s="4"/>
      <c r="TGA149" s="4"/>
      <c r="TGB149" s="4"/>
      <c r="TGC149" s="4"/>
      <c r="TGD149" s="4"/>
      <c r="TGE149" s="4"/>
      <c r="TGF149" s="4"/>
      <c r="TGG149" s="4"/>
      <c r="TGH149" s="4"/>
      <c r="TGI149" s="4"/>
      <c r="TGJ149" s="4"/>
      <c r="TGK149" s="4"/>
      <c r="TGL149" s="4"/>
      <c r="TGM149" s="4"/>
      <c r="TGN149" s="4"/>
      <c r="TGO149" s="4"/>
      <c r="TGP149" s="4"/>
      <c r="TGQ149" s="4"/>
      <c r="TGR149" s="4"/>
      <c r="TGS149" s="4"/>
      <c r="TGT149" s="4"/>
      <c r="TGU149" s="4"/>
      <c r="TGV149" s="4"/>
      <c r="TGW149" s="4"/>
      <c r="TGX149" s="4"/>
      <c r="TGY149" s="4"/>
      <c r="TGZ149" s="4"/>
      <c r="THA149" s="4"/>
      <c r="THB149" s="4"/>
      <c r="THC149" s="4"/>
      <c r="THD149" s="4"/>
      <c r="THE149" s="4"/>
      <c r="THF149" s="4"/>
      <c r="THG149" s="4"/>
      <c r="THH149" s="4"/>
      <c r="THI149" s="4"/>
      <c r="THJ149" s="4"/>
      <c r="THK149" s="4"/>
      <c r="THL149" s="4"/>
      <c r="THM149" s="4"/>
      <c r="THN149" s="4"/>
      <c r="THO149" s="4"/>
      <c r="THP149" s="4"/>
      <c r="THQ149" s="4"/>
      <c r="THR149" s="4"/>
      <c r="THS149" s="4"/>
      <c r="THT149" s="4"/>
      <c r="THU149" s="4"/>
      <c r="THV149" s="4"/>
      <c r="THW149" s="4"/>
      <c r="THX149" s="4"/>
      <c r="THY149" s="4"/>
      <c r="THZ149" s="4"/>
      <c r="TIA149" s="4"/>
      <c r="TIB149" s="4"/>
      <c r="TIC149" s="4"/>
      <c r="TID149" s="4"/>
      <c r="TIE149" s="4"/>
      <c r="TIF149" s="4"/>
      <c r="TIG149" s="4"/>
      <c r="TIH149" s="4"/>
      <c r="TII149" s="4"/>
      <c r="TIJ149" s="4"/>
      <c r="TIK149" s="4"/>
      <c r="TIL149" s="4"/>
      <c r="TIM149" s="4"/>
      <c r="TIN149" s="4"/>
      <c r="TIO149" s="4"/>
      <c r="TIP149" s="4"/>
      <c r="TIQ149" s="4"/>
      <c r="TIR149" s="4"/>
      <c r="TIS149" s="4"/>
      <c r="TIT149" s="4"/>
      <c r="TIU149" s="4"/>
      <c r="TIV149" s="4"/>
      <c r="TIW149" s="4"/>
      <c r="TIX149" s="4"/>
      <c r="TIY149" s="74"/>
      <c r="TIZ149" s="74"/>
      <c r="TJA149" s="74"/>
      <c r="TJB149" s="74"/>
      <c r="TJC149" s="74"/>
      <c r="TJD149" s="74"/>
      <c r="TJE149" s="4"/>
      <c r="TJF149" s="4"/>
      <c r="TJG149" s="4"/>
      <c r="TJH149" s="4"/>
      <c r="TJI149" s="4"/>
      <c r="TJJ149" s="4"/>
      <c r="TJK149" s="4"/>
      <c r="TJL149" s="4"/>
      <c r="TJM149" s="4"/>
      <c r="TJN149" s="4"/>
      <c r="TJO149" s="4"/>
      <c r="TJP149" s="4"/>
      <c r="TJQ149" s="4"/>
      <c r="TJR149" s="4"/>
      <c r="TJS149" s="4"/>
      <c r="TJT149" s="4"/>
      <c r="TJU149" s="4"/>
      <c r="TJV149" s="4"/>
      <c r="TJW149" s="4"/>
      <c r="TJX149" s="4"/>
      <c r="TJY149" s="4"/>
      <c r="TJZ149" s="4"/>
      <c r="TKA149" s="4"/>
      <c r="TKB149" s="4"/>
      <c r="TKC149" s="4"/>
      <c r="TKD149" s="4"/>
      <c r="TKE149" s="4"/>
      <c r="TKF149" s="4"/>
      <c r="TKG149" s="4"/>
      <c r="TKH149" s="4"/>
      <c r="TKI149" s="4"/>
      <c r="TKJ149" s="4"/>
      <c r="TKK149" s="4"/>
      <c r="TKL149" s="4"/>
      <c r="TKM149" s="4"/>
      <c r="TKN149" s="4"/>
      <c r="TKO149" s="4"/>
      <c r="TKP149" s="4"/>
      <c r="TKQ149" s="4"/>
      <c r="TKR149" s="4"/>
      <c r="TKS149" s="4"/>
      <c r="TKT149" s="4"/>
      <c r="TKU149" s="4"/>
      <c r="TKV149" s="4"/>
      <c r="TKW149" s="4"/>
      <c r="TKX149" s="4"/>
      <c r="TKY149" s="4"/>
      <c r="TKZ149" s="4"/>
      <c r="TLA149" s="4"/>
      <c r="TLB149" s="4"/>
      <c r="TLC149" s="4"/>
      <c r="TLD149" s="4"/>
      <c r="TLE149" s="4"/>
      <c r="TLF149" s="4"/>
      <c r="TLG149" s="4"/>
      <c r="TLH149" s="4"/>
      <c r="TLI149" s="4"/>
      <c r="TLJ149" s="4"/>
      <c r="TLK149" s="4"/>
      <c r="TLL149" s="4"/>
      <c r="TLM149" s="4"/>
      <c r="TLN149" s="4"/>
      <c r="TLO149" s="4"/>
      <c r="TLP149" s="4"/>
      <c r="TLQ149" s="4"/>
      <c r="TLR149" s="4"/>
      <c r="TLS149" s="4"/>
      <c r="TLT149" s="4"/>
      <c r="TLU149" s="4"/>
      <c r="TLV149" s="4"/>
      <c r="TLW149" s="4"/>
      <c r="TLX149" s="4"/>
      <c r="TLY149" s="4"/>
      <c r="TLZ149" s="4"/>
      <c r="TMA149" s="4"/>
      <c r="TMB149" s="4"/>
      <c r="TMC149" s="4"/>
      <c r="TMD149" s="4"/>
      <c r="TME149" s="4"/>
      <c r="TMF149" s="4"/>
      <c r="TMG149" s="4"/>
      <c r="TMH149" s="4"/>
      <c r="TMI149" s="4"/>
      <c r="TMJ149" s="4"/>
      <c r="TMK149" s="4"/>
      <c r="TML149" s="4"/>
      <c r="TMM149" s="4"/>
      <c r="TMN149" s="4"/>
      <c r="TMO149" s="4"/>
      <c r="TMP149" s="4"/>
      <c r="TMQ149" s="4"/>
      <c r="TMR149" s="4"/>
      <c r="TMS149" s="4"/>
      <c r="TMT149" s="4"/>
      <c r="TMU149" s="4"/>
      <c r="TMV149" s="4"/>
      <c r="TMW149" s="4"/>
      <c r="TMX149" s="4"/>
      <c r="TMY149" s="4"/>
      <c r="TMZ149" s="4"/>
      <c r="TNA149" s="4"/>
      <c r="TNB149" s="4"/>
      <c r="TNC149" s="4"/>
      <c r="TND149" s="4"/>
      <c r="TNE149" s="4"/>
      <c r="TNF149" s="4"/>
      <c r="TNG149" s="4"/>
      <c r="TNH149" s="4"/>
      <c r="TNI149" s="4"/>
      <c r="TNJ149" s="4"/>
      <c r="TNK149" s="4"/>
      <c r="TNL149" s="4"/>
      <c r="TNM149" s="4"/>
      <c r="TNN149" s="4"/>
      <c r="TNO149" s="4"/>
      <c r="TNP149" s="4"/>
      <c r="TNQ149" s="4"/>
      <c r="TNR149" s="4"/>
      <c r="TNS149" s="4"/>
      <c r="TNT149" s="4"/>
      <c r="TNU149" s="4"/>
      <c r="TNV149" s="4"/>
      <c r="TNW149" s="4"/>
      <c r="TNX149" s="4"/>
      <c r="TNY149" s="4"/>
      <c r="TNZ149" s="4"/>
      <c r="TOA149" s="4"/>
      <c r="TOB149" s="4"/>
      <c r="TOC149" s="4"/>
      <c r="TOD149" s="4"/>
      <c r="TOE149" s="4"/>
      <c r="TOF149" s="4"/>
      <c r="TOG149" s="4"/>
      <c r="TOH149" s="4"/>
      <c r="TOI149" s="4"/>
      <c r="TOJ149" s="4"/>
      <c r="TOK149" s="4"/>
      <c r="TOL149" s="4"/>
      <c r="TOM149" s="4"/>
      <c r="TON149" s="4"/>
      <c r="TOO149" s="4"/>
      <c r="TOP149" s="4"/>
      <c r="TOQ149" s="4"/>
      <c r="TOR149" s="4"/>
      <c r="TOS149" s="4"/>
      <c r="TOT149" s="4"/>
      <c r="TOU149" s="4"/>
      <c r="TOV149" s="4"/>
      <c r="TOW149" s="4"/>
      <c r="TOX149" s="4"/>
      <c r="TOY149" s="4"/>
      <c r="TOZ149" s="4"/>
      <c r="TPA149" s="4"/>
      <c r="TPB149" s="4"/>
      <c r="TPC149" s="4"/>
      <c r="TPD149" s="4"/>
      <c r="TPE149" s="4"/>
      <c r="TPF149" s="4"/>
      <c r="TPG149" s="4"/>
      <c r="TPH149" s="4"/>
      <c r="TPI149" s="4"/>
      <c r="TPJ149" s="4"/>
      <c r="TPK149" s="4"/>
      <c r="TPL149" s="4"/>
      <c r="TPM149" s="4"/>
      <c r="TPN149" s="4"/>
      <c r="TPO149" s="4"/>
      <c r="TPP149" s="4"/>
      <c r="TPQ149" s="4"/>
      <c r="TPR149" s="4"/>
      <c r="TPS149" s="4"/>
      <c r="TPT149" s="4"/>
      <c r="TPU149" s="4"/>
      <c r="TPV149" s="4"/>
      <c r="TPW149" s="4"/>
      <c r="TPX149" s="4"/>
      <c r="TPY149" s="4"/>
      <c r="TPZ149" s="4"/>
      <c r="TQA149" s="4"/>
      <c r="TQB149" s="4"/>
      <c r="TQC149" s="4"/>
      <c r="TQD149" s="4"/>
      <c r="TQE149" s="4"/>
      <c r="TQF149" s="4"/>
      <c r="TQG149" s="4"/>
      <c r="TQH149" s="4"/>
      <c r="TQI149" s="4"/>
      <c r="TQJ149" s="4"/>
      <c r="TQK149" s="4"/>
      <c r="TQL149" s="4"/>
      <c r="TQM149" s="4"/>
      <c r="TQN149" s="4"/>
      <c r="TQO149" s="4"/>
      <c r="TQP149" s="4"/>
      <c r="TQQ149" s="4"/>
      <c r="TQR149" s="4"/>
      <c r="TQS149" s="4"/>
      <c r="TQT149" s="4"/>
      <c r="TQU149" s="4"/>
      <c r="TQV149" s="4"/>
      <c r="TQW149" s="4"/>
      <c r="TQX149" s="4"/>
      <c r="TQY149" s="4"/>
      <c r="TQZ149" s="4"/>
      <c r="TRA149" s="4"/>
      <c r="TRB149" s="4"/>
      <c r="TRC149" s="4"/>
      <c r="TRD149" s="4"/>
      <c r="TRE149" s="4"/>
      <c r="TRF149" s="4"/>
      <c r="TRG149" s="4"/>
      <c r="TRH149" s="4"/>
      <c r="TRI149" s="4"/>
      <c r="TRJ149" s="4"/>
      <c r="TRK149" s="4"/>
      <c r="TRL149" s="4"/>
      <c r="TRM149" s="4"/>
      <c r="TRN149" s="4"/>
      <c r="TRO149" s="4"/>
      <c r="TRP149" s="4"/>
      <c r="TRQ149" s="4"/>
      <c r="TRR149" s="4"/>
      <c r="TRS149" s="4"/>
      <c r="TRT149" s="4"/>
      <c r="TRU149" s="4"/>
      <c r="TRV149" s="4"/>
      <c r="TRW149" s="4"/>
      <c r="TRX149" s="4"/>
      <c r="TRY149" s="4"/>
      <c r="TRZ149" s="4"/>
      <c r="TSA149" s="4"/>
      <c r="TSB149" s="4"/>
      <c r="TSC149" s="4"/>
      <c r="TSD149" s="4"/>
      <c r="TSE149" s="4"/>
      <c r="TSF149" s="4"/>
      <c r="TSG149" s="4"/>
      <c r="TSH149" s="4"/>
      <c r="TSI149" s="4"/>
      <c r="TSJ149" s="4"/>
      <c r="TSK149" s="4"/>
      <c r="TSL149" s="4"/>
      <c r="TSM149" s="4"/>
      <c r="TSN149" s="4"/>
      <c r="TSO149" s="4"/>
      <c r="TSP149" s="4"/>
      <c r="TSQ149" s="4"/>
      <c r="TSR149" s="4"/>
      <c r="TSS149" s="4"/>
      <c r="TST149" s="4"/>
      <c r="TSU149" s="74"/>
      <c r="TSV149" s="74"/>
      <c r="TSW149" s="74"/>
      <c r="TSX149" s="74"/>
      <c r="TSY149" s="74"/>
      <c r="TSZ149" s="74"/>
      <c r="TTA149" s="4"/>
      <c r="TTB149" s="4"/>
      <c r="TTC149" s="4"/>
      <c r="TTD149" s="4"/>
      <c r="TTE149" s="4"/>
      <c r="TTF149" s="4"/>
      <c r="TTG149" s="4"/>
      <c r="TTH149" s="4"/>
      <c r="TTI149" s="4"/>
      <c r="TTJ149" s="4"/>
      <c r="TTK149" s="4"/>
      <c r="TTL149" s="4"/>
      <c r="TTM149" s="4"/>
      <c r="TTN149" s="4"/>
      <c r="TTO149" s="4"/>
      <c r="TTP149" s="4"/>
      <c r="TTQ149" s="4"/>
      <c r="TTR149" s="4"/>
      <c r="TTS149" s="4"/>
      <c r="TTT149" s="4"/>
      <c r="TTU149" s="4"/>
      <c r="TTV149" s="4"/>
      <c r="TTW149" s="4"/>
      <c r="TTX149" s="4"/>
      <c r="TTY149" s="4"/>
      <c r="TTZ149" s="4"/>
      <c r="TUA149" s="4"/>
      <c r="TUB149" s="4"/>
      <c r="TUC149" s="4"/>
      <c r="TUD149" s="4"/>
      <c r="TUE149" s="4"/>
      <c r="TUF149" s="4"/>
      <c r="TUG149" s="4"/>
      <c r="TUH149" s="4"/>
      <c r="TUI149" s="4"/>
      <c r="TUJ149" s="4"/>
      <c r="TUK149" s="4"/>
      <c r="TUL149" s="4"/>
      <c r="TUM149" s="4"/>
      <c r="TUN149" s="4"/>
      <c r="TUO149" s="4"/>
      <c r="TUP149" s="4"/>
      <c r="TUQ149" s="4"/>
      <c r="TUR149" s="4"/>
      <c r="TUS149" s="4"/>
      <c r="TUT149" s="4"/>
      <c r="TUU149" s="4"/>
      <c r="TUV149" s="4"/>
      <c r="TUW149" s="4"/>
      <c r="TUX149" s="4"/>
      <c r="TUY149" s="4"/>
      <c r="TUZ149" s="4"/>
      <c r="TVA149" s="4"/>
      <c r="TVB149" s="4"/>
      <c r="TVC149" s="4"/>
      <c r="TVD149" s="4"/>
      <c r="TVE149" s="4"/>
      <c r="TVF149" s="4"/>
      <c r="TVG149" s="4"/>
      <c r="TVH149" s="4"/>
      <c r="TVI149" s="4"/>
      <c r="TVJ149" s="4"/>
      <c r="TVK149" s="4"/>
      <c r="TVL149" s="4"/>
      <c r="TVM149" s="4"/>
      <c r="TVN149" s="4"/>
      <c r="TVO149" s="4"/>
      <c r="TVP149" s="4"/>
      <c r="TVQ149" s="4"/>
      <c r="TVR149" s="4"/>
      <c r="TVS149" s="4"/>
      <c r="TVT149" s="4"/>
      <c r="TVU149" s="4"/>
      <c r="TVV149" s="4"/>
      <c r="TVW149" s="4"/>
      <c r="TVX149" s="4"/>
      <c r="TVY149" s="4"/>
      <c r="TVZ149" s="4"/>
      <c r="TWA149" s="4"/>
      <c r="TWB149" s="4"/>
      <c r="TWC149" s="4"/>
      <c r="TWD149" s="4"/>
      <c r="TWE149" s="4"/>
      <c r="TWF149" s="4"/>
      <c r="TWG149" s="4"/>
      <c r="TWH149" s="4"/>
      <c r="TWI149" s="4"/>
      <c r="TWJ149" s="4"/>
      <c r="TWK149" s="4"/>
      <c r="TWL149" s="4"/>
      <c r="TWM149" s="4"/>
      <c r="TWN149" s="4"/>
      <c r="TWO149" s="4"/>
      <c r="TWP149" s="4"/>
      <c r="TWQ149" s="4"/>
      <c r="TWR149" s="4"/>
      <c r="TWS149" s="4"/>
      <c r="TWT149" s="4"/>
      <c r="TWU149" s="4"/>
      <c r="TWV149" s="4"/>
      <c r="TWW149" s="4"/>
      <c r="TWX149" s="4"/>
      <c r="TWY149" s="4"/>
      <c r="TWZ149" s="4"/>
      <c r="TXA149" s="4"/>
      <c r="TXB149" s="4"/>
      <c r="TXC149" s="4"/>
      <c r="TXD149" s="4"/>
      <c r="TXE149" s="4"/>
      <c r="TXF149" s="4"/>
      <c r="TXG149" s="4"/>
      <c r="TXH149" s="4"/>
      <c r="TXI149" s="4"/>
      <c r="TXJ149" s="4"/>
      <c r="TXK149" s="4"/>
      <c r="TXL149" s="4"/>
      <c r="TXM149" s="4"/>
      <c r="TXN149" s="4"/>
      <c r="TXO149" s="4"/>
      <c r="TXP149" s="4"/>
      <c r="TXQ149" s="4"/>
      <c r="TXR149" s="4"/>
      <c r="TXS149" s="4"/>
      <c r="TXT149" s="4"/>
      <c r="TXU149" s="4"/>
      <c r="TXV149" s="4"/>
      <c r="TXW149" s="4"/>
      <c r="TXX149" s="4"/>
      <c r="TXY149" s="4"/>
      <c r="TXZ149" s="4"/>
      <c r="TYA149" s="4"/>
      <c r="TYB149" s="4"/>
      <c r="TYC149" s="4"/>
      <c r="TYD149" s="4"/>
      <c r="TYE149" s="4"/>
      <c r="TYF149" s="4"/>
      <c r="TYG149" s="4"/>
      <c r="TYH149" s="4"/>
      <c r="TYI149" s="4"/>
      <c r="TYJ149" s="4"/>
      <c r="TYK149" s="4"/>
      <c r="TYL149" s="4"/>
      <c r="TYM149" s="4"/>
      <c r="TYN149" s="4"/>
      <c r="TYO149" s="4"/>
      <c r="TYP149" s="4"/>
      <c r="TYQ149" s="4"/>
      <c r="TYR149" s="4"/>
      <c r="TYS149" s="4"/>
      <c r="TYT149" s="4"/>
      <c r="TYU149" s="4"/>
      <c r="TYV149" s="4"/>
      <c r="TYW149" s="4"/>
      <c r="TYX149" s="4"/>
      <c r="TYY149" s="4"/>
      <c r="TYZ149" s="4"/>
      <c r="TZA149" s="4"/>
      <c r="TZB149" s="4"/>
      <c r="TZC149" s="4"/>
      <c r="TZD149" s="4"/>
      <c r="TZE149" s="4"/>
      <c r="TZF149" s="4"/>
      <c r="TZG149" s="4"/>
      <c r="TZH149" s="4"/>
      <c r="TZI149" s="4"/>
      <c r="TZJ149" s="4"/>
      <c r="TZK149" s="4"/>
      <c r="TZL149" s="4"/>
      <c r="TZM149" s="4"/>
      <c r="TZN149" s="4"/>
      <c r="TZO149" s="4"/>
      <c r="TZP149" s="4"/>
      <c r="TZQ149" s="4"/>
      <c r="TZR149" s="4"/>
      <c r="TZS149" s="4"/>
      <c r="TZT149" s="4"/>
      <c r="TZU149" s="4"/>
      <c r="TZV149" s="4"/>
      <c r="TZW149" s="4"/>
      <c r="TZX149" s="4"/>
      <c r="TZY149" s="4"/>
      <c r="TZZ149" s="4"/>
      <c r="UAA149" s="4"/>
      <c r="UAB149" s="4"/>
      <c r="UAC149" s="4"/>
      <c r="UAD149" s="4"/>
      <c r="UAE149" s="4"/>
      <c r="UAF149" s="4"/>
      <c r="UAG149" s="4"/>
      <c r="UAH149" s="4"/>
      <c r="UAI149" s="4"/>
      <c r="UAJ149" s="4"/>
      <c r="UAK149" s="4"/>
      <c r="UAL149" s="4"/>
      <c r="UAM149" s="4"/>
      <c r="UAN149" s="4"/>
      <c r="UAO149" s="4"/>
      <c r="UAP149" s="4"/>
      <c r="UAQ149" s="4"/>
      <c r="UAR149" s="4"/>
      <c r="UAS149" s="4"/>
      <c r="UAT149" s="4"/>
      <c r="UAU149" s="4"/>
      <c r="UAV149" s="4"/>
      <c r="UAW149" s="4"/>
      <c r="UAX149" s="4"/>
      <c r="UAY149" s="4"/>
      <c r="UAZ149" s="4"/>
      <c r="UBA149" s="4"/>
      <c r="UBB149" s="4"/>
      <c r="UBC149" s="4"/>
      <c r="UBD149" s="4"/>
      <c r="UBE149" s="4"/>
      <c r="UBF149" s="4"/>
      <c r="UBG149" s="4"/>
      <c r="UBH149" s="4"/>
      <c r="UBI149" s="4"/>
      <c r="UBJ149" s="4"/>
      <c r="UBK149" s="4"/>
      <c r="UBL149" s="4"/>
      <c r="UBM149" s="4"/>
      <c r="UBN149" s="4"/>
      <c r="UBO149" s="4"/>
      <c r="UBP149" s="4"/>
      <c r="UBQ149" s="4"/>
      <c r="UBR149" s="4"/>
      <c r="UBS149" s="4"/>
      <c r="UBT149" s="4"/>
      <c r="UBU149" s="4"/>
      <c r="UBV149" s="4"/>
      <c r="UBW149" s="4"/>
      <c r="UBX149" s="4"/>
      <c r="UBY149" s="4"/>
      <c r="UBZ149" s="4"/>
      <c r="UCA149" s="4"/>
      <c r="UCB149" s="4"/>
      <c r="UCC149" s="4"/>
      <c r="UCD149" s="4"/>
      <c r="UCE149" s="4"/>
      <c r="UCF149" s="4"/>
      <c r="UCG149" s="4"/>
      <c r="UCH149" s="4"/>
      <c r="UCI149" s="4"/>
      <c r="UCJ149" s="4"/>
      <c r="UCK149" s="4"/>
      <c r="UCL149" s="4"/>
      <c r="UCM149" s="4"/>
      <c r="UCN149" s="4"/>
      <c r="UCO149" s="4"/>
      <c r="UCP149" s="4"/>
      <c r="UCQ149" s="74"/>
      <c r="UCR149" s="74"/>
      <c r="UCS149" s="74"/>
      <c r="UCT149" s="74"/>
      <c r="UCU149" s="74"/>
      <c r="UCV149" s="74"/>
      <c r="UCW149" s="4"/>
      <c r="UCX149" s="4"/>
      <c r="UCY149" s="4"/>
      <c r="UCZ149" s="4"/>
      <c r="UDA149" s="4"/>
      <c r="UDB149" s="4"/>
      <c r="UDC149" s="4"/>
      <c r="UDD149" s="4"/>
      <c r="UDE149" s="4"/>
      <c r="UDF149" s="4"/>
      <c r="UDG149" s="4"/>
      <c r="UDH149" s="4"/>
      <c r="UDI149" s="4"/>
      <c r="UDJ149" s="4"/>
      <c r="UDK149" s="4"/>
      <c r="UDL149" s="4"/>
      <c r="UDM149" s="4"/>
      <c r="UDN149" s="4"/>
      <c r="UDO149" s="4"/>
      <c r="UDP149" s="4"/>
      <c r="UDQ149" s="4"/>
      <c r="UDR149" s="4"/>
      <c r="UDS149" s="4"/>
      <c r="UDT149" s="4"/>
      <c r="UDU149" s="4"/>
      <c r="UDV149" s="4"/>
      <c r="UDW149" s="4"/>
      <c r="UDX149" s="4"/>
      <c r="UDY149" s="4"/>
      <c r="UDZ149" s="4"/>
      <c r="UEA149" s="4"/>
      <c r="UEB149" s="4"/>
      <c r="UEC149" s="4"/>
      <c r="UED149" s="4"/>
      <c r="UEE149" s="4"/>
      <c r="UEF149" s="4"/>
      <c r="UEG149" s="4"/>
      <c r="UEH149" s="4"/>
      <c r="UEI149" s="4"/>
      <c r="UEJ149" s="4"/>
      <c r="UEK149" s="4"/>
      <c r="UEL149" s="4"/>
      <c r="UEM149" s="4"/>
      <c r="UEN149" s="4"/>
      <c r="UEO149" s="4"/>
      <c r="UEP149" s="4"/>
      <c r="UEQ149" s="4"/>
      <c r="UER149" s="4"/>
      <c r="UES149" s="4"/>
      <c r="UET149" s="4"/>
      <c r="UEU149" s="4"/>
      <c r="UEV149" s="4"/>
      <c r="UEW149" s="4"/>
      <c r="UEX149" s="4"/>
      <c r="UEY149" s="4"/>
      <c r="UEZ149" s="4"/>
      <c r="UFA149" s="4"/>
      <c r="UFB149" s="4"/>
      <c r="UFC149" s="4"/>
      <c r="UFD149" s="4"/>
      <c r="UFE149" s="4"/>
      <c r="UFF149" s="4"/>
      <c r="UFG149" s="4"/>
      <c r="UFH149" s="4"/>
      <c r="UFI149" s="4"/>
      <c r="UFJ149" s="4"/>
      <c r="UFK149" s="4"/>
      <c r="UFL149" s="4"/>
      <c r="UFM149" s="4"/>
      <c r="UFN149" s="4"/>
      <c r="UFO149" s="4"/>
      <c r="UFP149" s="4"/>
      <c r="UFQ149" s="4"/>
      <c r="UFR149" s="4"/>
      <c r="UFS149" s="4"/>
      <c r="UFT149" s="4"/>
      <c r="UFU149" s="4"/>
      <c r="UFV149" s="4"/>
      <c r="UFW149" s="4"/>
      <c r="UFX149" s="4"/>
      <c r="UFY149" s="4"/>
      <c r="UFZ149" s="4"/>
      <c r="UGA149" s="4"/>
      <c r="UGB149" s="4"/>
      <c r="UGC149" s="4"/>
      <c r="UGD149" s="4"/>
      <c r="UGE149" s="4"/>
      <c r="UGF149" s="4"/>
      <c r="UGG149" s="4"/>
      <c r="UGH149" s="4"/>
      <c r="UGI149" s="4"/>
      <c r="UGJ149" s="4"/>
      <c r="UGK149" s="4"/>
      <c r="UGL149" s="4"/>
      <c r="UGM149" s="4"/>
      <c r="UGN149" s="4"/>
      <c r="UGO149" s="4"/>
      <c r="UGP149" s="4"/>
      <c r="UGQ149" s="4"/>
      <c r="UGR149" s="4"/>
      <c r="UGS149" s="4"/>
      <c r="UGT149" s="4"/>
      <c r="UGU149" s="4"/>
      <c r="UGV149" s="4"/>
      <c r="UGW149" s="4"/>
      <c r="UGX149" s="4"/>
      <c r="UGY149" s="4"/>
      <c r="UGZ149" s="4"/>
      <c r="UHA149" s="4"/>
      <c r="UHB149" s="4"/>
      <c r="UHC149" s="4"/>
      <c r="UHD149" s="4"/>
      <c r="UHE149" s="4"/>
      <c r="UHF149" s="4"/>
      <c r="UHG149" s="4"/>
      <c r="UHH149" s="4"/>
      <c r="UHI149" s="4"/>
      <c r="UHJ149" s="4"/>
      <c r="UHK149" s="4"/>
      <c r="UHL149" s="4"/>
      <c r="UHM149" s="4"/>
      <c r="UHN149" s="4"/>
      <c r="UHO149" s="4"/>
      <c r="UHP149" s="4"/>
      <c r="UHQ149" s="4"/>
      <c r="UHR149" s="4"/>
      <c r="UHS149" s="4"/>
      <c r="UHT149" s="4"/>
      <c r="UHU149" s="4"/>
      <c r="UHV149" s="4"/>
      <c r="UHW149" s="4"/>
      <c r="UHX149" s="4"/>
      <c r="UHY149" s="4"/>
      <c r="UHZ149" s="4"/>
      <c r="UIA149" s="4"/>
      <c r="UIB149" s="4"/>
      <c r="UIC149" s="4"/>
      <c r="UID149" s="4"/>
      <c r="UIE149" s="4"/>
      <c r="UIF149" s="4"/>
      <c r="UIG149" s="4"/>
      <c r="UIH149" s="4"/>
      <c r="UII149" s="4"/>
      <c r="UIJ149" s="4"/>
      <c r="UIK149" s="4"/>
      <c r="UIL149" s="4"/>
      <c r="UIM149" s="4"/>
      <c r="UIN149" s="4"/>
      <c r="UIO149" s="4"/>
      <c r="UIP149" s="4"/>
      <c r="UIQ149" s="4"/>
      <c r="UIR149" s="4"/>
      <c r="UIS149" s="4"/>
      <c r="UIT149" s="4"/>
      <c r="UIU149" s="4"/>
      <c r="UIV149" s="4"/>
      <c r="UIW149" s="4"/>
      <c r="UIX149" s="4"/>
      <c r="UIY149" s="4"/>
      <c r="UIZ149" s="4"/>
      <c r="UJA149" s="4"/>
      <c r="UJB149" s="4"/>
      <c r="UJC149" s="4"/>
      <c r="UJD149" s="4"/>
      <c r="UJE149" s="4"/>
      <c r="UJF149" s="4"/>
      <c r="UJG149" s="4"/>
      <c r="UJH149" s="4"/>
      <c r="UJI149" s="4"/>
      <c r="UJJ149" s="4"/>
      <c r="UJK149" s="4"/>
      <c r="UJL149" s="4"/>
      <c r="UJM149" s="4"/>
      <c r="UJN149" s="4"/>
      <c r="UJO149" s="4"/>
      <c r="UJP149" s="4"/>
      <c r="UJQ149" s="4"/>
      <c r="UJR149" s="4"/>
      <c r="UJS149" s="4"/>
      <c r="UJT149" s="4"/>
      <c r="UJU149" s="4"/>
      <c r="UJV149" s="4"/>
      <c r="UJW149" s="4"/>
      <c r="UJX149" s="4"/>
      <c r="UJY149" s="4"/>
      <c r="UJZ149" s="4"/>
      <c r="UKA149" s="4"/>
      <c r="UKB149" s="4"/>
      <c r="UKC149" s="4"/>
      <c r="UKD149" s="4"/>
      <c r="UKE149" s="4"/>
      <c r="UKF149" s="4"/>
      <c r="UKG149" s="4"/>
      <c r="UKH149" s="4"/>
      <c r="UKI149" s="4"/>
      <c r="UKJ149" s="4"/>
      <c r="UKK149" s="4"/>
      <c r="UKL149" s="4"/>
      <c r="UKM149" s="4"/>
      <c r="UKN149" s="4"/>
      <c r="UKO149" s="4"/>
      <c r="UKP149" s="4"/>
      <c r="UKQ149" s="4"/>
      <c r="UKR149" s="4"/>
      <c r="UKS149" s="4"/>
      <c r="UKT149" s="4"/>
      <c r="UKU149" s="4"/>
      <c r="UKV149" s="4"/>
      <c r="UKW149" s="4"/>
      <c r="UKX149" s="4"/>
      <c r="UKY149" s="4"/>
      <c r="UKZ149" s="4"/>
      <c r="ULA149" s="4"/>
      <c r="ULB149" s="4"/>
      <c r="ULC149" s="4"/>
      <c r="ULD149" s="4"/>
      <c r="ULE149" s="4"/>
      <c r="ULF149" s="4"/>
      <c r="ULG149" s="4"/>
      <c r="ULH149" s="4"/>
      <c r="ULI149" s="4"/>
      <c r="ULJ149" s="4"/>
      <c r="ULK149" s="4"/>
      <c r="ULL149" s="4"/>
      <c r="ULM149" s="4"/>
      <c r="ULN149" s="4"/>
      <c r="ULO149" s="4"/>
      <c r="ULP149" s="4"/>
      <c r="ULQ149" s="4"/>
      <c r="ULR149" s="4"/>
      <c r="ULS149" s="4"/>
      <c r="ULT149" s="4"/>
      <c r="ULU149" s="4"/>
      <c r="ULV149" s="4"/>
      <c r="ULW149" s="4"/>
      <c r="ULX149" s="4"/>
      <c r="ULY149" s="4"/>
      <c r="ULZ149" s="4"/>
      <c r="UMA149" s="4"/>
      <c r="UMB149" s="4"/>
      <c r="UMC149" s="4"/>
      <c r="UMD149" s="4"/>
      <c r="UME149" s="4"/>
      <c r="UMF149" s="4"/>
      <c r="UMG149" s="4"/>
      <c r="UMH149" s="4"/>
      <c r="UMI149" s="4"/>
      <c r="UMJ149" s="4"/>
      <c r="UMK149" s="4"/>
      <c r="UML149" s="4"/>
      <c r="UMM149" s="74"/>
      <c r="UMN149" s="74"/>
      <c r="UMO149" s="74"/>
      <c r="UMP149" s="74"/>
      <c r="UMQ149" s="74"/>
      <c r="UMR149" s="74"/>
      <c r="UMS149" s="4"/>
      <c r="UMT149" s="4"/>
      <c r="UMU149" s="4"/>
      <c r="UMV149" s="4"/>
      <c r="UMW149" s="4"/>
      <c r="UMX149" s="4"/>
      <c r="UMY149" s="4"/>
      <c r="UMZ149" s="4"/>
      <c r="UNA149" s="4"/>
      <c r="UNB149" s="4"/>
      <c r="UNC149" s="4"/>
      <c r="UND149" s="4"/>
      <c r="UNE149" s="4"/>
      <c r="UNF149" s="4"/>
      <c r="UNG149" s="4"/>
      <c r="UNH149" s="4"/>
      <c r="UNI149" s="4"/>
      <c r="UNJ149" s="4"/>
      <c r="UNK149" s="4"/>
      <c r="UNL149" s="4"/>
      <c r="UNM149" s="4"/>
      <c r="UNN149" s="4"/>
      <c r="UNO149" s="4"/>
      <c r="UNP149" s="4"/>
      <c r="UNQ149" s="4"/>
      <c r="UNR149" s="4"/>
      <c r="UNS149" s="4"/>
      <c r="UNT149" s="4"/>
      <c r="UNU149" s="4"/>
      <c r="UNV149" s="4"/>
      <c r="UNW149" s="4"/>
      <c r="UNX149" s="4"/>
      <c r="UNY149" s="4"/>
      <c r="UNZ149" s="4"/>
      <c r="UOA149" s="4"/>
      <c r="UOB149" s="4"/>
      <c r="UOC149" s="4"/>
      <c r="UOD149" s="4"/>
      <c r="UOE149" s="4"/>
      <c r="UOF149" s="4"/>
      <c r="UOG149" s="4"/>
      <c r="UOH149" s="4"/>
      <c r="UOI149" s="4"/>
      <c r="UOJ149" s="4"/>
      <c r="UOK149" s="4"/>
      <c r="UOL149" s="4"/>
      <c r="UOM149" s="4"/>
      <c r="UON149" s="4"/>
      <c r="UOO149" s="4"/>
      <c r="UOP149" s="4"/>
      <c r="UOQ149" s="4"/>
      <c r="UOR149" s="4"/>
      <c r="UOS149" s="4"/>
      <c r="UOT149" s="4"/>
      <c r="UOU149" s="4"/>
      <c r="UOV149" s="4"/>
      <c r="UOW149" s="4"/>
      <c r="UOX149" s="4"/>
      <c r="UOY149" s="4"/>
      <c r="UOZ149" s="4"/>
      <c r="UPA149" s="4"/>
      <c r="UPB149" s="4"/>
      <c r="UPC149" s="4"/>
      <c r="UPD149" s="4"/>
      <c r="UPE149" s="4"/>
      <c r="UPF149" s="4"/>
      <c r="UPG149" s="4"/>
      <c r="UPH149" s="4"/>
      <c r="UPI149" s="4"/>
      <c r="UPJ149" s="4"/>
      <c r="UPK149" s="4"/>
      <c r="UPL149" s="4"/>
      <c r="UPM149" s="4"/>
      <c r="UPN149" s="4"/>
      <c r="UPO149" s="4"/>
      <c r="UPP149" s="4"/>
      <c r="UPQ149" s="4"/>
      <c r="UPR149" s="4"/>
      <c r="UPS149" s="4"/>
      <c r="UPT149" s="4"/>
      <c r="UPU149" s="4"/>
      <c r="UPV149" s="4"/>
      <c r="UPW149" s="4"/>
      <c r="UPX149" s="4"/>
      <c r="UPY149" s="4"/>
      <c r="UPZ149" s="4"/>
      <c r="UQA149" s="4"/>
      <c r="UQB149" s="4"/>
      <c r="UQC149" s="4"/>
      <c r="UQD149" s="4"/>
      <c r="UQE149" s="4"/>
      <c r="UQF149" s="4"/>
      <c r="UQG149" s="4"/>
      <c r="UQH149" s="4"/>
      <c r="UQI149" s="4"/>
      <c r="UQJ149" s="4"/>
      <c r="UQK149" s="4"/>
      <c r="UQL149" s="4"/>
      <c r="UQM149" s="4"/>
      <c r="UQN149" s="4"/>
      <c r="UQO149" s="4"/>
      <c r="UQP149" s="4"/>
      <c r="UQQ149" s="4"/>
      <c r="UQR149" s="4"/>
      <c r="UQS149" s="4"/>
      <c r="UQT149" s="4"/>
      <c r="UQU149" s="4"/>
      <c r="UQV149" s="4"/>
      <c r="UQW149" s="4"/>
      <c r="UQX149" s="4"/>
      <c r="UQY149" s="4"/>
      <c r="UQZ149" s="4"/>
      <c r="URA149" s="4"/>
      <c r="URB149" s="4"/>
      <c r="URC149" s="4"/>
      <c r="URD149" s="4"/>
      <c r="URE149" s="4"/>
      <c r="URF149" s="4"/>
      <c r="URG149" s="4"/>
      <c r="URH149" s="4"/>
      <c r="URI149" s="4"/>
      <c r="URJ149" s="4"/>
      <c r="URK149" s="4"/>
      <c r="URL149" s="4"/>
      <c r="URM149" s="4"/>
      <c r="URN149" s="4"/>
      <c r="URO149" s="4"/>
      <c r="URP149" s="4"/>
      <c r="URQ149" s="4"/>
      <c r="URR149" s="4"/>
      <c r="URS149" s="4"/>
      <c r="URT149" s="4"/>
      <c r="URU149" s="4"/>
      <c r="URV149" s="4"/>
      <c r="URW149" s="4"/>
      <c r="URX149" s="4"/>
      <c r="URY149" s="4"/>
      <c r="URZ149" s="4"/>
      <c r="USA149" s="4"/>
      <c r="USB149" s="4"/>
      <c r="USC149" s="4"/>
      <c r="USD149" s="4"/>
      <c r="USE149" s="4"/>
      <c r="USF149" s="4"/>
      <c r="USG149" s="4"/>
      <c r="USH149" s="4"/>
      <c r="USI149" s="4"/>
      <c r="USJ149" s="4"/>
      <c r="USK149" s="4"/>
      <c r="USL149" s="4"/>
      <c r="USM149" s="4"/>
      <c r="USN149" s="4"/>
      <c r="USO149" s="4"/>
      <c r="USP149" s="4"/>
      <c r="USQ149" s="4"/>
      <c r="USR149" s="4"/>
      <c r="USS149" s="4"/>
      <c r="UST149" s="4"/>
      <c r="USU149" s="4"/>
      <c r="USV149" s="4"/>
      <c r="USW149" s="4"/>
      <c r="USX149" s="4"/>
      <c r="USY149" s="4"/>
      <c r="USZ149" s="4"/>
      <c r="UTA149" s="4"/>
      <c r="UTB149" s="4"/>
      <c r="UTC149" s="4"/>
      <c r="UTD149" s="4"/>
      <c r="UTE149" s="4"/>
      <c r="UTF149" s="4"/>
      <c r="UTG149" s="4"/>
      <c r="UTH149" s="4"/>
      <c r="UTI149" s="4"/>
      <c r="UTJ149" s="4"/>
      <c r="UTK149" s="4"/>
      <c r="UTL149" s="4"/>
      <c r="UTM149" s="4"/>
      <c r="UTN149" s="4"/>
      <c r="UTO149" s="4"/>
      <c r="UTP149" s="4"/>
      <c r="UTQ149" s="4"/>
      <c r="UTR149" s="4"/>
      <c r="UTS149" s="4"/>
      <c r="UTT149" s="4"/>
      <c r="UTU149" s="4"/>
      <c r="UTV149" s="4"/>
      <c r="UTW149" s="4"/>
      <c r="UTX149" s="4"/>
      <c r="UTY149" s="4"/>
      <c r="UTZ149" s="4"/>
      <c r="UUA149" s="4"/>
      <c r="UUB149" s="4"/>
      <c r="UUC149" s="4"/>
      <c r="UUD149" s="4"/>
      <c r="UUE149" s="4"/>
      <c r="UUF149" s="4"/>
      <c r="UUG149" s="4"/>
      <c r="UUH149" s="4"/>
      <c r="UUI149" s="4"/>
      <c r="UUJ149" s="4"/>
      <c r="UUK149" s="4"/>
      <c r="UUL149" s="4"/>
      <c r="UUM149" s="4"/>
      <c r="UUN149" s="4"/>
      <c r="UUO149" s="4"/>
      <c r="UUP149" s="4"/>
      <c r="UUQ149" s="4"/>
      <c r="UUR149" s="4"/>
      <c r="UUS149" s="4"/>
      <c r="UUT149" s="4"/>
      <c r="UUU149" s="4"/>
      <c r="UUV149" s="4"/>
      <c r="UUW149" s="4"/>
      <c r="UUX149" s="4"/>
      <c r="UUY149" s="4"/>
      <c r="UUZ149" s="4"/>
      <c r="UVA149" s="4"/>
      <c r="UVB149" s="4"/>
      <c r="UVC149" s="4"/>
      <c r="UVD149" s="4"/>
      <c r="UVE149" s="4"/>
      <c r="UVF149" s="4"/>
      <c r="UVG149" s="4"/>
      <c r="UVH149" s="4"/>
      <c r="UVI149" s="4"/>
      <c r="UVJ149" s="4"/>
      <c r="UVK149" s="4"/>
      <c r="UVL149" s="4"/>
      <c r="UVM149" s="4"/>
      <c r="UVN149" s="4"/>
      <c r="UVO149" s="4"/>
      <c r="UVP149" s="4"/>
      <c r="UVQ149" s="4"/>
      <c r="UVR149" s="4"/>
      <c r="UVS149" s="4"/>
      <c r="UVT149" s="4"/>
      <c r="UVU149" s="4"/>
      <c r="UVV149" s="4"/>
      <c r="UVW149" s="4"/>
      <c r="UVX149" s="4"/>
      <c r="UVY149" s="4"/>
      <c r="UVZ149" s="4"/>
      <c r="UWA149" s="4"/>
      <c r="UWB149" s="4"/>
      <c r="UWC149" s="4"/>
      <c r="UWD149" s="4"/>
      <c r="UWE149" s="4"/>
      <c r="UWF149" s="4"/>
      <c r="UWG149" s="4"/>
      <c r="UWH149" s="4"/>
      <c r="UWI149" s="74"/>
      <c r="UWJ149" s="74"/>
      <c r="UWK149" s="74"/>
      <c r="UWL149" s="74"/>
      <c r="UWM149" s="74"/>
      <c r="UWN149" s="74"/>
      <c r="UWO149" s="4"/>
      <c r="UWP149" s="4"/>
      <c r="UWQ149" s="4"/>
      <c r="UWR149" s="4"/>
      <c r="UWS149" s="4"/>
      <c r="UWT149" s="4"/>
      <c r="UWU149" s="4"/>
      <c r="UWV149" s="4"/>
      <c r="UWW149" s="4"/>
      <c r="UWX149" s="4"/>
      <c r="UWY149" s="4"/>
      <c r="UWZ149" s="4"/>
      <c r="UXA149" s="4"/>
      <c r="UXB149" s="4"/>
      <c r="UXC149" s="4"/>
      <c r="UXD149" s="4"/>
      <c r="UXE149" s="4"/>
      <c r="UXF149" s="4"/>
      <c r="UXG149" s="4"/>
      <c r="UXH149" s="4"/>
      <c r="UXI149" s="4"/>
      <c r="UXJ149" s="4"/>
      <c r="UXK149" s="4"/>
      <c r="UXL149" s="4"/>
      <c r="UXM149" s="4"/>
      <c r="UXN149" s="4"/>
      <c r="UXO149" s="4"/>
      <c r="UXP149" s="4"/>
      <c r="UXQ149" s="4"/>
      <c r="UXR149" s="4"/>
      <c r="UXS149" s="4"/>
      <c r="UXT149" s="4"/>
      <c r="UXU149" s="4"/>
      <c r="UXV149" s="4"/>
      <c r="UXW149" s="4"/>
      <c r="UXX149" s="4"/>
      <c r="UXY149" s="4"/>
      <c r="UXZ149" s="4"/>
      <c r="UYA149" s="4"/>
      <c r="UYB149" s="4"/>
      <c r="UYC149" s="4"/>
      <c r="UYD149" s="4"/>
      <c r="UYE149" s="4"/>
      <c r="UYF149" s="4"/>
      <c r="UYG149" s="4"/>
      <c r="UYH149" s="4"/>
      <c r="UYI149" s="4"/>
      <c r="UYJ149" s="4"/>
      <c r="UYK149" s="4"/>
      <c r="UYL149" s="4"/>
      <c r="UYM149" s="4"/>
      <c r="UYN149" s="4"/>
      <c r="UYO149" s="4"/>
      <c r="UYP149" s="4"/>
      <c r="UYQ149" s="4"/>
      <c r="UYR149" s="4"/>
      <c r="UYS149" s="4"/>
      <c r="UYT149" s="4"/>
      <c r="UYU149" s="4"/>
      <c r="UYV149" s="4"/>
      <c r="UYW149" s="4"/>
      <c r="UYX149" s="4"/>
      <c r="UYY149" s="4"/>
      <c r="UYZ149" s="4"/>
      <c r="UZA149" s="4"/>
      <c r="UZB149" s="4"/>
      <c r="UZC149" s="4"/>
      <c r="UZD149" s="4"/>
      <c r="UZE149" s="4"/>
      <c r="UZF149" s="4"/>
      <c r="UZG149" s="4"/>
      <c r="UZH149" s="4"/>
      <c r="UZI149" s="4"/>
      <c r="UZJ149" s="4"/>
      <c r="UZK149" s="4"/>
      <c r="UZL149" s="4"/>
      <c r="UZM149" s="4"/>
      <c r="UZN149" s="4"/>
      <c r="UZO149" s="4"/>
      <c r="UZP149" s="4"/>
      <c r="UZQ149" s="4"/>
      <c r="UZR149" s="4"/>
      <c r="UZS149" s="4"/>
      <c r="UZT149" s="4"/>
      <c r="UZU149" s="4"/>
      <c r="UZV149" s="4"/>
      <c r="UZW149" s="4"/>
      <c r="UZX149" s="4"/>
      <c r="UZY149" s="4"/>
      <c r="UZZ149" s="4"/>
      <c r="VAA149" s="4"/>
      <c r="VAB149" s="4"/>
      <c r="VAC149" s="4"/>
      <c r="VAD149" s="4"/>
      <c r="VAE149" s="4"/>
      <c r="VAF149" s="4"/>
      <c r="VAG149" s="4"/>
      <c r="VAH149" s="4"/>
      <c r="VAI149" s="4"/>
      <c r="VAJ149" s="4"/>
      <c r="VAK149" s="4"/>
      <c r="VAL149" s="4"/>
      <c r="VAM149" s="4"/>
      <c r="VAN149" s="4"/>
      <c r="VAO149" s="4"/>
      <c r="VAP149" s="4"/>
      <c r="VAQ149" s="4"/>
      <c r="VAR149" s="4"/>
      <c r="VAS149" s="4"/>
      <c r="VAT149" s="4"/>
      <c r="VAU149" s="4"/>
      <c r="VAV149" s="4"/>
      <c r="VAW149" s="4"/>
      <c r="VAX149" s="4"/>
      <c r="VAY149" s="4"/>
      <c r="VAZ149" s="4"/>
      <c r="VBA149" s="4"/>
      <c r="VBB149" s="4"/>
      <c r="VBC149" s="4"/>
      <c r="VBD149" s="4"/>
      <c r="VBE149" s="4"/>
      <c r="VBF149" s="4"/>
      <c r="VBG149" s="4"/>
      <c r="VBH149" s="4"/>
      <c r="VBI149" s="4"/>
      <c r="VBJ149" s="4"/>
      <c r="VBK149" s="4"/>
      <c r="VBL149" s="4"/>
      <c r="VBM149" s="4"/>
      <c r="VBN149" s="4"/>
      <c r="VBO149" s="4"/>
      <c r="VBP149" s="4"/>
      <c r="VBQ149" s="4"/>
      <c r="VBR149" s="4"/>
      <c r="VBS149" s="4"/>
      <c r="VBT149" s="4"/>
      <c r="VBU149" s="4"/>
      <c r="VBV149" s="4"/>
      <c r="VBW149" s="4"/>
      <c r="VBX149" s="4"/>
      <c r="VBY149" s="4"/>
      <c r="VBZ149" s="4"/>
      <c r="VCA149" s="4"/>
      <c r="VCB149" s="4"/>
      <c r="VCC149" s="4"/>
      <c r="VCD149" s="4"/>
      <c r="VCE149" s="4"/>
      <c r="VCF149" s="4"/>
      <c r="VCG149" s="4"/>
      <c r="VCH149" s="4"/>
      <c r="VCI149" s="4"/>
      <c r="VCJ149" s="4"/>
      <c r="VCK149" s="4"/>
      <c r="VCL149" s="4"/>
      <c r="VCM149" s="4"/>
      <c r="VCN149" s="4"/>
      <c r="VCO149" s="4"/>
      <c r="VCP149" s="4"/>
      <c r="VCQ149" s="4"/>
      <c r="VCR149" s="4"/>
      <c r="VCS149" s="4"/>
      <c r="VCT149" s="4"/>
      <c r="VCU149" s="4"/>
      <c r="VCV149" s="4"/>
      <c r="VCW149" s="4"/>
      <c r="VCX149" s="4"/>
      <c r="VCY149" s="4"/>
      <c r="VCZ149" s="4"/>
      <c r="VDA149" s="4"/>
      <c r="VDB149" s="4"/>
      <c r="VDC149" s="4"/>
      <c r="VDD149" s="4"/>
      <c r="VDE149" s="4"/>
      <c r="VDF149" s="4"/>
      <c r="VDG149" s="4"/>
      <c r="VDH149" s="4"/>
      <c r="VDI149" s="4"/>
      <c r="VDJ149" s="4"/>
      <c r="VDK149" s="4"/>
      <c r="VDL149" s="4"/>
      <c r="VDM149" s="4"/>
      <c r="VDN149" s="4"/>
      <c r="VDO149" s="4"/>
      <c r="VDP149" s="4"/>
      <c r="VDQ149" s="4"/>
      <c r="VDR149" s="4"/>
      <c r="VDS149" s="4"/>
      <c r="VDT149" s="4"/>
      <c r="VDU149" s="4"/>
      <c r="VDV149" s="4"/>
      <c r="VDW149" s="4"/>
      <c r="VDX149" s="4"/>
      <c r="VDY149" s="4"/>
      <c r="VDZ149" s="4"/>
      <c r="VEA149" s="4"/>
      <c r="VEB149" s="4"/>
      <c r="VEC149" s="4"/>
      <c r="VED149" s="4"/>
      <c r="VEE149" s="4"/>
      <c r="VEF149" s="4"/>
      <c r="VEG149" s="4"/>
      <c r="VEH149" s="4"/>
      <c r="VEI149" s="4"/>
      <c r="VEJ149" s="4"/>
      <c r="VEK149" s="4"/>
      <c r="VEL149" s="4"/>
      <c r="VEM149" s="4"/>
      <c r="VEN149" s="4"/>
      <c r="VEO149" s="4"/>
      <c r="VEP149" s="4"/>
      <c r="VEQ149" s="4"/>
      <c r="VER149" s="4"/>
      <c r="VES149" s="4"/>
      <c r="VET149" s="4"/>
      <c r="VEU149" s="4"/>
      <c r="VEV149" s="4"/>
      <c r="VEW149" s="4"/>
      <c r="VEX149" s="4"/>
      <c r="VEY149" s="4"/>
      <c r="VEZ149" s="4"/>
      <c r="VFA149" s="4"/>
      <c r="VFB149" s="4"/>
      <c r="VFC149" s="4"/>
      <c r="VFD149" s="4"/>
      <c r="VFE149" s="4"/>
      <c r="VFF149" s="4"/>
      <c r="VFG149" s="4"/>
      <c r="VFH149" s="4"/>
      <c r="VFI149" s="4"/>
      <c r="VFJ149" s="4"/>
      <c r="VFK149" s="4"/>
      <c r="VFL149" s="4"/>
      <c r="VFM149" s="4"/>
      <c r="VFN149" s="4"/>
      <c r="VFO149" s="4"/>
      <c r="VFP149" s="4"/>
      <c r="VFQ149" s="4"/>
      <c r="VFR149" s="4"/>
      <c r="VFS149" s="4"/>
      <c r="VFT149" s="4"/>
      <c r="VFU149" s="4"/>
      <c r="VFV149" s="4"/>
      <c r="VFW149" s="4"/>
      <c r="VFX149" s="4"/>
      <c r="VFY149" s="4"/>
      <c r="VFZ149" s="4"/>
      <c r="VGA149" s="4"/>
      <c r="VGB149" s="4"/>
      <c r="VGC149" s="4"/>
      <c r="VGD149" s="4"/>
      <c r="VGE149" s="74"/>
      <c r="VGF149" s="74"/>
      <c r="VGG149" s="74"/>
      <c r="VGH149" s="74"/>
      <c r="VGI149" s="74"/>
      <c r="VGJ149" s="74"/>
      <c r="VGK149" s="4"/>
      <c r="VGL149" s="4"/>
      <c r="VGM149" s="4"/>
      <c r="VGN149" s="4"/>
      <c r="VGO149" s="4"/>
      <c r="VGP149" s="4"/>
      <c r="VGQ149" s="4"/>
      <c r="VGR149" s="4"/>
      <c r="VGS149" s="4"/>
      <c r="VGT149" s="4"/>
      <c r="VGU149" s="4"/>
      <c r="VGV149" s="4"/>
      <c r="VGW149" s="4"/>
      <c r="VGX149" s="4"/>
      <c r="VGY149" s="4"/>
      <c r="VGZ149" s="4"/>
      <c r="VHA149" s="4"/>
      <c r="VHB149" s="4"/>
      <c r="VHC149" s="4"/>
      <c r="VHD149" s="4"/>
      <c r="VHE149" s="4"/>
      <c r="VHF149" s="4"/>
      <c r="VHG149" s="4"/>
      <c r="VHH149" s="4"/>
      <c r="VHI149" s="4"/>
      <c r="VHJ149" s="4"/>
      <c r="VHK149" s="4"/>
      <c r="VHL149" s="4"/>
      <c r="VHM149" s="4"/>
      <c r="VHN149" s="4"/>
      <c r="VHO149" s="4"/>
      <c r="VHP149" s="4"/>
      <c r="VHQ149" s="4"/>
      <c r="VHR149" s="4"/>
      <c r="VHS149" s="4"/>
      <c r="VHT149" s="4"/>
      <c r="VHU149" s="4"/>
      <c r="VHV149" s="4"/>
      <c r="VHW149" s="4"/>
      <c r="VHX149" s="4"/>
      <c r="VHY149" s="4"/>
      <c r="VHZ149" s="4"/>
      <c r="VIA149" s="4"/>
      <c r="VIB149" s="4"/>
      <c r="VIC149" s="4"/>
      <c r="VID149" s="4"/>
      <c r="VIE149" s="4"/>
      <c r="VIF149" s="4"/>
      <c r="VIG149" s="4"/>
      <c r="VIH149" s="4"/>
      <c r="VII149" s="4"/>
      <c r="VIJ149" s="4"/>
      <c r="VIK149" s="4"/>
      <c r="VIL149" s="4"/>
      <c r="VIM149" s="4"/>
      <c r="VIN149" s="4"/>
      <c r="VIO149" s="4"/>
      <c r="VIP149" s="4"/>
      <c r="VIQ149" s="4"/>
      <c r="VIR149" s="4"/>
      <c r="VIS149" s="4"/>
      <c r="VIT149" s="4"/>
      <c r="VIU149" s="4"/>
      <c r="VIV149" s="4"/>
      <c r="VIW149" s="4"/>
      <c r="VIX149" s="4"/>
      <c r="VIY149" s="4"/>
      <c r="VIZ149" s="4"/>
      <c r="VJA149" s="4"/>
      <c r="VJB149" s="4"/>
      <c r="VJC149" s="4"/>
      <c r="VJD149" s="4"/>
      <c r="VJE149" s="4"/>
      <c r="VJF149" s="4"/>
      <c r="VJG149" s="4"/>
      <c r="VJH149" s="4"/>
      <c r="VJI149" s="4"/>
      <c r="VJJ149" s="4"/>
      <c r="VJK149" s="4"/>
      <c r="VJL149" s="4"/>
      <c r="VJM149" s="4"/>
      <c r="VJN149" s="4"/>
      <c r="VJO149" s="4"/>
      <c r="VJP149" s="4"/>
      <c r="VJQ149" s="4"/>
      <c r="VJR149" s="4"/>
      <c r="VJS149" s="4"/>
      <c r="VJT149" s="4"/>
      <c r="VJU149" s="4"/>
      <c r="VJV149" s="4"/>
      <c r="VJW149" s="4"/>
      <c r="VJX149" s="4"/>
      <c r="VJY149" s="4"/>
      <c r="VJZ149" s="4"/>
      <c r="VKA149" s="4"/>
      <c r="VKB149" s="4"/>
      <c r="VKC149" s="4"/>
      <c r="VKD149" s="4"/>
      <c r="VKE149" s="4"/>
      <c r="VKF149" s="4"/>
      <c r="VKG149" s="4"/>
      <c r="VKH149" s="4"/>
      <c r="VKI149" s="4"/>
      <c r="VKJ149" s="4"/>
      <c r="VKK149" s="4"/>
      <c r="VKL149" s="4"/>
      <c r="VKM149" s="4"/>
      <c r="VKN149" s="4"/>
      <c r="VKO149" s="4"/>
      <c r="VKP149" s="4"/>
      <c r="VKQ149" s="4"/>
      <c r="VKR149" s="4"/>
      <c r="VKS149" s="4"/>
      <c r="VKT149" s="4"/>
      <c r="VKU149" s="4"/>
      <c r="VKV149" s="4"/>
      <c r="VKW149" s="4"/>
      <c r="VKX149" s="4"/>
      <c r="VKY149" s="4"/>
      <c r="VKZ149" s="4"/>
      <c r="VLA149" s="4"/>
      <c r="VLB149" s="4"/>
      <c r="VLC149" s="4"/>
      <c r="VLD149" s="4"/>
      <c r="VLE149" s="4"/>
      <c r="VLF149" s="4"/>
      <c r="VLG149" s="4"/>
      <c r="VLH149" s="4"/>
      <c r="VLI149" s="4"/>
      <c r="VLJ149" s="4"/>
      <c r="VLK149" s="4"/>
      <c r="VLL149" s="4"/>
      <c r="VLM149" s="4"/>
      <c r="VLN149" s="4"/>
      <c r="VLO149" s="4"/>
      <c r="VLP149" s="4"/>
      <c r="VLQ149" s="4"/>
      <c r="VLR149" s="4"/>
      <c r="VLS149" s="4"/>
      <c r="VLT149" s="4"/>
      <c r="VLU149" s="4"/>
      <c r="VLV149" s="4"/>
      <c r="VLW149" s="4"/>
      <c r="VLX149" s="4"/>
      <c r="VLY149" s="4"/>
      <c r="VLZ149" s="4"/>
      <c r="VMA149" s="4"/>
      <c r="VMB149" s="4"/>
      <c r="VMC149" s="4"/>
      <c r="VMD149" s="4"/>
      <c r="VME149" s="4"/>
      <c r="VMF149" s="4"/>
      <c r="VMG149" s="4"/>
      <c r="VMH149" s="4"/>
      <c r="VMI149" s="4"/>
      <c r="VMJ149" s="4"/>
      <c r="VMK149" s="4"/>
      <c r="VML149" s="4"/>
      <c r="VMM149" s="4"/>
      <c r="VMN149" s="4"/>
      <c r="VMO149" s="4"/>
      <c r="VMP149" s="4"/>
      <c r="VMQ149" s="4"/>
      <c r="VMR149" s="4"/>
      <c r="VMS149" s="4"/>
      <c r="VMT149" s="4"/>
      <c r="VMU149" s="4"/>
      <c r="VMV149" s="4"/>
      <c r="VMW149" s="4"/>
      <c r="VMX149" s="4"/>
      <c r="VMY149" s="4"/>
      <c r="VMZ149" s="4"/>
      <c r="VNA149" s="4"/>
      <c r="VNB149" s="4"/>
      <c r="VNC149" s="4"/>
      <c r="VND149" s="4"/>
      <c r="VNE149" s="4"/>
      <c r="VNF149" s="4"/>
      <c r="VNG149" s="4"/>
      <c r="VNH149" s="4"/>
      <c r="VNI149" s="4"/>
      <c r="VNJ149" s="4"/>
      <c r="VNK149" s="4"/>
      <c r="VNL149" s="4"/>
      <c r="VNM149" s="4"/>
      <c r="VNN149" s="4"/>
      <c r="VNO149" s="4"/>
      <c r="VNP149" s="4"/>
      <c r="VNQ149" s="4"/>
      <c r="VNR149" s="4"/>
      <c r="VNS149" s="4"/>
      <c r="VNT149" s="4"/>
      <c r="VNU149" s="4"/>
      <c r="VNV149" s="4"/>
      <c r="VNW149" s="4"/>
      <c r="VNX149" s="4"/>
      <c r="VNY149" s="4"/>
      <c r="VNZ149" s="4"/>
      <c r="VOA149" s="4"/>
      <c r="VOB149" s="4"/>
      <c r="VOC149" s="4"/>
      <c r="VOD149" s="4"/>
      <c r="VOE149" s="4"/>
      <c r="VOF149" s="4"/>
      <c r="VOG149" s="4"/>
      <c r="VOH149" s="4"/>
      <c r="VOI149" s="4"/>
      <c r="VOJ149" s="4"/>
      <c r="VOK149" s="4"/>
      <c r="VOL149" s="4"/>
      <c r="VOM149" s="4"/>
      <c r="VON149" s="4"/>
      <c r="VOO149" s="4"/>
      <c r="VOP149" s="4"/>
      <c r="VOQ149" s="4"/>
      <c r="VOR149" s="4"/>
      <c r="VOS149" s="4"/>
      <c r="VOT149" s="4"/>
      <c r="VOU149" s="4"/>
      <c r="VOV149" s="4"/>
      <c r="VOW149" s="4"/>
      <c r="VOX149" s="4"/>
      <c r="VOY149" s="4"/>
      <c r="VOZ149" s="4"/>
      <c r="VPA149" s="4"/>
      <c r="VPB149" s="4"/>
      <c r="VPC149" s="4"/>
      <c r="VPD149" s="4"/>
      <c r="VPE149" s="4"/>
      <c r="VPF149" s="4"/>
      <c r="VPG149" s="4"/>
      <c r="VPH149" s="4"/>
      <c r="VPI149" s="4"/>
      <c r="VPJ149" s="4"/>
      <c r="VPK149" s="4"/>
      <c r="VPL149" s="4"/>
      <c r="VPM149" s="4"/>
      <c r="VPN149" s="4"/>
      <c r="VPO149" s="4"/>
      <c r="VPP149" s="4"/>
      <c r="VPQ149" s="4"/>
      <c r="VPR149" s="4"/>
      <c r="VPS149" s="4"/>
      <c r="VPT149" s="4"/>
      <c r="VPU149" s="4"/>
      <c r="VPV149" s="4"/>
      <c r="VPW149" s="4"/>
      <c r="VPX149" s="4"/>
      <c r="VPY149" s="4"/>
      <c r="VPZ149" s="4"/>
      <c r="VQA149" s="74"/>
      <c r="VQB149" s="74"/>
      <c r="VQC149" s="74"/>
      <c r="VQD149" s="74"/>
      <c r="VQE149" s="74"/>
      <c r="VQF149" s="74"/>
      <c r="VQG149" s="4"/>
      <c r="VQH149" s="4"/>
      <c r="VQI149" s="4"/>
      <c r="VQJ149" s="4"/>
      <c r="VQK149" s="4"/>
      <c r="VQL149" s="4"/>
      <c r="VQM149" s="4"/>
      <c r="VQN149" s="4"/>
      <c r="VQO149" s="4"/>
      <c r="VQP149" s="4"/>
      <c r="VQQ149" s="4"/>
      <c r="VQR149" s="4"/>
      <c r="VQS149" s="4"/>
      <c r="VQT149" s="4"/>
      <c r="VQU149" s="4"/>
      <c r="VQV149" s="4"/>
      <c r="VQW149" s="4"/>
      <c r="VQX149" s="4"/>
      <c r="VQY149" s="4"/>
      <c r="VQZ149" s="4"/>
      <c r="VRA149" s="4"/>
      <c r="VRB149" s="4"/>
      <c r="VRC149" s="4"/>
      <c r="VRD149" s="4"/>
      <c r="VRE149" s="4"/>
      <c r="VRF149" s="4"/>
      <c r="VRG149" s="4"/>
      <c r="VRH149" s="4"/>
      <c r="VRI149" s="4"/>
      <c r="VRJ149" s="4"/>
      <c r="VRK149" s="4"/>
      <c r="VRL149" s="4"/>
      <c r="VRM149" s="4"/>
      <c r="VRN149" s="4"/>
      <c r="VRO149" s="4"/>
      <c r="VRP149" s="4"/>
      <c r="VRQ149" s="4"/>
      <c r="VRR149" s="4"/>
      <c r="VRS149" s="4"/>
      <c r="VRT149" s="4"/>
      <c r="VRU149" s="4"/>
      <c r="VRV149" s="4"/>
      <c r="VRW149" s="4"/>
      <c r="VRX149" s="4"/>
      <c r="VRY149" s="4"/>
      <c r="VRZ149" s="4"/>
      <c r="VSA149" s="4"/>
      <c r="VSB149" s="4"/>
      <c r="VSC149" s="4"/>
      <c r="VSD149" s="4"/>
      <c r="VSE149" s="4"/>
      <c r="VSF149" s="4"/>
      <c r="VSG149" s="4"/>
      <c r="VSH149" s="4"/>
      <c r="VSI149" s="4"/>
      <c r="VSJ149" s="4"/>
      <c r="VSK149" s="4"/>
      <c r="VSL149" s="4"/>
      <c r="VSM149" s="4"/>
      <c r="VSN149" s="4"/>
      <c r="VSO149" s="4"/>
      <c r="VSP149" s="4"/>
      <c r="VSQ149" s="4"/>
      <c r="VSR149" s="4"/>
      <c r="VSS149" s="4"/>
      <c r="VST149" s="4"/>
      <c r="VSU149" s="4"/>
      <c r="VSV149" s="4"/>
      <c r="VSW149" s="4"/>
      <c r="VSX149" s="4"/>
      <c r="VSY149" s="4"/>
      <c r="VSZ149" s="4"/>
      <c r="VTA149" s="4"/>
      <c r="VTB149" s="4"/>
      <c r="VTC149" s="4"/>
      <c r="VTD149" s="4"/>
      <c r="VTE149" s="4"/>
      <c r="VTF149" s="4"/>
      <c r="VTG149" s="4"/>
      <c r="VTH149" s="4"/>
      <c r="VTI149" s="4"/>
      <c r="VTJ149" s="4"/>
      <c r="VTK149" s="4"/>
      <c r="VTL149" s="4"/>
      <c r="VTM149" s="4"/>
      <c r="VTN149" s="4"/>
      <c r="VTO149" s="4"/>
      <c r="VTP149" s="4"/>
      <c r="VTQ149" s="4"/>
      <c r="VTR149" s="4"/>
      <c r="VTS149" s="4"/>
      <c r="VTT149" s="4"/>
      <c r="VTU149" s="4"/>
      <c r="VTV149" s="4"/>
      <c r="VTW149" s="4"/>
      <c r="VTX149" s="4"/>
      <c r="VTY149" s="4"/>
      <c r="VTZ149" s="4"/>
      <c r="VUA149" s="4"/>
      <c r="VUB149" s="4"/>
      <c r="VUC149" s="4"/>
      <c r="VUD149" s="4"/>
      <c r="VUE149" s="4"/>
      <c r="VUF149" s="4"/>
      <c r="VUG149" s="4"/>
      <c r="VUH149" s="4"/>
      <c r="VUI149" s="4"/>
      <c r="VUJ149" s="4"/>
      <c r="VUK149" s="4"/>
      <c r="VUL149" s="4"/>
      <c r="VUM149" s="4"/>
      <c r="VUN149" s="4"/>
      <c r="VUO149" s="4"/>
      <c r="VUP149" s="4"/>
      <c r="VUQ149" s="4"/>
      <c r="VUR149" s="4"/>
      <c r="VUS149" s="4"/>
      <c r="VUT149" s="4"/>
      <c r="VUU149" s="4"/>
      <c r="VUV149" s="4"/>
      <c r="VUW149" s="4"/>
      <c r="VUX149" s="4"/>
      <c r="VUY149" s="4"/>
      <c r="VUZ149" s="4"/>
      <c r="VVA149" s="4"/>
      <c r="VVB149" s="4"/>
      <c r="VVC149" s="4"/>
      <c r="VVD149" s="4"/>
      <c r="VVE149" s="4"/>
      <c r="VVF149" s="4"/>
      <c r="VVG149" s="4"/>
      <c r="VVH149" s="4"/>
      <c r="VVI149" s="4"/>
      <c r="VVJ149" s="4"/>
      <c r="VVK149" s="4"/>
      <c r="VVL149" s="4"/>
      <c r="VVM149" s="4"/>
      <c r="VVN149" s="4"/>
      <c r="VVO149" s="4"/>
      <c r="VVP149" s="4"/>
      <c r="VVQ149" s="4"/>
      <c r="VVR149" s="4"/>
      <c r="VVS149" s="4"/>
      <c r="VVT149" s="4"/>
      <c r="VVU149" s="4"/>
      <c r="VVV149" s="4"/>
      <c r="VVW149" s="4"/>
      <c r="VVX149" s="4"/>
      <c r="VVY149" s="4"/>
      <c r="VVZ149" s="4"/>
      <c r="VWA149" s="4"/>
      <c r="VWB149" s="4"/>
      <c r="VWC149" s="4"/>
      <c r="VWD149" s="4"/>
      <c r="VWE149" s="4"/>
      <c r="VWF149" s="4"/>
      <c r="VWG149" s="4"/>
      <c r="VWH149" s="4"/>
      <c r="VWI149" s="4"/>
      <c r="VWJ149" s="4"/>
      <c r="VWK149" s="4"/>
      <c r="VWL149" s="4"/>
      <c r="VWM149" s="4"/>
      <c r="VWN149" s="4"/>
      <c r="VWO149" s="4"/>
      <c r="VWP149" s="4"/>
      <c r="VWQ149" s="4"/>
      <c r="VWR149" s="4"/>
      <c r="VWS149" s="4"/>
      <c r="VWT149" s="4"/>
      <c r="VWU149" s="4"/>
      <c r="VWV149" s="4"/>
      <c r="VWW149" s="4"/>
      <c r="VWX149" s="4"/>
      <c r="VWY149" s="4"/>
      <c r="VWZ149" s="4"/>
      <c r="VXA149" s="4"/>
      <c r="VXB149" s="4"/>
      <c r="VXC149" s="4"/>
      <c r="VXD149" s="4"/>
      <c r="VXE149" s="4"/>
      <c r="VXF149" s="4"/>
      <c r="VXG149" s="4"/>
      <c r="VXH149" s="4"/>
      <c r="VXI149" s="4"/>
      <c r="VXJ149" s="4"/>
      <c r="VXK149" s="4"/>
      <c r="VXL149" s="4"/>
      <c r="VXM149" s="4"/>
      <c r="VXN149" s="4"/>
      <c r="VXO149" s="4"/>
      <c r="VXP149" s="4"/>
      <c r="VXQ149" s="4"/>
      <c r="VXR149" s="4"/>
      <c r="VXS149" s="4"/>
      <c r="VXT149" s="4"/>
      <c r="VXU149" s="4"/>
      <c r="VXV149" s="4"/>
      <c r="VXW149" s="4"/>
      <c r="VXX149" s="4"/>
      <c r="VXY149" s="4"/>
      <c r="VXZ149" s="4"/>
      <c r="VYA149" s="4"/>
      <c r="VYB149" s="4"/>
      <c r="VYC149" s="4"/>
      <c r="VYD149" s="4"/>
      <c r="VYE149" s="4"/>
      <c r="VYF149" s="4"/>
      <c r="VYG149" s="4"/>
      <c r="VYH149" s="4"/>
      <c r="VYI149" s="4"/>
      <c r="VYJ149" s="4"/>
      <c r="VYK149" s="4"/>
      <c r="VYL149" s="4"/>
      <c r="VYM149" s="4"/>
      <c r="VYN149" s="4"/>
      <c r="VYO149" s="4"/>
      <c r="VYP149" s="4"/>
      <c r="VYQ149" s="4"/>
      <c r="VYR149" s="4"/>
      <c r="VYS149" s="4"/>
      <c r="VYT149" s="4"/>
      <c r="VYU149" s="4"/>
      <c r="VYV149" s="4"/>
      <c r="VYW149" s="4"/>
      <c r="VYX149" s="4"/>
      <c r="VYY149" s="4"/>
      <c r="VYZ149" s="4"/>
      <c r="VZA149" s="4"/>
      <c r="VZB149" s="4"/>
      <c r="VZC149" s="4"/>
      <c r="VZD149" s="4"/>
      <c r="VZE149" s="4"/>
      <c r="VZF149" s="4"/>
      <c r="VZG149" s="4"/>
      <c r="VZH149" s="4"/>
      <c r="VZI149" s="4"/>
      <c r="VZJ149" s="4"/>
      <c r="VZK149" s="4"/>
      <c r="VZL149" s="4"/>
      <c r="VZM149" s="4"/>
      <c r="VZN149" s="4"/>
      <c r="VZO149" s="4"/>
      <c r="VZP149" s="4"/>
      <c r="VZQ149" s="4"/>
      <c r="VZR149" s="4"/>
      <c r="VZS149" s="4"/>
      <c r="VZT149" s="4"/>
      <c r="VZU149" s="4"/>
      <c r="VZV149" s="4"/>
      <c r="VZW149" s="74"/>
      <c r="VZX149" s="74"/>
      <c r="VZY149" s="74"/>
      <c r="VZZ149" s="74"/>
      <c r="WAA149" s="74"/>
      <c r="WAB149" s="74"/>
      <c r="WAC149" s="4"/>
      <c r="WAD149" s="4"/>
      <c r="WAE149" s="4"/>
      <c r="WAF149" s="4"/>
      <c r="WAG149" s="4"/>
      <c r="WAH149" s="4"/>
      <c r="WAI149" s="4"/>
      <c r="WAJ149" s="4"/>
      <c r="WAK149" s="4"/>
      <c r="WAL149" s="4"/>
      <c r="WAM149" s="4"/>
      <c r="WAN149" s="4"/>
      <c r="WAO149" s="4"/>
      <c r="WAP149" s="4"/>
      <c r="WAQ149" s="4"/>
      <c r="WAR149" s="4"/>
      <c r="WAS149" s="4"/>
      <c r="WAT149" s="4"/>
      <c r="WAU149" s="4"/>
      <c r="WAV149" s="4"/>
      <c r="WAW149" s="4"/>
      <c r="WAX149" s="4"/>
      <c r="WAY149" s="4"/>
      <c r="WAZ149" s="4"/>
      <c r="WBA149" s="4"/>
      <c r="WBB149" s="4"/>
      <c r="WBC149" s="4"/>
      <c r="WBD149" s="4"/>
      <c r="WBE149" s="4"/>
      <c r="WBF149" s="4"/>
      <c r="WBG149" s="4"/>
      <c r="WBH149" s="4"/>
      <c r="WBI149" s="4"/>
      <c r="WBJ149" s="4"/>
      <c r="WBK149" s="4"/>
      <c r="WBL149" s="4"/>
      <c r="WBM149" s="4"/>
      <c r="WBN149" s="4"/>
      <c r="WBO149" s="4"/>
      <c r="WBP149" s="4"/>
      <c r="WBQ149" s="4"/>
      <c r="WBR149" s="4"/>
      <c r="WBS149" s="4"/>
      <c r="WBT149" s="4"/>
      <c r="WBU149" s="4"/>
      <c r="WBV149" s="4"/>
      <c r="WBW149" s="4"/>
      <c r="WBX149" s="4"/>
      <c r="WBY149" s="4"/>
      <c r="WBZ149" s="4"/>
      <c r="WCA149" s="4"/>
      <c r="WCB149" s="4"/>
      <c r="WCC149" s="4"/>
      <c r="WCD149" s="4"/>
      <c r="WCE149" s="4"/>
      <c r="WCF149" s="4"/>
      <c r="WCG149" s="4"/>
      <c r="WCH149" s="4"/>
      <c r="WCI149" s="4"/>
      <c r="WCJ149" s="4"/>
      <c r="WCK149" s="4"/>
      <c r="WCL149" s="4"/>
      <c r="WCM149" s="4"/>
      <c r="WCN149" s="4"/>
      <c r="WCO149" s="4"/>
      <c r="WCP149" s="4"/>
      <c r="WCQ149" s="4"/>
      <c r="WCR149" s="4"/>
      <c r="WCS149" s="4"/>
      <c r="WCT149" s="4"/>
      <c r="WCU149" s="4"/>
      <c r="WCV149" s="4"/>
      <c r="WCW149" s="4"/>
      <c r="WCX149" s="4"/>
      <c r="WCY149" s="4"/>
      <c r="WCZ149" s="4"/>
      <c r="WDA149" s="4"/>
      <c r="WDB149" s="4"/>
      <c r="WDC149" s="4"/>
      <c r="WDD149" s="4"/>
      <c r="WDE149" s="4"/>
      <c r="WDF149" s="4"/>
      <c r="WDG149" s="4"/>
      <c r="WDH149" s="4"/>
      <c r="WDI149" s="4"/>
      <c r="WDJ149" s="4"/>
      <c r="WDK149" s="4"/>
      <c r="WDL149" s="4"/>
      <c r="WDM149" s="4"/>
      <c r="WDN149" s="4"/>
      <c r="WDO149" s="4"/>
      <c r="WDP149" s="4"/>
      <c r="WDQ149" s="4"/>
      <c r="WDR149" s="4"/>
      <c r="WDS149" s="4"/>
      <c r="WDT149" s="4"/>
      <c r="WDU149" s="4"/>
      <c r="WDV149" s="4"/>
      <c r="WDW149" s="4"/>
      <c r="WDX149" s="4"/>
      <c r="WDY149" s="4"/>
      <c r="WDZ149" s="4"/>
      <c r="WEA149" s="4"/>
      <c r="WEB149" s="4"/>
      <c r="WEC149" s="4"/>
      <c r="WED149" s="4"/>
      <c r="WEE149" s="4"/>
      <c r="WEF149" s="4"/>
      <c r="WEG149" s="4"/>
      <c r="WEH149" s="4"/>
      <c r="WEI149" s="4"/>
      <c r="WEJ149" s="4"/>
      <c r="WEK149" s="4"/>
      <c r="WEL149" s="4"/>
      <c r="WEM149" s="4"/>
      <c r="WEN149" s="4"/>
      <c r="WEO149" s="4"/>
      <c r="WEP149" s="4"/>
      <c r="WEQ149" s="4"/>
      <c r="WER149" s="4"/>
      <c r="WES149" s="4"/>
      <c r="WET149" s="4"/>
      <c r="WEU149" s="4"/>
      <c r="WEV149" s="4"/>
      <c r="WEW149" s="4"/>
      <c r="WEX149" s="4"/>
      <c r="WEY149" s="4"/>
      <c r="WEZ149" s="4"/>
      <c r="WFA149" s="4"/>
      <c r="WFB149" s="4"/>
      <c r="WFC149" s="4"/>
      <c r="WFD149" s="4"/>
      <c r="WFE149" s="4"/>
      <c r="WFF149" s="4"/>
      <c r="WFG149" s="4"/>
      <c r="WFH149" s="4"/>
      <c r="WFI149" s="4"/>
      <c r="WFJ149" s="4"/>
      <c r="WFK149" s="4"/>
      <c r="WFL149" s="4"/>
      <c r="WFM149" s="4"/>
      <c r="WFN149" s="4"/>
      <c r="WFO149" s="4"/>
      <c r="WFP149" s="4"/>
      <c r="WFQ149" s="4"/>
      <c r="WFR149" s="4"/>
      <c r="WFS149" s="4"/>
      <c r="WFT149" s="4"/>
      <c r="WFU149" s="4"/>
      <c r="WFV149" s="4"/>
      <c r="WFW149" s="4"/>
      <c r="WFX149" s="4"/>
      <c r="WFY149" s="4"/>
      <c r="WFZ149" s="4"/>
      <c r="WGA149" s="4"/>
      <c r="WGB149" s="4"/>
      <c r="WGC149" s="4"/>
      <c r="WGD149" s="4"/>
      <c r="WGE149" s="4"/>
      <c r="WGF149" s="4"/>
      <c r="WGG149" s="4"/>
      <c r="WGH149" s="4"/>
      <c r="WGI149" s="4"/>
      <c r="WGJ149" s="4"/>
      <c r="WGK149" s="4"/>
      <c r="WGL149" s="4"/>
      <c r="WGM149" s="4"/>
      <c r="WGN149" s="4"/>
      <c r="WGO149" s="4"/>
      <c r="WGP149" s="4"/>
      <c r="WGQ149" s="4"/>
      <c r="WGR149" s="4"/>
      <c r="WGS149" s="4"/>
      <c r="WGT149" s="4"/>
      <c r="WGU149" s="4"/>
      <c r="WGV149" s="4"/>
      <c r="WGW149" s="4"/>
      <c r="WGX149" s="4"/>
      <c r="WGY149" s="4"/>
      <c r="WGZ149" s="4"/>
      <c r="WHA149" s="4"/>
      <c r="WHB149" s="4"/>
      <c r="WHC149" s="4"/>
      <c r="WHD149" s="4"/>
      <c r="WHE149" s="4"/>
      <c r="WHF149" s="4"/>
      <c r="WHG149" s="4"/>
      <c r="WHH149" s="4"/>
      <c r="WHI149" s="4"/>
      <c r="WHJ149" s="4"/>
      <c r="WHK149" s="4"/>
      <c r="WHL149" s="4"/>
      <c r="WHM149" s="4"/>
      <c r="WHN149" s="4"/>
      <c r="WHO149" s="4"/>
      <c r="WHP149" s="4"/>
      <c r="WHQ149" s="4"/>
      <c r="WHR149" s="4"/>
      <c r="WHS149" s="4"/>
      <c r="WHT149" s="4"/>
      <c r="WHU149" s="4"/>
      <c r="WHV149" s="4"/>
      <c r="WHW149" s="4"/>
      <c r="WHX149" s="4"/>
      <c r="WHY149" s="4"/>
      <c r="WHZ149" s="4"/>
      <c r="WIA149" s="4"/>
      <c r="WIB149" s="4"/>
      <c r="WIC149" s="4"/>
      <c r="WID149" s="4"/>
      <c r="WIE149" s="4"/>
      <c r="WIF149" s="4"/>
      <c r="WIG149" s="4"/>
      <c r="WIH149" s="4"/>
      <c r="WII149" s="4"/>
      <c r="WIJ149" s="4"/>
      <c r="WIK149" s="4"/>
      <c r="WIL149" s="4"/>
      <c r="WIM149" s="4"/>
      <c r="WIN149" s="4"/>
      <c r="WIO149" s="4"/>
      <c r="WIP149" s="4"/>
      <c r="WIQ149" s="4"/>
      <c r="WIR149" s="4"/>
      <c r="WIS149" s="4"/>
      <c r="WIT149" s="4"/>
      <c r="WIU149" s="4"/>
      <c r="WIV149" s="4"/>
      <c r="WIW149" s="4"/>
      <c r="WIX149" s="4"/>
      <c r="WIY149" s="4"/>
      <c r="WIZ149" s="4"/>
      <c r="WJA149" s="4"/>
      <c r="WJB149" s="4"/>
      <c r="WJC149" s="4"/>
      <c r="WJD149" s="4"/>
      <c r="WJE149" s="4"/>
      <c r="WJF149" s="4"/>
      <c r="WJG149" s="4"/>
      <c r="WJH149" s="4"/>
      <c r="WJI149" s="4"/>
      <c r="WJJ149" s="4"/>
      <c r="WJK149" s="4"/>
      <c r="WJL149" s="4"/>
      <c r="WJM149" s="4"/>
      <c r="WJN149" s="4"/>
      <c r="WJO149" s="4"/>
      <c r="WJP149" s="4"/>
      <c r="WJQ149" s="4"/>
      <c r="WJR149" s="4"/>
      <c r="WJS149" s="74"/>
      <c r="WJT149" s="74"/>
      <c r="WJU149" s="74"/>
      <c r="WJV149" s="74"/>
      <c r="WJW149" s="74"/>
      <c r="WJX149" s="74"/>
      <c r="WJY149" s="4"/>
      <c r="WJZ149" s="4"/>
      <c r="WKA149" s="4"/>
      <c r="WKB149" s="4"/>
      <c r="WKC149" s="4"/>
      <c r="WKD149" s="4"/>
      <c r="WKE149" s="4"/>
      <c r="WKF149" s="4"/>
      <c r="WKG149" s="4"/>
      <c r="WKH149" s="4"/>
      <c r="WKI149" s="4"/>
      <c r="WKJ149" s="4"/>
      <c r="WKK149" s="4"/>
      <c r="WKL149" s="4"/>
      <c r="WKM149" s="4"/>
      <c r="WKN149" s="4"/>
      <c r="WKO149" s="4"/>
      <c r="WKP149" s="4"/>
      <c r="WKQ149" s="4"/>
      <c r="WKR149" s="4"/>
      <c r="WKS149" s="4"/>
      <c r="WKT149" s="4"/>
      <c r="WKU149" s="4"/>
      <c r="WKV149" s="4"/>
      <c r="WKW149" s="4"/>
      <c r="WKX149" s="4"/>
      <c r="WKY149" s="4"/>
      <c r="WKZ149" s="4"/>
      <c r="WLA149" s="4"/>
      <c r="WLB149" s="4"/>
      <c r="WLC149" s="4"/>
      <c r="WLD149" s="4"/>
      <c r="WLE149" s="4"/>
      <c r="WLF149" s="4"/>
      <c r="WLG149" s="4"/>
      <c r="WLH149" s="4"/>
      <c r="WLI149" s="4"/>
      <c r="WLJ149" s="4"/>
      <c r="WLK149" s="4"/>
      <c r="WLL149" s="4"/>
      <c r="WLM149" s="4"/>
      <c r="WLN149" s="4"/>
      <c r="WLO149" s="4"/>
      <c r="WLP149" s="4"/>
      <c r="WLQ149" s="4"/>
      <c r="WLR149" s="4"/>
      <c r="WLS149" s="4"/>
      <c r="WLT149" s="4"/>
      <c r="WLU149" s="4"/>
      <c r="WLV149" s="4"/>
      <c r="WLW149" s="4"/>
      <c r="WLX149" s="4"/>
      <c r="WLY149" s="4"/>
      <c r="WLZ149" s="4"/>
      <c r="WMA149" s="4"/>
      <c r="WMB149" s="4"/>
      <c r="WMC149" s="4"/>
      <c r="WMD149" s="4"/>
      <c r="WME149" s="4"/>
      <c r="WMF149" s="4"/>
      <c r="WMG149" s="4"/>
      <c r="WMH149" s="4"/>
      <c r="WMI149" s="4"/>
      <c r="WMJ149" s="4"/>
      <c r="WMK149" s="4"/>
      <c r="WML149" s="4"/>
      <c r="WMM149" s="4"/>
      <c r="WMN149" s="4"/>
      <c r="WMO149" s="4"/>
      <c r="WMP149" s="4"/>
      <c r="WMQ149" s="4"/>
      <c r="WMR149" s="4"/>
      <c r="WMS149" s="4"/>
      <c r="WMT149" s="4"/>
      <c r="WMU149" s="4"/>
      <c r="WMV149" s="4"/>
      <c r="WMW149" s="4"/>
      <c r="WMX149" s="4"/>
      <c r="WMY149" s="4"/>
      <c r="WMZ149" s="4"/>
      <c r="WNA149" s="4"/>
      <c r="WNB149" s="4"/>
      <c r="WNC149" s="4"/>
      <c r="WND149" s="4"/>
      <c r="WNE149" s="4"/>
      <c r="WNF149" s="4"/>
      <c r="WNG149" s="4"/>
      <c r="WNH149" s="4"/>
      <c r="WNI149" s="4"/>
      <c r="WNJ149" s="4"/>
      <c r="WNK149" s="4"/>
      <c r="WNL149" s="4"/>
      <c r="WNM149" s="4"/>
      <c r="WNN149" s="4"/>
      <c r="WNO149" s="4"/>
      <c r="WNP149" s="4"/>
      <c r="WNQ149" s="4"/>
      <c r="WNR149" s="4"/>
      <c r="WNS149" s="4"/>
      <c r="WNT149" s="4"/>
      <c r="WNU149" s="4"/>
      <c r="WNV149" s="4"/>
      <c r="WNW149" s="4"/>
      <c r="WNX149" s="4"/>
      <c r="WNY149" s="4"/>
      <c r="WNZ149" s="4"/>
      <c r="WOA149" s="4"/>
      <c r="WOB149" s="4"/>
      <c r="WOC149" s="4"/>
      <c r="WOD149" s="4"/>
      <c r="WOE149" s="4"/>
      <c r="WOF149" s="4"/>
      <c r="WOG149" s="4"/>
      <c r="WOH149" s="4"/>
      <c r="WOI149" s="4"/>
      <c r="WOJ149" s="4"/>
      <c r="WOK149" s="4"/>
      <c r="WOL149" s="4"/>
      <c r="WOM149" s="4"/>
      <c r="WON149" s="4"/>
      <c r="WOO149" s="4"/>
      <c r="WOP149" s="4"/>
      <c r="WOQ149" s="4"/>
      <c r="WOR149" s="4"/>
      <c r="WOS149" s="4"/>
      <c r="WOT149" s="4"/>
      <c r="WOU149" s="4"/>
      <c r="WOV149" s="4"/>
      <c r="WOW149" s="4"/>
      <c r="WOX149" s="4"/>
      <c r="WOY149" s="4"/>
      <c r="WOZ149" s="4"/>
      <c r="WPA149" s="4"/>
      <c r="WPB149" s="4"/>
      <c r="WPC149" s="4"/>
      <c r="WPD149" s="4"/>
      <c r="WPE149" s="4"/>
      <c r="WPF149" s="4"/>
      <c r="WPG149" s="4"/>
      <c r="WPH149" s="4"/>
      <c r="WPI149" s="4"/>
      <c r="WPJ149" s="4"/>
      <c r="WPK149" s="4"/>
      <c r="WPL149" s="4"/>
      <c r="WPM149" s="4"/>
      <c r="WPN149" s="4"/>
      <c r="WPO149" s="4"/>
      <c r="WPP149" s="4"/>
      <c r="WPQ149" s="4"/>
      <c r="WPR149" s="4"/>
      <c r="WPS149" s="4"/>
      <c r="WPT149" s="4"/>
      <c r="WPU149" s="4"/>
      <c r="WPV149" s="4"/>
      <c r="WPW149" s="4"/>
      <c r="WPX149" s="4"/>
      <c r="WPY149" s="4"/>
      <c r="WPZ149" s="4"/>
      <c r="WQA149" s="4"/>
      <c r="WQB149" s="4"/>
      <c r="WQC149" s="4"/>
      <c r="WQD149" s="4"/>
      <c r="WQE149" s="4"/>
      <c r="WQF149" s="4"/>
      <c r="WQG149" s="4"/>
      <c r="WQH149" s="4"/>
      <c r="WQI149" s="4"/>
      <c r="WQJ149" s="4"/>
      <c r="WQK149" s="4"/>
      <c r="WQL149" s="4"/>
      <c r="WQM149" s="4"/>
      <c r="WQN149" s="4"/>
      <c r="WQO149" s="4"/>
      <c r="WQP149" s="4"/>
      <c r="WQQ149" s="4"/>
      <c r="WQR149" s="4"/>
      <c r="WQS149" s="4"/>
      <c r="WQT149" s="4"/>
      <c r="WQU149" s="4"/>
      <c r="WQV149" s="4"/>
      <c r="WQW149" s="4"/>
      <c r="WQX149" s="4"/>
      <c r="WQY149" s="4"/>
      <c r="WQZ149" s="4"/>
      <c r="WRA149" s="4"/>
      <c r="WRB149" s="4"/>
      <c r="WRC149" s="4"/>
      <c r="WRD149" s="4"/>
      <c r="WRE149" s="4"/>
      <c r="WRF149" s="4"/>
      <c r="WRG149" s="4"/>
      <c r="WRH149" s="4"/>
      <c r="WRI149" s="4"/>
      <c r="WRJ149" s="4"/>
      <c r="WRK149" s="4"/>
      <c r="WRL149" s="4"/>
      <c r="WRM149" s="4"/>
      <c r="WRN149" s="4"/>
      <c r="WRO149" s="4"/>
      <c r="WRP149" s="4"/>
      <c r="WRQ149" s="4"/>
      <c r="WRR149" s="4"/>
      <c r="WRS149" s="4"/>
      <c r="WRT149" s="4"/>
      <c r="WRU149" s="4"/>
      <c r="WRV149" s="4"/>
      <c r="WRW149" s="4"/>
      <c r="WRX149" s="4"/>
      <c r="WRY149" s="4"/>
      <c r="WRZ149" s="4"/>
      <c r="WSA149" s="4"/>
      <c r="WSB149" s="4"/>
      <c r="WSC149" s="4"/>
      <c r="WSD149" s="4"/>
      <c r="WSE149" s="4"/>
      <c r="WSF149" s="4"/>
      <c r="WSG149" s="4"/>
      <c r="WSH149" s="4"/>
      <c r="WSI149" s="4"/>
      <c r="WSJ149" s="4"/>
      <c r="WSK149" s="4"/>
      <c r="WSL149" s="4"/>
      <c r="WSM149" s="4"/>
      <c r="WSN149" s="4"/>
      <c r="WSO149" s="4"/>
      <c r="WSP149" s="4"/>
      <c r="WSQ149" s="4"/>
      <c r="WSR149" s="4"/>
      <c r="WSS149" s="4"/>
      <c r="WST149" s="4"/>
      <c r="WSU149" s="4"/>
      <c r="WSV149" s="4"/>
      <c r="WSW149" s="4"/>
      <c r="WSX149" s="4"/>
      <c r="WSY149" s="4"/>
      <c r="WSZ149" s="4"/>
      <c r="WTA149" s="4"/>
      <c r="WTB149" s="4"/>
      <c r="WTC149" s="4"/>
      <c r="WTD149" s="4"/>
      <c r="WTE149" s="4"/>
      <c r="WTF149" s="4"/>
      <c r="WTG149" s="4"/>
      <c r="WTH149" s="4"/>
      <c r="WTI149" s="4"/>
      <c r="WTJ149" s="4"/>
      <c r="WTK149" s="4"/>
      <c r="WTL149" s="4"/>
      <c r="WTM149" s="4"/>
      <c r="WTN149" s="4"/>
      <c r="WTO149" s="74"/>
      <c r="WTP149" s="74"/>
      <c r="WTQ149" s="74"/>
      <c r="WTR149" s="74"/>
      <c r="WTS149" s="74"/>
      <c r="WTT149" s="74"/>
      <c r="WTU149" s="4"/>
      <c r="WTV149" s="4"/>
      <c r="WTW149" s="4"/>
      <c r="WTX149" s="4"/>
      <c r="WTY149" s="4"/>
      <c r="WTZ149" s="4"/>
      <c r="WUA149" s="4"/>
      <c r="WUB149" s="4"/>
      <c r="WUC149" s="4"/>
      <c r="WUD149" s="4"/>
      <c r="WUE149" s="4"/>
      <c r="WUF149" s="4"/>
      <c r="WUG149" s="4"/>
      <c r="WUH149" s="4"/>
      <c r="WUI149" s="4"/>
      <c r="WUJ149" s="4"/>
      <c r="WUK149" s="4"/>
      <c r="WUL149" s="4"/>
      <c r="WUM149" s="4"/>
      <c r="WUN149" s="4"/>
      <c r="WUO149" s="4"/>
      <c r="WUP149" s="4"/>
      <c r="WUQ149" s="4"/>
      <c r="WUR149" s="4"/>
      <c r="WUS149" s="4"/>
      <c r="WUT149" s="4"/>
      <c r="WUU149" s="4"/>
      <c r="WUV149" s="4"/>
      <c r="WUW149" s="4"/>
      <c r="WUX149" s="4"/>
      <c r="WUY149" s="4"/>
      <c r="WUZ149" s="4"/>
      <c r="WVA149" s="4"/>
      <c r="WVB149" s="4"/>
      <c r="WVC149" s="4"/>
      <c r="WVD149" s="4"/>
      <c r="WVE149" s="4"/>
      <c r="WVF149" s="4"/>
      <c r="WVG149" s="4"/>
      <c r="WVH149" s="4"/>
      <c r="WVI149" s="4"/>
      <c r="WVJ149" s="4"/>
      <c r="WVK149" s="4"/>
      <c r="WVL149" s="4"/>
      <c r="WVM149" s="4"/>
      <c r="WVN149" s="4"/>
      <c r="WVO149" s="4"/>
      <c r="WVP149" s="4"/>
      <c r="WVQ149" s="4"/>
      <c r="WVR149" s="4"/>
      <c r="WVS149" s="4"/>
      <c r="WVT149" s="4"/>
      <c r="WVU149" s="4"/>
      <c r="WVV149" s="4"/>
      <c r="WVW149" s="4"/>
      <c r="WVX149" s="4"/>
      <c r="WVY149" s="4"/>
      <c r="WVZ149" s="4"/>
      <c r="WWA149" s="4"/>
      <c r="WWB149" s="4"/>
      <c r="WWC149" s="4"/>
      <c r="WWD149" s="4"/>
      <c r="WWE149" s="4"/>
      <c r="WWF149" s="4"/>
      <c r="WWG149" s="4"/>
      <c r="WWH149" s="4"/>
      <c r="WWI149" s="4"/>
      <c r="WWJ149" s="4"/>
      <c r="WWK149" s="4"/>
      <c r="WWL149" s="4"/>
      <c r="WWM149" s="4"/>
      <c r="WWN149" s="4"/>
      <c r="WWO149" s="4"/>
      <c r="WWP149" s="4"/>
      <c r="WWQ149" s="4"/>
      <c r="WWR149" s="4"/>
      <c r="WWS149" s="4"/>
      <c r="WWT149" s="4"/>
      <c r="WWU149" s="4"/>
      <c r="WWV149" s="4"/>
      <c r="WWW149" s="4"/>
      <c r="WWX149" s="4"/>
      <c r="WWY149" s="4"/>
      <c r="WWZ149" s="4"/>
      <c r="WXA149" s="4"/>
      <c r="WXB149" s="4"/>
      <c r="WXC149" s="4"/>
      <c r="WXD149" s="4"/>
      <c r="WXE149" s="4"/>
      <c r="WXF149" s="4"/>
      <c r="WXG149" s="4"/>
      <c r="WXH149" s="4"/>
      <c r="WXI149" s="4"/>
      <c r="WXJ149" s="4"/>
      <c r="WXK149" s="4"/>
      <c r="WXL149" s="4"/>
      <c r="WXM149" s="4"/>
      <c r="WXN149" s="4"/>
      <c r="WXO149" s="4"/>
      <c r="WXP149" s="4"/>
      <c r="WXQ149" s="4"/>
      <c r="WXR149" s="4"/>
      <c r="WXS149" s="4"/>
      <c r="WXT149" s="4"/>
      <c r="WXU149" s="4"/>
      <c r="WXV149" s="4"/>
      <c r="WXW149" s="4"/>
      <c r="WXX149" s="4"/>
      <c r="WXY149" s="4"/>
      <c r="WXZ149" s="4"/>
      <c r="WYA149" s="4"/>
      <c r="WYB149" s="4"/>
      <c r="WYC149" s="4"/>
      <c r="WYD149" s="4"/>
      <c r="WYE149" s="4"/>
      <c r="WYF149" s="4"/>
      <c r="WYG149" s="4"/>
      <c r="WYH149" s="4"/>
      <c r="WYI149" s="4"/>
      <c r="WYJ149" s="4"/>
      <c r="WYK149" s="4"/>
      <c r="WYL149" s="4"/>
      <c r="WYM149" s="4"/>
      <c r="WYN149" s="4"/>
      <c r="WYO149" s="4"/>
      <c r="WYP149" s="4"/>
      <c r="WYQ149" s="4"/>
      <c r="WYR149" s="4"/>
      <c r="WYS149" s="4"/>
      <c r="WYT149" s="4"/>
      <c r="WYU149" s="4"/>
      <c r="WYV149" s="4"/>
      <c r="WYW149" s="4"/>
      <c r="WYX149" s="4"/>
      <c r="WYY149" s="4"/>
      <c r="WYZ149" s="4"/>
      <c r="WZA149" s="4"/>
      <c r="WZB149" s="4"/>
      <c r="WZC149" s="4"/>
      <c r="WZD149" s="4"/>
      <c r="WZE149" s="4"/>
      <c r="WZF149" s="4"/>
      <c r="WZG149" s="4"/>
      <c r="WZH149" s="4"/>
      <c r="WZI149" s="4"/>
      <c r="WZJ149" s="4"/>
      <c r="WZK149" s="4"/>
      <c r="WZL149" s="4"/>
      <c r="WZM149" s="4"/>
      <c r="WZN149" s="4"/>
      <c r="WZO149" s="4"/>
      <c r="WZP149" s="4"/>
      <c r="WZQ149" s="4"/>
      <c r="WZR149" s="4"/>
      <c r="WZS149" s="4"/>
      <c r="WZT149" s="4"/>
      <c r="WZU149" s="4"/>
      <c r="WZV149" s="4"/>
      <c r="WZW149" s="4"/>
      <c r="WZX149" s="4"/>
      <c r="WZY149" s="4"/>
      <c r="WZZ149" s="4"/>
      <c r="XAA149" s="4"/>
      <c r="XAB149" s="4"/>
      <c r="XAC149" s="4"/>
      <c r="XAD149" s="4"/>
      <c r="XAE149" s="4"/>
      <c r="XAF149" s="4"/>
      <c r="XAG149" s="4"/>
      <c r="XAH149" s="4"/>
      <c r="XAI149" s="4"/>
      <c r="XAJ149" s="4"/>
      <c r="XAK149" s="4"/>
      <c r="XAL149" s="4"/>
      <c r="XAM149" s="4"/>
      <c r="XAN149" s="4"/>
      <c r="XAO149" s="4"/>
      <c r="XAP149" s="4"/>
      <c r="XAQ149" s="4"/>
      <c r="XAR149" s="4"/>
      <c r="XAS149" s="4"/>
      <c r="XAT149" s="4"/>
      <c r="XAU149" s="4"/>
      <c r="XAV149" s="4"/>
      <c r="XAW149" s="4"/>
      <c r="XAX149" s="4"/>
      <c r="XAY149" s="4"/>
      <c r="XAZ149" s="4"/>
      <c r="XBA149" s="4"/>
      <c r="XBB149" s="4"/>
      <c r="XBC149" s="4"/>
      <c r="XBD149" s="4"/>
      <c r="XBE149" s="4"/>
      <c r="XBF149" s="4"/>
      <c r="XBG149" s="4"/>
      <c r="XBH149" s="4"/>
      <c r="XBI149" s="4"/>
      <c r="XBJ149" s="4"/>
      <c r="XBK149" s="4"/>
      <c r="XBL149" s="4"/>
      <c r="XBM149" s="4"/>
      <c r="XBN149" s="4"/>
      <c r="XBO149" s="4"/>
      <c r="XBP149" s="4"/>
      <c r="XBQ149" s="4"/>
      <c r="XBR149" s="4"/>
      <c r="XBS149" s="4"/>
      <c r="XBT149" s="4"/>
      <c r="XBU149" s="4"/>
      <c r="XBV149" s="4"/>
      <c r="XBW149" s="4"/>
      <c r="XBX149" s="4"/>
      <c r="XBY149" s="4"/>
      <c r="XBZ149" s="4"/>
      <c r="XCA149" s="4"/>
      <c r="XCB149" s="4"/>
      <c r="XCC149" s="4"/>
      <c r="XCD149" s="4"/>
      <c r="XCE149" s="4"/>
      <c r="XCF149" s="4"/>
      <c r="XCG149" s="4"/>
      <c r="XCH149" s="4"/>
      <c r="XCI149" s="4"/>
      <c r="XCJ149" s="4"/>
      <c r="XCK149" s="4"/>
      <c r="XCL149" s="4"/>
      <c r="XCM149" s="4"/>
      <c r="XCN149" s="4"/>
      <c r="XCO149" s="4"/>
      <c r="XCP149" s="4"/>
      <c r="XCQ149" s="4"/>
      <c r="XCR149" s="4"/>
      <c r="XCS149" s="4"/>
      <c r="XCT149" s="4"/>
      <c r="XCU149" s="4"/>
      <c r="XCV149" s="4"/>
      <c r="XCW149" s="4"/>
      <c r="XCX149" s="4"/>
      <c r="XCY149" s="4"/>
      <c r="XCZ149" s="4"/>
      <c r="XDA149" s="4"/>
      <c r="XDB149" s="4"/>
      <c r="XDC149" s="4"/>
      <c r="XDD149" s="4"/>
      <c r="XDE149" s="4"/>
    </row>
    <row r="150" spans="1:16333" s="73" customFormat="1" ht="15.75" x14ac:dyDescent="0.25">
      <c r="A150" s="90"/>
      <c r="B150" s="91"/>
      <c r="C150" s="91"/>
      <c r="D150" s="71"/>
      <c r="E150" s="71"/>
      <c r="F150" s="71"/>
      <c r="H150" s="93"/>
      <c r="I150" s="93"/>
      <c r="J150" s="93"/>
      <c r="K150" s="9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74"/>
      <c r="HD150" s="74"/>
      <c r="HE150" s="74"/>
      <c r="HF150" s="74"/>
      <c r="HG150" s="74"/>
      <c r="HH150" s="7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74"/>
      <c r="QZ150" s="74"/>
      <c r="RA150" s="74"/>
      <c r="RB150" s="74"/>
      <c r="RC150" s="74"/>
      <c r="RD150" s="7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74"/>
      <c r="AAV150" s="74"/>
      <c r="AAW150" s="74"/>
      <c r="AAX150" s="74"/>
      <c r="AAY150" s="74"/>
      <c r="AAZ150" s="7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74"/>
      <c r="AKR150" s="74"/>
      <c r="AKS150" s="74"/>
      <c r="AKT150" s="74"/>
      <c r="AKU150" s="74"/>
      <c r="AKV150" s="7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74"/>
      <c r="AUN150" s="74"/>
      <c r="AUO150" s="74"/>
      <c r="AUP150" s="74"/>
      <c r="AUQ150" s="74"/>
      <c r="AUR150" s="74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74"/>
      <c r="BEJ150" s="74"/>
      <c r="BEK150" s="74"/>
      <c r="BEL150" s="74"/>
      <c r="BEM150" s="74"/>
      <c r="BEN150" s="74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74"/>
      <c r="BOF150" s="74"/>
      <c r="BOG150" s="74"/>
      <c r="BOH150" s="74"/>
      <c r="BOI150" s="74"/>
      <c r="BOJ150" s="74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74"/>
      <c r="BYB150" s="74"/>
      <c r="BYC150" s="74"/>
      <c r="BYD150" s="74"/>
      <c r="BYE150" s="74"/>
      <c r="BYF150" s="74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74"/>
      <c r="CHX150" s="74"/>
      <c r="CHY150" s="74"/>
      <c r="CHZ150" s="74"/>
      <c r="CIA150" s="74"/>
      <c r="CIB150" s="74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74"/>
      <c r="CRT150" s="74"/>
      <c r="CRU150" s="74"/>
      <c r="CRV150" s="74"/>
      <c r="CRW150" s="74"/>
      <c r="CRX150" s="74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74"/>
      <c r="DBP150" s="74"/>
      <c r="DBQ150" s="74"/>
      <c r="DBR150" s="74"/>
      <c r="DBS150" s="74"/>
      <c r="DBT150" s="74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74"/>
      <c r="DLL150" s="74"/>
      <c r="DLM150" s="74"/>
      <c r="DLN150" s="74"/>
      <c r="DLO150" s="74"/>
      <c r="DLP150" s="74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74"/>
      <c r="DVH150" s="74"/>
      <c r="DVI150" s="74"/>
      <c r="DVJ150" s="74"/>
      <c r="DVK150" s="74"/>
      <c r="DVL150" s="74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74"/>
      <c r="EFD150" s="74"/>
      <c r="EFE150" s="74"/>
      <c r="EFF150" s="74"/>
      <c r="EFG150" s="74"/>
      <c r="EFH150" s="74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74"/>
      <c r="EOZ150" s="74"/>
      <c r="EPA150" s="74"/>
      <c r="EPB150" s="74"/>
      <c r="EPC150" s="74"/>
      <c r="EPD150" s="74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74"/>
      <c r="EYV150" s="74"/>
      <c r="EYW150" s="74"/>
      <c r="EYX150" s="74"/>
      <c r="EYY150" s="74"/>
      <c r="EYZ150" s="74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74"/>
      <c r="FIR150" s="74"/>
      <c r="FIS150" s="74"/>
      <c r="FIT150" s="74"/>
      <c r="FIU150" s="74"/>
      <c r="FIV150" s="74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74"/>
      <c r="FSN150" s="74"/>
      <c r="FSO150" s="74"/>
      <c r="FSP150" s="74"/>
      <c r="FSQ150" s="74"/>
      <c r="FSR150" s="74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74"/>
      <c r="GCJ150" s="74"/>
      <c r="GCK150" s="74"/>
      <c r="GCL150" s="74"/>
      <c r="GCM150" s="74"/>
      <c r="GCN150" s="74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74"/>
      <c r="GMF150" s="74"/>
      <c r="GMG150" s="74"/>
      <c r="GMH150" s="74"/>
      <c r="GMI150" s="74"/>
      <c r="GMJ150" s="74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74"/>
      <c r="GWB150" s="74"/>
      <c r="GWC150" s="74"/>
      <c r="GWD150" s="74"/>
      <c r="GWE150" s="74"/>
      <c r="GWF150" s="74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  <c r="HEB150" s="4"/>
      <c r="HEC150" s="4"/>
      <c r="HED150" s="4"/>
      <c r="HEE150" s="4"/>
      <c r="HEF150" s="4"/>
      <c r="HEG150" s="4"/>
      <c r="HEH150" s="4"/>
      <c r="HEI150" s="4"/>
      <c r="HEJ150" s="4"/>
      <c r="HEK150" s="4"/>
      <c r="HEL150" s="4"/>
      <c r="HEM150" s="4"/>
      <c r="HEN150" s="4"/>
      <c r="HEO150" s="4"/>
      <c r="HEP150" s="4"/>
      <c r="HEQ150" s="4"/>
      <c r="HER150" s="4"/>
      <c r="HES150" s="4"/>
      <c r="HET150" s="4"/>
      <c r="HEU150" s="4"/>
      <c r="HEV150" s="4"/>
      <c r="HEW150" s="4"/>
      <c r="HEX150" s="4"/>
      <c r="HEY150" s="4"/>
      <c r="HEZ150" s="4"/>
      <c r="HFA150" s="4"/>
      <c r="HFB150" s="4"/>
      <c r="HFC150" s="4"/>
      <c r="HFD150" s="4"/>
      <c r="HFE150" s="4"/>
      <c r="HFF150" s="4"/>
      <c r="HFG150" s="4"/>
      <c r="HFH150" s="4"/>
      <c r="HFI150" s="4"/>
      <c r="HFJ150" s="4"/>
      <c r="HFK150" s="4"/>
      <c r="HFL150" s="4"/>
      <c r="HFM150" s="4"/>
      <c r="HFN150" s="4"/>
      <c r="HFO150" s="4"/>
      <c r="HFP150" s="4"/>
      <c r="HFQ150" s="4"/>
      <c r="HFR150" s="4"/>
      <c r="HFS150" s="4"/>
      <c r="HFT150" s="4"/>
      <c r="HFU150" s="4"/>
      <c r="HFV150" s="4"/>
      <c r="HFW150" s="74"/>
      <c r="HFX150" s="74"/>
      <c r="HFY150" s="74"/>
      <c r="HFZ150" s="74"/>
      <c r="HGA150" s="74"/>
      <c r="HGB150" s="74"/>
      <c r="HGC150" s="4"/>
      <c r="HGD150" s="4"/>
      <c r="HGE150" s="4"/>
      <c r="HGF150" s="4"/>
      <c r="HGG150" s="4"/>
      <c r="HGH150" s="4"/>
      <c r="HGI150" s="4"/>
      <c r="HGJ150" s="4"/>
      <c r="HGK150" s="4"/>
      <c r="HGL150" s="4"/>
      <c r="HGM150" s="4"/>
      <c r="HGN150" s="4"/>
      <c r="HGO150" s="4"/>
      <c r="HGP150" s="4"/>
      <c r="HGQ150" s="4"/>
      <c r="HGR150" s="4"/>
      <c r="HGS150" s="4"/>
      <c r="HGT150" s="4"/>
      <c r="HGU150" s="4"/>
      <c r="HGV150" s="4"/>
      <c r="HGW150" s="4"/>
      <c r="HGX150" s="4"/>
      <c r="HGY150" s="4"/>
      <c r="HGZ150" s="4"/>
      <c r="HHA150" s="4"/>
      <c r="HHB150" s="4"/>
      <c r="HHC150" s="4"/>
      <c r="HHD150" s="4"/>
      <c r="HHE150" s="4"/>
      <c r="HHF150" s="4"/>
      <c r="HHG150" s="4"/>
      <c r="HHH150" s="4"/>
      <c r="HHI150" s="4"/>
      <c r="HHJ150" s="4"/>
      <c r="HHK150" s="4"/>
      <c r="HHL150" s="4"/>
      <c r="HHM150" s="4"/>
      <c r="HHN150" s="4"/>
      <c r="HHO150" s="4"/>
      <c r="HHP150" s="4"/>
      <c r="HHQ150" s="4"/>
      <c r="HHR150" s="4"/>
      <c r="HHS150" s="4"/>
      <c r="HHT150" s="4"/>
      <c r="HHU150" s="4"/>
      <c r="HHV150" s="4"/>
      <c r="HHW150" s="4"/>
      <c r="HHX150" s="4"/>
      <c r="HHY150" s="4"/>
      <c r="HHZ150" s="4"/>
      <c r="HIA150" s="4"/>
      <c r="HIB150" s="4"/>
      <c r="HIC150" s="4"/>
      <c r="HID150" s="4"/>
      <c r="HIE150" s="4"/>
      <c r="HIF150" s="4"/>
      <c r="HIG150" s="4"/>
      <c r="HIH150" s="4"/>
      <c r="HII150" s="4"/>
      <c r="HIJ150" s="4"/>
      <c r="HIK150" s="4"/>
      <c r="HIL150" s="4"/>
      <c r="HIM150" s="4"/>
      <c r="HIN150" s="4"/>
      <c r="HIO150" s="4"/>
      <c r="HIP150" s="4"/>
      <c r="HIQ150" s="4"/>
      <c r="HIR150" s="4"/>
      <c r="HIS150" s="4"/>
      <c r="HIT150" s="4"/>
      <c r="HIU150" s="4"/>
      <c r="HIV150" s="4"/>
      <c r="HIW150" s="4"/>
      <c r="HIX150" s="4"/>
      <c r="HIY150" s="4"/>
      <c r="HIZ150" s="4"/>
      <c r="HJA150" s="4"/>
      <c r="HJB150" s="4"/>
      <c r="HJC150" s="4"/>
      <c r="HJD150" s="4"/>
      <c r="HJE150" s="4"/>
      <c r="HJF150" s="4"/>
      <c r="HJG150" s="4"/>
      <c r="HJH150" s="4"/>
      <c r="HJI150" s="4"/>
      <c r="HJJ150" s="4"/>
      <c r="HJK150" s="4"/>
      <c r="HJL150" s="4"/>
      <c r="HJM150" s="4"/>
      <c r="HJN150" s="4"/>
      <c r="HJO150" s="4"/>
      <c r="HJP150" s="4"/>
      <c r="HJQ150" s="4"/>
      <c r="HJR150" s="4"/>
      <c r="HJS150" s="4"/>
      <c r="HJT150" s="4"/>
      <c r="HJU150" s="4"/>
      <c r="HJV150" s="4"/>
      <c r="HJW150" s="4"/>
      <c r="HJX150" s="4"/>
      <c r="HJY150" s="4"/>
      <c r="HJZ150" s="4"/>
      <c r="HKA150" s="4"/>
      <c r="HKB150" s="4"/>
      <c r="HKC150" s="4"/>
      <c r="HKD150" s="4"/>
      <c r="HKE150" s="4"/>
      <c r="HKF150" s="4"/>
      <c r="HKG150" s="4"/>
      <c r="HKH150" s="4"/>
      <c r="HKI150" s="4"/>
      <c r="HKJ150" s="4"/>
      <c r="HKK150" s="4"/>
      <c r="HKL150" s="4"/>
      <c r="HKM150" s="4"/>
      <c r="HKN150" s="4"/>
      <c r="HKO150" s="4"/>
      <c r="HKP150" s="4"/>
      <c r="HKQ150" s="4"/>
      <c r="HKR150" s="4"/>
      <c r="HKS150" s="4"/>
      <c r="HKT150" s="4"/>
      <c r="HKU150" s="4"/>
      <c r="HKV150" s="4"/>
      <c r="HKW150" s="4"/>
      <c r="HKX150" s="4"/>
      <c r="HKY150" s="4"/>
      <c r="HKZ150" s="4"/>
      <c r="HLA150" s="4"/>
      <c r="HLB150" s="4"/>
      <c r="HLC150" s="4"/>
      <c r="HLD150" s="4"/>
      <c r="HLE150" s="4"/>
      <c r="HLF150" s="4"/>
      <c r="HLG150" s="4"/>
      <c r="HLH150" s="4"/>
      <c r="HLI150" s="4"/>
      <c r="HLJ150" s="4"/>
      <c r="HLK150" s="4"/>
      <c r="HLL150" s="4"/>
      <c r="HLM150" s="4"/>
      <c r="HLN150" s="4"/>
      <c r="HLO150" s="4"/>
      <c r="HLP150" s="4"/>
      <c r="HLQ150" s="4"/>
      <c r="HLR150" s="4"/>
      <c r="HLS150" s="4"/>
      <c r="HLT150" s="4"/>
      <c r="HLU150" s="4"/>
      <c r="HLV150" s="4"/>
      <c r="HLW150" s="4"/>
      <c r="HLX150" s="4"/>
      <c r="HLY150" s="4"/>
      <c r="HLZ150" s="4"/>
      <c r="HMA150" s="4"/>
      <c r="HMB150" s="4"/>
      <c r="HMC150" s="4"/>
      <c r="HMD150" s="4"/>
      <c r="HME150" s="4"/>
      <c r="HMF150" s="4"/>
      <c r="HMG150" s="4"/>
      <c r="HMH150" s="4"/>
      <c r="HMI150" s="4"/>
      <c r="HMJ150" s="4"/>
      <c r="HMK150" s="4"/>
      <c r="HML150" s="4"/>
      <c r="HMM150" s="4"/>
      <c r="HMN150" s="4"/>
      <c r="HMO150" s="4"/>
      <c r="HMP150" s="4"/>
      <c r="HMQ150" s="4"/>
      <c r="HMR150" s="4"/>
      <c r="HMS150" s="4"/>
      <c r="HMT150" s="4"/>
      <c r="HMU150" s="4"/>
      <c r="HMV150" s="4"/>
      <c r="HMW150" s="4"/>
      <c r="HMX150" s="4"/>
      <c r="HMY150" s="4"/>
      <c r="HMZ150" s="4"/>
      <c r="HNA150" s="4"/>
      <c r="HNB150" s="4"/>
      <c r="HNC150" s="4"/>
      <c r="HND150" s="4"/>
      <c r="HNE150" s="4"/>
      <c r="HNF150" s="4"/>
      <c r="HNG150" s="4"/>
      <c r="HNH150" s="4"/>
      <c r="HNI150" s="4"/>
      <c r="HNJ150" s="4"/>
      <c r="HNK150" s="4"/>
      <c r="HNL150" s="4"/>
      <c r="HNM150" s="4"/>
      <c r="HNN150" s="4"/>
      <c r="HNO150" s="4"/>
      <c r="HNP150" s="4"/>
      <c r="HNQ150" s="4"/>
      <c r="HNR150" s="4"/>
      <c r="HNS150" s="4"/>
      <c r="HNT150" s="4"/>
      <c r="HNU150" s="4"/>
      <c r="HNV150" s="4"/>
      <c r="HNW150" s="4"/>
      <c r="HNX150" s="4"/>
      <c r="HNY150" s="4"/>
      <c r="HNZ150" s="4"/>
      <c r="HOA150" s="4"/>
      <c r="HOB150" s="4"/>
      <c r="HOC150" s="4"/>
      <c r="HOD150" s="4"/>
      <c r="HOE150" s="4"/>
      <c r="HOF150" s="4"/>
      <c r="HOG150" s="4"/>
      <c r="HOH150" s="4"/>
      <c r="HOI150" s="4"/>
      <c r="HOJ150" s="4"/>
      <c r="HOK150" s="4"/>
      <c r="HOL150" s="4"/>
      <c r="HOM150" s="4"/>
      <c r="HON150" s="4"/>
      <c r="HOO150" s="4"/>
      <c r="HOP150" s="4"/>
      <c r="HOQ150" s="4"/>
      <c r="HOR150" s="4"/>
      <c r="HOS150" s="4"/>
      <c r="HOT150" s="4"/>
      <c r="HOU150" s="4"/>
      <c r="HOV150" s="4"/>
      <c r="HOW150" s="4"/>
      <c r="HOX150" s="4"/>
      <c r="HOY150" s="4"/>
      <c r="HOZ150" s="4"/>
      <c r="HPA150" s="4"/>
      <c r="HPB150" s="4"/>
      <c r="HPC150" s="4"/>
      <c r="HPD150" s="4"/>
      <c r="HPE150" s="4"/>
      <c r="HPF150" s="4"/>
      <c r="HPG150" s="4"/>
      <c r="HPH150" s="4"/>
      <c r="HPI150" s="4"/>
      <c r="HPJ150" s="4"/>
      <c r="HPK150" s="4"/>
      <c r="HPL150" s="4"/>
      <c r="HPM150" s="4"/>
      <c r="HPN150" s="4"/>
      <c r="HPO150" s="4"/>
      <c r="HPP150" s="4"/>
      <c r="HPQ150" s="4"/>
      <c r="HPR150" s="4"/>
      <c r="HPS150" s="74"/>
      <c r="HPT150" s="74"/>
      <c r="HPU150" s="74"/>
      <c r="HPV150" s="74"/>
      <c r="HPW150" s="74"/>
      <c r="HPX150" s="74"/>
      <c r="HPY150" s="4"/>
      <c r="HPZ150" s="4"/>
      <c r="HQA150" s="4"/>
      <c r="HQB150" s="4"/>
      <c r="HQC150" s="4"/>
      <c r="HQD150" s="4"/>
      <c r="HQE150" s="4"/>
      <c r="HQF150" s="4"/>
      <c r="HQG150" s="4"/>
      <c r="HQH150" s="4"/>
      <c r="HQI150" s="4"/>
      <c r="HQJ150" s="4"/>
      <c r="HQK150" s="4"/>
      <c r="HQL150" s="4"/>
      <c r="HQM150" s="4"/>
      <c r="HQN150" s="4"/>
      <c r="HQO150" s="4"/>
      <c r="HQP150" s="4"/>
      <c r="HQQ150" s="4"/>
      <c r="HQR150" s="4"/>
      <c r="HQS150" s="4"/>
      <c r="HQT150" s="4"/>
      <c r="HQU150" s="4"/>
      <c r="HQV150" s="4"/>
      <c r="HQW150" s="4"/>
      <c r="HQX150" s="4"/>
      <c r="HQY150" s="4"/>
      <c r="HQZ150" s="4"/>
      <c r="HRA150" s="4"/>
      <c r="HRB150" s="4"/>
      <c r="HRC150" s="4"/>
      <c r="HRD150" s="4"/>
      <c r="HRE150" s="4"/>
      <c r="HRF150" s="4"/>
      <c r="HRG150" s="4"/>
      <c r="HRH150" s="4"/>
      <c r="HRI150" s="4"/>
      <c r="HRJ150" s="4"/>
      <c r="HRK150" s="4"/>
      <c r="HRL150" s="4"/>
      <c r="HRM150" s="4"/>
      <c r="HRN150" s="4"/>
      <c r="HRO150" s="4"/>
      <c r="HRP150" s="4"/>
      <c r="HRQ150" s="4"/>
      <c r="HRR150" s="4"/>
      <c r="HRS150" s="4"/>
      <c r="HRT150" s="4"/>
      <c r="HRU150" s="4"/>
      <c r="HRV150" s="4"/>
      <c r="HRW150" s="4"/>
      <c r="HRX150" s="4"/>
      <c r="HRY150" s="4"/>
      <c r="HRZ150" s="4"/>
      <c r="HSA150" s="4"/>
      <c r="HSB150" s="4"/>
      <c r="HSC150" s="4"/>
      <c r="HSD150" s="4"/>
      <c r="HSE150" s="4"/>
      <c r="HSF150" s="4"/>
      <c r="HSG150" s="4"/>
      <c r="HSH150" s="4"/>
      <c r="HSI150" s="4"/>
      <c r="HSJ150" s="4"/>
      <c r="HSK150" s="4"/>
      <c r="HSL150" s="4"/>
      <c r="HSM150" s="4"/>
      <c r="HSN150" s="4"/>
      <c r="HSO150" s="4"/>
      <c r="HSP150" s="4"/>
      <c r="HSQ150" s="4"/>
      <c r="HSR150" s="4"/>
      <c r="HSS150" s="4"/>
      <c r="HST150" s="4"/>
      <c r="HSU150" s="4"/>
      <c r="HSV150" s="4"/>
      <c r="HSW150" s="4"/>
      <c r="HSX150" s="4"/>
      <c r="HSY150" s="4"/>
      <c r="HSZ150" s="4"/>
      <c r="HTA150" s="4"/>
      <c r="HTB150" s="4"/>
      <c r="HTC150" s="4"/>
      <c r="HTD150" s="4"/>
      <c r="HTE150" s="4"/>
      <c r="HTF150" s="4"/>
      <c r="HTG150" s="4"/>
      <c r="HTH150" s="4"/>
      <c r="HTI150" s="4"/>
      <c r="HTJ150" s="4"/>
      <c r="HTK150" s="4"/>
      <c r="HTL150" s="4"/>
      <c r="HTM150" s="4"/>
      <c r="HTN150" s="4"/>
      <c r="HTO150" s="4"/>
      <c r="HTP150" s="4"/>
      <c r="HTQ150" s="4"/>
      <c r="HTR150" s="4"/>
      <c r="HTS150" s="4"/>
      <c r="HTT150" s="4"/>
      <c r="HTU150" s="4"/>
      <c r="HTV150" s="4"/>
      <c r="HTW150" s="4"/>
      <c r="HTX150" s="4"/>
      <c r="HTY150" s="4"/>
      <c r="HTZ150" s="4"/>
      <c r="HUA150" s="4"/>
      <c r="HUB150" s="4"/>
      <c r="HUC150" s="4"/>
      <c r="HUD150" s="4"/>
      <c r="HUE150" s="4"/>
      <c r="HUF150" s="4"/>
      <c r="HUG150" s="4"/>
      <c r="HUH150" s="4"/>
      <c r="HUI150" s="4"/>
      <c r="HUJ150" s="4"/>
      <c r="HUK150" s="4"/>
      <c r="HUL150" s="4"/>
      <c r="HUM150" s="4"/>
      <c r="HUN150" s="4"/>
      <c r="HUO150" s="4"/>
      <c r="HUP150" s="4"/>
      <c r="HUQ150" s="4"/>
      <c r="HUR150" s="4"/>
      <c r="HUS150" s="4"/>
      <c r="HUT150" s="4"/>
      <c r="HUU150" s="4"/>
      <c r="HUV150" s="4"/>
      <c r="HUW150" s="4"/>
      <c r="HUX150" s="4"/>
      <c r="HUY150" s="4"/>
      <c r="HUZ150" s="4"/>
      <c r="HVA150" s="4"/>
      <c r="HVB150" s="4"/>
      <c r="HVC150" s="4"/>
      <c r="HVD150" s="4"/>
      <c r="HVE150" s="4"/>
      <c r="HVF150" s="4"/>
      <c r="HVG150" s="4"/>
      <c r="HVH150" s="4"/>
      <c r="HVI150" s="4"/>
      <c r="HVJ150" s="4"/>
      <c r="HVK150" s="4"/>
      <c r="HVL150" s="4"/>
      <c r="HVM150" s="4"/>
      <c r="HVN150" s="4"/>
      <c r="HVO150" s="4"/>
      <c r="HVP150" s="4"/>
      <c r="HVQ150" s="4"/>
      <c r="HVR150" s="4"/>
      <c r="HVS150" s="4"/>
      <c r="HVT150" s="4"/>
      <c r="HVU150" s="4"/>
      <c r="HVV150" s="4"/>
      <c r="HVW150" s="4"/>
      <c r="HVX150" s="4"/>
      <c r="HVY150" s="4"/>
      <c r="HVZ150" s="4"/>
      <c r="HWA150" s="4"/>
      <c r="HWB150" s="4"/>
      <c r="HWC150" s="4"/>
      <c r="HWD150" s="4"/>
      <c r="HWE150" s="4"/>
      <c r="HWF150" s="4"/>
      <c r="HWG150" s="4"/>
      <c r="HWH150" s="4"/>
      <c r="HWI150" s="4"/>
      <c r="HWJ150" s="4"/>
      <c r="HWK150" s="4"/>
      <c r="HWL150" s="4"/>
      <c r="HWM150" s="4"/>
      <c r="HWN150" s="4"/>
      <c r="HWO150" s="4"/>
      <c r="HWP150" s="4"/>
      <c r="HWQ150" s="4"/>
      <c r="HWR150" s="4"/>
      <c r="HWS150" s="4"/>
      <c r="HWT150" s="4"/>
      <c r="HWU150" s="4"/>
      <c r="HWV150" s="4"/>
      <c r="HWW150" s="4"/>
      <c r="HWX150" s="4"/>
      <c r="HWY150" s="4"/>
      <c r="HWZ150" s="4"/>
      <c r="HXA150" s="4"/>
      <c r="HXB150" s="4"/>
      <c r="HXC150" s="4"/>
      <c r="HXD150" s="4"/>
      <c r="HXE150" s="4"/>
      <c r="HXF150" s="4"/>
      <c r="HXG150" s="4"/>
      <c r="HXH150" s="4"/>
      <c r="HXI150" s="4"/>
      <c r="HXJ150" s="4"/>
      <c r="HXK150" s="4"/>
      <c r="HXL150" s="4"/>
      <c r="HXM150" s="4"/>
      <c r="HXN150" s="4"/>
      <c r="HXO150" s="4"/>
      <c r="HXP150" s="4"/>
      <c r="HXQ150" s="4"/>
      <c r="HXR150" s="4"/>
      <c r="HXS150" s="4"/>
      <c r="HXT150" s="4"/>
      <c r="HXU150" s="4"/>
      <c r="HXV150" s="4"/>
      <c r="HXW150" s="4"/>
      <c r="HXX150" s="4"/>
      <c r="HXY150" s="4"/>
      <c r="HXZ150" s="4"/>
      <c r="HYA150" s="4"/>
      <c r="HYB150" s="4"/>
      <c r="HYC150" s="4"/>
      <c r="HYD150" s="4"/>
      <c r="HYE150" s="4"/>
      <c r="HYF150" s="4"/>
      <c r="HYG150" s="4"/>
      <c r="HYH150" s="4"/>
      <c r="HYI150" s="4"/>
      <c r="HYJ150" s="4"/>
      <c r="HYK150" s="4"/>
      <c r="HYL150" s="4"/>
      <c r="HYM150" s="4"/>
      <c r="HYN150" s="4"/>
      <c r="HYO150" s="4"/>
      <c r="HYP150" s="4"/>
      <c r="HYQ150" s="4"/>
      <c r="HYR150" s="4"/>
      <c r="HYS150" s="4"/>
      <c r="HYT150" s="4"/>
      <c r="HYU150" s="4"/>
      <c r="HYV150" s="4"/>
      <c r="HYW150" s="4"/>
      <c r="HYX150" s="4"/>
      <c r="HYY150" s="4"/>
      <c r="HYZ150" s="4"/>
      <c r="HZA150" s="4"/>
      <c r="HZB150" s="4"/>
      <c r="HZC150" s="4"/>
      <c r="HZD150" s="4"/>
      <c r="HZE150" s="4"/>
      <c r="HZF150" s="4"/>
      <c r="HZG150" s="4"/>
      <c r="HZH150" s="4"/>
      <c r="HZI150" s="4"/>
      <c r="HZJ150" s="4"/>
      <c r="HZK150" s="4"/>
      <c r="HZL150" s="4"/>
      <c r="HZM150" s="4"/>
      <c r="HZN150" s="4"/>
      <c r="HZO150" s="74"/>
      <c r="HZP150" s="74"/>
      <c r="HZQ150" s="74"/>
      <c r="HZR150" s="74"/>
      <c r="HZS150" s="74"/>
      <c r="HZT150" s="74"/>
      <c r="HZU150" s="4"/>
      <c r="HZV150" s="4"/>
      <c r="HZW150" s="4"/>
      <c r="HZX150" s="4"/>
      <c r="HZY150" s="4"/>
      <c r="HZZ150" s="4"/>
      <c r="IAA150" s="4"/>
      <c r="IAB150" s="4"/>
      <c r="IAC150" s="4"/>
      <c r="IAD150" s="4"/>
      <c r="IAE150" s="4"/>
      <c r="IAF150" s="4"/>
      <c r="IAG150" s="4"/>
      <c r="IAH150" s="4"/>
      <c r="IAI150" s="4"/>
      <c r="IAJ150" s="4"/>
      <c r="IAK150" s="4"/>
      <c r="IAL150" s="4"/>
      <c r="IAM150" s="4"/>
      <c r="IAN150" s="4"/>
      <c r="IAO150" s="4"/>
      <c r="IAP150" s="4"/>
      <c r="IAQ150" s="4"/>
      <c r="IAR150" s="4"/>
      <c r="IAS150" s="4"/>
      <c r="IAT150" s="4"/>
      <c r="IAU150" s="4"/>
      <c r="IAV150" s="4"/>
      <c r="IAW150" s="4"/>
      <c r="IAX150" s="4"/>
      <c r="IAY150" s="4"/>
      <c r="IAZ150" s="4"/>
      <c r="IBA150" s="4"/>
      <c r="IBB150" s="4"/>
      <c r="IBC150" s="4"/>
      <c r="IBD150" s="4"/>
      <c r="IBE150" s="4"/>
      <c r="IBF150" s="4"/>
      <c r="IBG150" s="4"/>
      <c r="IBH150" s="4"/>
      <c r="IBI150" s="4"/>
      <c r="IBJ150" s="4"/>
      <c r="IBK150" s="4"/>
      <c r="IBL150" s="4"/>
      <c r="IBM150" s="4"/>
      <c r="IBN150" s="4"/>
      <c r="IBO150" s="4"/>
      <c r="IBP150" s="4"/>
      <c r="IBQ150" s="4"/>
      <c r="IBR150" s="4"/>
      <c r="IBS150" s="4"/>
      <c r="IBT150" s="4"/>
      <c r="IBU150" s="4"/>
      <c r="IBV150" s="4"/>
      <c r="IBW150" s="4"/>
      <c r="IBX150" s="4"/>
      <c r="IBY150" s="4"/>
      <c r="IBZ150" s="4"/>
      <c r="ICA150" s="4"/>
      <c r="ICB150" s="4"/>
      <c r="ICC150" s="4"/>
      <c r="ICD150" s="4"/>
      <c r="ICE150" s="4"/>
      <c r="ICF150" s="4"/>
      <c r="ICG150" s="4"/>
      <c r="ICH150" s="4"/>
      <c r="ICI150" s="4"/>
      <c r="ICJ150" s="4"/>
      <c r="ICK150" s="4"/>
      <c r="ICL150" s="4"/>
      <c r="ICM150" s="4"/>
      <c r="ICN150" s="4"/>
      <c r="ICO150" s="4"/>
      <c r="ICP150" s="4"/>
      <c r="ICQ150" s="4"/>
      <c r="ICR150" s="4"/>
      <c r="ICS150" s="4"/>
      <c r="ICT150" s="4"/>
      <c r="ICU150" s="4"/>
      <c r="ICV150" s="4"/>
      <c r="ICW150" s="4"/>
      <c r="ICX150" s="4"/>
      <c r="ICY150" s="4"/>
      <c r="ICZ150" s="4"/>
      <c r="IDA150" s="4"/>
      <c r="IDB150" s="4"/>
      <c r="IDC150" s="4"/>
      <c r="IDD150" s="4"/>
      <c r="IDE150" s="4"/>
      <c r="IDF150" s="4"/>
      <c r="IDG150" s="4"/>
      <c r="IDH150" s="4"/>
      <c r="IDI150" s="4"/>
      <c r="IDJ150" s="4"/>
      <c r="IDK150" s="4"/>
      <c r="IDL150" s="4"/>
      <c r="IDM150" s="4"/>
      <c r="IDN150" s="4"/>
      <c r="IDO150" s="4"/>
      <c r="IDP150" s="4"/>
      <c r="IDQ150" s="4"/>
      <c r="IDR150" s="4"/>
      <c r="IDS150" s="4"/>
      <c r="IDT150" s="4"/>
      <c r="IDU150" s="4"/>
      <c r="IDV150" s="4"/>
      <c r="IDW150" s="4"/>
      <c r="IDX150" s="4"/>
      <c r="IDY150" s="4"/>
      <c r="IDZ150" s="4"/>
      <c r="IEA150" s="4"/>
      <c r="IEB150" s="4"/>
      <c r="IEC150" s="4"/>
      <c r="IED150" s="4"/>
      <c r="IEE150" s="4"/>
      <c r="IEF150" s="4"/>
      <c r="IEG150" s="4"/>
      <c r="IEH150" s="4"/>
      <c r="IEI150" s="4"/>
      <c r="IEJ150" s="4"/>
      <c r="IEK150" s="4"/>
      <c r="IEL150" s="4"/>
      <c r="IEM150" s="4"/>
      <c r="IEN150" s="4"/>
      <c r="IEO150" s="4"/>
      <c r="IEP150" s="4"/>
      <c r="IEQ150" s="4"/>
      <c r="IER150" s="4"/>
      <c r="IES150" s="4"/>
      <c r="IET150" s="4"/>
      <c r="IEU150" s="4"/>
      <c r="IEV150" s="4"/>
      <c r="IEW150" s="4"/>
      <c r="IEX150" s="4"/>
      <c r="IEY150" s="4"/>
      <c r="IEZ150" s="4"/>
      <c r="IFA150" s="4"/>
      <c r="IFB150" s="4"/>
      <c r="IFC150" s="4"/>
      <c r="IFD150" s="4"/>
      <c r="IFE150" s="4"/>
      <c r="IFF150" s="4"/>
      <c r="IFG150" s="4"/>
      <c r="IFH150" s="4"/>
      <c r="IFI150" s="4"/>
      <c r="IFJ150" s="4"/>
      <c r="IFK150" s="4"/>
      <c r="IFL150" s="4"/>
      <c r="IFM150" s="4"/>
      <c r="IFN150" s="4"/>
      <c r="IFO150" s="4"/>
      <c r="IFP150" s="4"/>
      <c r="IFQ150" s="4"/>
      <c r="IFR150" s="4"/>
      <c r="IFS150" s="4"/>
      <c r="IFT150" s="4"/>
      <c r="IFU150" s="4"/>
      <c r="IFV150" s="4"/>
      <c r="IFW150" s="4"/>
      <c r="IFX150" s="4"/>
      <c r="IFY150" s="4"/>
      <c r="IFZ150" s="4"/>
      <c r="IGA150" s="4"/>
      <c r="IGB150" s="4"/>
      <c r="IGC150" s="4"/>
      <c r="IGD150" s="4"/>
      <c r="IGE150" s="4"/>
      <c r="IGF150" s="4"/>
      <c r="IGG150" s="4"/>
      <c r="IGH150" s="4"/>
      <c r="IGI150" s="4"/>
      <c r="IGJ150" s="4"/>
      <c r="IGK150" s="4"/>
      <c r="IGL150" s="4"/>
      <c r="IGM150" s="4"/>
      <c r="IGN150" s="4"/>
      <c r="IGO150" s="4"/>
      <c r="IGP150" s="4"/>
      <c r="IGQ150" s="4"/>
      <c r="IGR150" s="4"/>
      <c r="IGS150" s="4"/>
      <c r="IGT150" s="4"/>
      <c r="IGU150" s="4"/>
      <c r="IGV150" s="4"/>
      <c r="IGW150" s="4"/>
      <c r="IGX150" s="4"/>
      <c r="IGY150" s="4"/>
      <c r="IGZ150" s="4"/>
      <c r="IHA150" s="4"/>
      <c r="IHB150" s="4"/>
      <c r="IHC150" s="4"/>
      <c r="IHD150" s="4"/>
      <c r="IHE150" s="4"/>
      <c r="IHF150" s="4"/>
      <c r="IHG150" s="4"/>
      <c r="IHH150" s="4"/>
      <c r="IHI150" s="4"/>
      <c r="IHJ150" s="4"/>
      <c r="IHK150" s="4"/>
      <c r="IHL150" s="4"/>
      <c r="IHM150" s="4"/>
      <c r="IHN150" s="4"/>
      <c r="IHO150" s="4"/>
      <c r="IHP150" s="4"/>
      <c r="IHQ150" s="4"/>
      <c r="IHR150" s="4"/>
      <c r="IHS150" s="4"/>
      <c r="IHT150" s="4"/>
      <c r="IHU150" s="4"/>
      <c r="IHV150" s="4"/>
      <c r="IHW150" s="4"/>
      <c r="IHX150" s="4"/>
      <c r="IHY150" s="4"/>
      <c r="IHZ150" s="4"/>
      <c r="IIA150" s="4"/>
      <c r="IIB150" s="4"/>
      <c r="IIC150" s="4"/>
      <c r="IID150" s="4"/>
      <c r="IIE150" s="4"/>
      <c r="IIF150" s="4"/>
      <c r="IIG150" s="4"/>
      <c r="IIH150" s="4"/>
      <c r="III150" s="4"/>
      <c r="IIJ150" s="4"/>
      <c r="IIK150" s="4"/>
      <c r="IIL150" s="4"/>
      <c r="IIM150" s="4"/>
      <c r="IIN150" s="4"/>
      <c r="IIO150" s="4"/>
      <c r="IIP150" s="4"/>
      <c r="IIQ150" s="4"/>
      <c r="IIR150" s="4"/>
      <c r="IIS150" s="4"/>
      <c r="IIT150" s="4"/>
      <c r="IIU150" s="4"/>
      <c r="IIV150" s="4"/>
      <c r="IIW150" s="4"/>
      <c r="IIX150" s="4"/>
      <c r="IIY150" s="4"/>
      <c r="IIZ150" s="4"/>
      <c r="IJA150" s="4"/>
      <c r="IJB150" s="4"/>
      <c r="IJC150" s="4"/>
      <c r="IJD150" s="4"/>
      <c r="IJE150" s="4"/>
      <c r="IJF150" s="4"/>
      <c r="IJG150" s="4"/>
      <c r="IJH150" s="4"/>
      <c r="IJI150" s="4"/>
      <c r="IJJ150" s="4"/>
      <c r="IJK150" s="74"/>
      <c r="IJL150" s="74"/>
      <c r="IJM150" s="74"/>
      <c r="IJN150" s="74"/>
      <c r="IJO150" s="74"/>
      <c r="IJP150" s="74"/>
      <c r="IJQ150" s="4"/>
      <c r="IJR150" s="4"/>
      <c r="IJS150" s="4"/>
      <c r="IJT150" s="4"/>
      <c r="IJU150" s="4"/>
      <c r="IJV150" s="4"/>
      <c r="IJW150" s="4"/>
      <c r="IJX150" s="4"/>
      <c r="IJY150" s="4"/>
      <c r="IJZ150" s="4"/>
      <c r="IKA150" s="4"/>
      <c r="IKB150" s="4"/>
      <c r="IKC150" s="4"/>
      <c r="IKD150" s="4"/>
      <c r="IKE150" s="4"/>
      <c r="IKF150" s="4"/>
      <c r="IKG150" s="4"/>
      <c r="IKH150" s="4"/>
      <c r="IKI150" s="4"/>
      <c r="IKJ150" s="4"/>
      <c r="IKK150" s="4"/>
      <c r="IKL150" s="4"/>
      <c r="IKM150" s="4"/>
      <c r="IKN150" s="4"/>
      <c r="IKO150" s="4"/>
      <c r="IKP150" s="4"/>
      <c r="IKQ150" s="4"/>
      <c r="IKR150" s="4"/>
      <c r="IKS150" s="4"/>
      <c r="IKT150" s="4"/>
      <c r="IKU150" s="4"/>
      <c r="IKV150" s="4"/>
      <c r="IKW150" s="4"/>
      <c r="IKX150" s="4"/>
      <c r="IKY150" s="4"/>
      <c r="IKZ150" s="4"/>
      <c r="ILA150" s="4"/>
      <c r="ILB150" s="4"/>
      <c r="ILC150" s="4"/>
      <c r="ILD150" s="4"/>
      <c r="ILE150" s="4"/>
      <c r="ILF150" s="4"/>
      <c r="ILG150" s="4"/>
      <c r="ILH150" s="4"/>
      <c r="ILI150" s="4"/>
      <c r="ILJ150" s="4"/>
      <c r="ILK150" s="4"/>
      <c r="ILL150" s="4"/>
      <c r="ILM150" s="4"/>
      <c r="ILN150" s="4"/>
      <c r="ILO150" s="4"/>
      <c r="ILP150" s="4"/>
      <c r="ILQ150" s="4"/>
      <c r="ILR150" s="4"/>
      <c r="ILS150" s="4"/>
      <c r="ILT150" s="4"/>
      <c r="ILU150" s="4"/>
      <c r="ILV150" s="4"/>
      <c r="ILW150" s="4"/>
      <c r="ILX150" s="4"/>
      <c r="ILY150" s="4"/>
      <c r="ILZ150" s="4"/>
      <c r="IMA150" s="4"/>
      <c r="IMB150" s="4"/>
      <c r="IMC150" s="4"/>
      <c r="IMD150" s="4"/>
      <c r="IME150" s="4"/>
      <c r="IMF150" s="4"/>
      <c r="IMG150" s="4"/>
      <c r="IMH150" s="4"/>
      <c r="IMI150" s="4"/>
      <c r="IMJ150" s="4"/>
      <c r="IMK150" s="4"/>
      <c r="IML150" s="4"/>
      <c r="IMM150" s="4"/>
      <c r="IMN150" s="4"/>
      <c r="IMO150" s="4"/>
      <c r="IMP150" s="4"/>
      <c r="IMQ150" s="4"/>
      <c r="IMR150" s="4"/>
      <c r="IMS150" s="4"/>
      <c r="IMT150" s="4"/>
      <c r="IMU150" s="4"/>
      <c r="IMV150" s="4"/>
      <c r="IMW150" s="4"/>
      <c r="IMX150" s="4"/>
      <c r="IMY150" s="4"/>
      <c r="IMZ150" s="4"/>
      <c r="INA150" s="4"/>
      <c r="INB150" s="4"/>
      <c r="INC150" s="4"/>
      <c r="IND150" s="4"/>
      <c r="INE150" s="4"/>
      <c r="INF150" s="4"/>
      <c r="ING150" s="4"/>
      <c r="INH150" s="4"/>
      <c r="INI150" s="4"/>
      <c r="INJ150" s="4"/>
      <c r="INK150" s="4"/>
      <c r="INL150" s="4"/>
      <c r="INM150" s="4"/>
      <c r="INN150" s="4"/>
      <c r="INO150" s="4"/>
      <c r="INP150" s="4"/>
      <c r="INQ150" s="4"/>
      <c r="INR150" s="4"/>
      <c r="INS150" s="4"/>
      <c r="INT150" s="4"/>
      <c r="INU150" s="4"/>
      <c r="INV150" s="4"/>
      <c r="INW150" s="4"/>
      <c r="INX150" s="4"/>
      <c r="INY150" s="4"/>
      <c r="INZ150" s="4"/>
      <c r="IOA150" s="4"/>
      <c r="IOB150" s="4"/>
      <c r="IOC150" s="4"/>
      <c r="IOD150" s="4"/>
      <c r="IOE150" s="4"/>
      <c r="IOF150" s="4"/>
      <c r="IOG150" s="4"/>
      <c r="IOH150" s="4"/>
      <c r="IOI150" s="4"/>
      <c r="IOJ150" s="4"/>
      <c r="IOK150" s="4"/>
      <c r="IOL150" s="4"/>
      <c r="IOM150" s="4"/>
      <c r="ION150" s="4"/>
      <c r="IOO150" s="4"/>
      <c r="IOP150" s="4"/>
      <c r="IOQ150" s="4"/>
      <c r="IOR150" s="4"/>
      <c r="IOS150" s="4"/>
      <c r="IOT150" s="4"/>
      <c r="IOU150" s="4"/>
      <c r="IOV150" s="4"/>
      <c r="IOW150" s="4"/>
      <c r="IOX150" s="4"/>
      <c r="IOY150" s="4"/>
      <c r="IOZ150" s="4"/>
      <c r="IPA150" s="4"/>
      <c r="IPB150" s="4"/>
      <c r="IPC150" s="4"/>
      <c r="IPD150" s="4"/>
      <c r="IPE150" s="4"/>
      <c r="IPF150" s="4"/>
      <c r="IPG150" s="4"/>
      <c r="IPH150" s="4"/>
      <c r="IPI150" s="4"/>
      <c r="IPJ150" s="4"/>
      <c r="IPK150" s="4"/>
      <c r="IPL150" s="4"/>
      <c r="IPM150" s="4"/>
      <c r="IPN150" s="4"/>
      <c r="IPO150" s="4"/>
      <c r="IPP150" s="4"/>
      <c r="IPQ150" s="4"/>
      <c r="IPR150" s="4"/>
      <c r="IPS150" s="4"/>
      <c r="IPT150" s="4"/>
      <c r="IPU150" s="4"/>
      <c r="IPV150" s="4"/>
      <c r="IPW150" s="4"/>
      <c r="IPX150" s="4"/>
      <c r="IPY150" s="4"/>
      <c r="IPZ150" s="4"/>
      <c r="IQA150" s="4"/>
      <c r="IQB150" s="4"/>
      <c r="IQC150" s="4"/>
      <c r="IQD150" s="4"/>
      <c r="IQE150" s="4"/>
      <c r="IQF150" s="4"/>
      <c r="IQG150" s="4"/>
      <c r="IQH150" s="4"/>
      <c r="IQI150" s="4"/>
      <c r="IQJ150" s="4"/>
      <c r="IQK150" s="4"/>
      <c r="IQL150" s="4"/>
      <c r="IQM150" s="4"/>
      <c r="IQN150" s="4"/>
      <c r="IQO150" s="4"/>
      <c r="IQP150" s="4"/>
      <c r="IQQ150" s="4"/>
      <c r="IQR150" s="4"/>
      <c r="IQS150" s="4"/>
      <c r="IQT150" s="4"/>
      <c r="IQU150" s="4"/>
      <c r="IQV150" s="4"/>
      <c r="IQW150" s="4"/>
      <c r="IQX150" s="4"/>
      <c r="IQY150" s="4"/>
      <c r="IQZ150" s="4"/>
      <c r="IRA150" s="4"/>
      <c r="IRB150" s="4"/>
      <c r="IRC150" s="4"/>
      <c r="IRD150" s="4"/>
      <c r="IRE150" s="4"/>
      <c r="IRF150" s="4"/>
      <c r="IRG150" s="4"/>
      <c r="IRH150" s="4"/>
      <c r="IRI150" s="4"/>
      <c r="IRJ150" s="4"/>
      <c r="IRK150" s="4"/>
      <c r="IRL150" s="4"/>
      <c r="IRM150" s="4"/>
      <c r="IRN150" s="4"/>
      <c r="IRO150" s="4"/>
      <c r="IRP150" s="4"/>
      <c r="IRQ150" s="4"/>
      <c r="IRR150" s="4"/>
      <c r="IRS150" s="4"/>
      <c r="IRT150" s="4"/>
      <c r="IRU150" s="4"/>
      <c r="IRV150" s="4"/>
      <c r="IRW150" s="4"/>
      <c r="IRX150" s="4"/>
      <c r="IRY150" s="4"/>
      <c r="IRZ150" s="4"/>
      <c r="ISA150" s="4"/>
      <c r="ISB150" s="4"/>
      <c r="ISC150" s="4"/>
      <c r="ISD150" s="4"/>
      <c r="ISE150" s="4"/>
      <c r="ISF150" s="4"/>
      <c r="ISG150" s="4"/>
      <c r="ISH150" s="4"/>
      <c r="ISI150" s="4"/>
      <c r="ISJ150" s="4"/>
      <c r="ISK150" s="4"/>
      <c r="ISL150" s="4"/>
      <c r="ISM150" s="4"/>
      <c r="ISN150" s="4"/>
      <c r="ISO150" s="4"/>
      <c r="ISP150" s="4"/>
      <c r="ISQ150" s="4"/>
      <c r="ISR150" s="4"/>
      <c r="ISS150" s="4"/>
      <c r="IST150" s="4"/>
      <c r="ISU150" s="4"/>
      <c r="ISV150" s="4"/>
      <c r="ISW150" s="4"/>
      <c r="ISX150" s="4"/>
      <c r="ISY150" s="4"/>
      <c r="ISZ150" s="4"/>
      <c r="ITA150" s="4"/>
      <c r="ITB150" s="4"/>
      <c r="ITC150" s="4"/>
      <c r="ITD150" s="4"/>
      <c r="ITE150" s="4"/>
      <c r="ITF150" s="4"/>
      <c r="ITG150" s="74"/>
      <c r="ITH150" s="74"/>
      <c r="ITI150" s="74"/>
      <c r="ITJ150" s="74"/>
      <c r="ITK150" s="74"/>
      <c r="ITL150" s="74"/>
      <c r="ITM150" s="4"/>
      <c r="ITN150" s="4"/>
      <c r="ITO150" s="4"/>
      <c r="ITP150" s="4"/>
      <c r="ITQ150" s="4"/>
      <c r="ITR150" s="4"/>
      <c r="ITS150" s="4"/>
      <c r="ITT150" s="4"/>
      <c r="ITU150" s="4"/>
      <c r="ITV150" s="4"/>
      <c r="ITW150" s="4"/>
      <c r="ITX150" s="4"/>
      <c r="ITY150" s="4"/>
      <c r="ITZ150" s="4"/>
      <c r="IUA150" s="4"/>
      <c r="IUB150" s="4"/>
      <c r="IUC150" s="4"/>
      <c r="IUD150" s="4"/>
      <c r="IUE150" s="4"/>
      <c r="IUF150" s="4"/>
      <c r="IUG150" s="4"/>
      <c r="IUH150" s="4"/>
      <c r="IUI150" s="4"/>
      <c r="IUJ150" s="4"/>
      <c r="IUK150" s="4"/>
      <c r="IUL150" s="4"/>
      <c r="IUM150" s="4"/>
      <c r="IUN150" s="4"/>
      <c r="IUO150" s="4"/>
      <c r="IUP150" s="4"/>
      <c r="IUQ150" s="4"/>
      <c r="IUR150" s="4"/>
      <c r="IUS150" s="4"/>
      <c r="IUT150" s="4"/>
      <c r="IUU150" s="4"/>
      <c r="IUV150" s="4"/>
      <c r="IUW150" s="4"/>
      <c r="IUX150" s="4"/>
      <c r="IUY150" s="4"/>
      <c r="IUZ150" s="4"/>
      <c r="IVA150" s="4"/>
      <c r="IVB150" s="4"/>
      <c r="IVC150" s="4"/>
      <c r="IVD150" s="4"/>
      <c r="IVE150" s="4"/>
      <c r="IVF150" s="4"/>
      <c r="IVG150" s="4"/>
      <c r="IVH150" s="4"/>
      <c r="IVI150" s="4"/>
      <c r="IVJ150" s="4"/>
      <c r="IVK150" s="4"/>
      <c r="IVL150" s="4"/>
      <c r="IVM150" s="4"/>
      <c r="IVN150" s="4"/>
      <c r="IVO150" s="4"/>
      <c r="IVP150" s="4"/>
      <c r="IVQ150" s="4"/>
      <c r="IVR150" s="4"/>
      <c r="IVS150" s="4"/>
      <c r="IVT150" s="4"/>
      <c r="IVU150" s="4"/>
      <c r="IVV150" s="4"/>
      <c r="IVW150" s="4"/>
      <c r="IVX150" s="4"/>
      <c r="IVY150" s="4"/>
      <c r="IVZ150" s="4"/>
      <c r="IWA150" s="4"/>
      <c r="IWB150" s="4"/>
      <c r="IWC150" s="4"/>
      <c r="IWD150" s="4"/>
      <c r="IWE150" s="4"/>
      <c r="IWF150" s="4"/>
      <c r="IWG150" s="4"/>
      <c r="IWH150" s="4"/>
      <c r="IWI150" s="4"/>
      <c r="IWJ150" s="4"/>
      <c r="IWK150" s="4"/>
      <c r="IWL150" s="4"/>
      <c r="IWM150" s="4"/>
      <c r="IWN150" s="4"/>
      <c r="IWO150" s="4"/>
      <c r="IWP150" s="4"/>
      <c r="IWQ150" s="4"/>
      <c r="IWR150" s="4"/>
      <c r="IWS150" s="4"/>
      <c r="IWT150" s="4"/>
      <c r="IWU150" s="4"/>
      <c r="IWV150" s="4"/>
      <c r="IWW150" s="4"/>
      <c r="IWX150" s="4"/>
      <c r="IWY150" s="4"/>
      <c r="IWZ150" s="4"/>
      <c r="IXA150" s="4"/>
      <c r="IXB150" s="4"/>
      <c r="IXC150" s="4"/>
      <c r="IXD150" s="4"/>
      <c r="IXE150" s="4"/>
      <c r="IXF150" s="4"/>
      <c r="IXG150" s="4"/>
      <c r="IXH150" s="4"/>
      <c r="IXI150" s="4"/>
      <c r="IXJ150" s="4"/>
      <c r="IXK150" s="4"/>
      <c r="IXL150" s="4"/>
      <c r="IXM150" s="4"/>
      <c r="IXN150" s="4"/>
      <c r="IXO150" s="4"/>
      <c r="IXP150" s="4"/>
      <c r="IXQ150" s="4"/>
      <c r="IXR150" s="4"/>
      <c r="IXS150" s="4"/>
      <c r="IXT150" s="4"/>
      <c r="IXU150" s="4"/>
      <c r="IXV150" s="4"/>
      <c r="IXW150" s="4"/>
      <c r="IXX150" s="4"/>
      <c r="IXY150" s="4"/>
      <c r="IXZ150" s="4"/>
      <c r="IYA150" s="4"/>
      <c r="IYB150" s="4"/>
      <c r="IYC150" s="4"/>
      <c r="IYD150" s="4"/>
      <c r="IYE150" s="4"/>
      <c r="IYF150" s="4"/>
      <c r="IYG150" s="4"/>
      <c r="IYH150" s="4"/>
      <c r="IYI150" s="4"/>
      <c r="IYJ150" s="4"/>
      <c r="IYK150" s="4"/>
      <c r="IYL150" s="4"/>
      <c r="IYM150" s="4"/>
      <c r="IYN150" s="4"/>
      <c r="IYO150" s="4"/>
      <c r="IYP150" s="4"/>
      <c r="IYQ150" s="4"/>
      <c r="IYR150" s="4"/>
      <c r="IYS150" s="4"/>
      <c r="IYT150" s="4"/>
      <c r="IYU150" s="4"/>
      <c r="IYV150" s="4"/>
      <c r="IYW150" s="4"/>
      <c r="IYX150" s="4"/>
      <c r="IYY150" s="4"/>
      <c r="IYZ150" s="4"/>
      <c r="IZA150" s="4"/>
      <c r="IZB150" s="4"/>
      <c r="IZC150" s="4"/>
      <c r="IZD150" s="4"/>
      <c r="IZE150" s="4"/>
      <c r="IZF150" s="4"/>
      <c r="IZG150" s="4"/>
      <c r="IZH150" s="4"/>
      <c r="IZI150" s="4"/>
      <c r="IZJ150" s="4"/>
      <c r="IZK150" s="4"/>
      <c r="IZL150" s="4"/>
      <c r="IZM150" s="4"/>
      <c r="IZN150" s="4"/>
      <c r="IZO150" s="4"/>
      <c r="IZP150" s="4"/>
      <c r="IZQ150" s="4"/>
      <c r="IZR150" s="4"/>
      <c r="IZS150" s="4"/>
      <c r="IZT150" s="4"/>
      <c r="IZU150" s="4"/>
      <c r="IZV150" s="4"/>
      <c r="IZW150" s="4"/>
      <c r="IZX150" s="4"/>
      <c r="IZY150" s="4"/>
      <c r="IZZ150" s="4"/>
      <c r="JAA150" s="4"/>
      <c r="JAB150" s="4"/>
      <c r="JAC150" s="4"/>
      <c r="JAD150" s="4"/>
      <c r="JAE150" s="4"/>
      <c r="JAF150" s="4"/>
      <c r="JAG150" s="4"/>
      <c r="JAH150" s="4"/>
      <c r="JAI150" s="4"/>
      <c r="JAJ150" s="4"/>
      <c r="JAK150" s="4"/>
      <c r="JAL150" s="4"/>
      <c r="JAM150" s="4"/>
      <c r="JAN150" s="4"/>
      <c r="JAO150" s="4"/>
      <c r="JAP150" s="4"/>
      <c r="JAQ150" s="4"/>
      <c r="JAR150" s="4"/>
      <c r="JAS150" s="4"/>
      <c r="JAT150" s="4"/>
      <c r="JAU150" s="4"/>
      <c r="JAV150" s="4"/>
      <c r="JAW150" s="4"/>
      <c r="JAX150" s="4"/>
      <c r="JAY150" s="4"/>
      <c r="JAZ150" s="4"/>
      <c r="JBA150" s="4"/>
      <c r="JBB150" s="4"/>
      <c r="JBC150" s="4"/>
      <c r="JBD150" s="4"/>
      <c r="JBE150" s="4"/>
      <c r="JBF150" s="4"/>
      <c r="JBG150" s="4"/>
      <c r="JBH150" s="4"/>
      <c r="JBI150" s="4"/>
      <c r="JBJ150" s="4"/>
      <c r="JBK150" s="4"/>
      <c r="JBL150" s="4"/>
      <c r="JBM150" s="4"/>
      <c r="JBN150" s="4"/>
      <c r="JBO150" s="4"/>
      <c r="JBP150" s="4"/>
      <c r="JBQ150" s="4"/>
      <c r="JBR150" s="4"/>
      <c r="JBS150" s="4"/>
      <c r="JBT150" s="4"/>
      <c r="JBU150" s="4"/>
      <c r="JBV150" s="4"/>
      <c r="JBW150" s="4"/>
      <c r="JBX150" s="4"/>
      <c r="JBY150" s="4"/>
      <c r="JBZ150" s="4"/>
      <c r="JCA150" s="4"/>
      <c r="JCB150" s="4"/>
      <c r="JCC150" s="4"/>
      <c r="JCD150" s="4"/>
      <c r="JCE150" s="4"/>
      <c r="JCF150" s="4"/>
      <c r="JCG150" s="4"/>
      <c r="JCH150" s="4"/>
      <c r="JCI150" s="4"/>
      <c r="JCJ150" s="4"/>
      <c r="JCK150" s="4"/>
      <c r="JCL150" s="4"/>
      <c r="JCM150" s="4"/>
      <c r="JCN150" s="4"/>
      <c r="JCO150" s="4"/>
      <c r="JCP150" s="4"/>
      <c r="JCQ150" s="4"/>
      <c r="JCR150" s="4"/>
      <c r="JCS150" s="4"/>
      <c r="JCT150" s="4"/>
      <c r="JCU150" s="4"/>
      <c r="JCV150" s="4"/>
      <c r="JCW150" s="4"/>
      <c r="JCX150" s="4"/>
      <c r="JCY150" s="4"/>
      <c r="JCZ150" s="4"/>
      <c r="JDA150" s="4"/>
      <c r="JDB150" s="4"/>
      <c r="JDC150" s="74"/>
      <c r="JDD150" s="74"/>
      <c r="JDE150" s="74"/>
      <c r="JDF150" s="74"/>
      <c r="JDG150" s="74"/>
      <c r="JDH150" s="74"/>
      <c r="JDI150" s="4"/>
      <c r="JDJ150" s="4"/>
      <c r="JDK150" s="4"/>
      <c r="JDL150" s="4"/>
      <c r="JDM150" s="4"/>
      <c r="JDN150" s="4"/>
      <c r="JDO150" s="4"/>
      <c r="JDP150" s="4"/>
      <c r="JDQ150" s="4"/>
      <c r="JDR150" s="4"/>
      <c r="JDS150" s="4"/>
      <c r="JDT150" s="4"/>
      <c r="JDU150" s="4"/>
      <c r="JDV150" s="4"/>
      <c r="JDW150" s="4"/>
      <c r="JDX150" s="4"/>
      <c r="JDY150" s="4"/>
      <c r="JDZ150" s="4"/>
      <c r="JEA150" s="4"/>
      <c r="JEB150" s="4"/>
      <c r="JEC150" s="4"/>
      <c r="JED150" s="4"/>
      <c r="JEE150" s="4"/>
      <c r="JEF150" s="4"/>
      <c r="JEG150" s="4"/>
      <c r="JEH150" s="4"/>
      <c r="JEI150" s="4"/>
      <c r="JEJ150" s="4"/>
      <c r="JEK150" s="4"/>
      <c r="JEL150" s="4"/>
      <c r="JEM150" s="4"/>
      <c r="JEN150" s="4"/>
      <c r="JEO150" s="4"/>
      <c r="JEP150" s="4"/>
      <c r="JEQ150" s="4"/>
      <c r="JER150" s="4"/>
      <c r="JES150" s="4"/>
      <c r="JET150" s="4"/>
      <c r="JEU150" s="4"/>
      <c r="JEV150" s="4"/>
      <c r="JEW150" s="4"/>
      <c r="JEX150" s="4"/>
      <c r="JEY150" s="4"/>
      <c r="JEZ150" s="4"/>
      <c r="JFA150" s="4"/>
      <c r="JFB150" s="4"/>
      <c r="JFC150" s="4"/>
      <c r="JFD150" s="4"/>
      <c r="JFE150" s="4"/>
      <c r="JFF150" s="4"/>
      <c r="JFG150" s="4"/>
      <c r="JFH150" s="4"/>
      <c r="JFI150" s="4"/>
      <c r="JFJ150" s="4"/>
      <c r="JFK150" s="4"/>
      <c r="JFL150" s="4"/>
      <c r="JFM150" s="4"/>
      <c r="JFN150" s="4"/>
      <c r="JFO150" s="4"/>
      <c r="JFP150" s="4"/>
      <c r="JFQ150" s="4"/>
      <c r="JFR150" s="4"/>
      <c r="JFS150" s="4"/>
      <c r="JFT150" s="4"/>
      <c r="JFU150" s="4"/>
      <c r="JFV150" s="4"/>
      <c r="JFW150" s="4"/>
      <c r="JFX150" s="4"/>
      <c r="JFY150" s="4"/>
      <c r="JFZ150" s="4"/>
      <c r="JGA150" s="4"/>
      <c r="JGB150" s="4"/>
      <c r="JGC150" s="4"/>
      <c r="JGD150" s="4"/>
      <c r="JGE150" s="4"/>
      <c r="JGF150" s="4"/>
      <c r="JGG150" s="4"/>
      <c r="JGH150" s="4"/>
      <c r="JGI150" s="4"/>
      <c r="JGJ150" s="4"/>
      <c r="JGK150" s="4"/>
      <c r="JGL150" s="4"/>
      <c r="JGM150" s="4"/>
      <c r="JGN150" s="4"/>
      <c r="JGO150" s="4"/>
      <c r="JGP150" s="4"/>
      <c r="JGQ150" s="4"/>
      <c r="JGR150" s="4"/>
      <c r="JGS150" s="4"/>
      <c r="JGT150" s="4"/>
      <c r="JGU150" s="4"/>
      <c r="JGV150" s="4"/>
      <c r="JGW150" s="4"/>
      <c r="JGX150" s="4"/>
      <c r="JGY150" s="4"/>
      <c r="JGZ150" s="4"/>
      <c r="JHA150" s="4"/>
      <c r="JHB150" s="4"/>
      <c r="JHC150" s="4"/>
      <c r="JHD150" s="4"/>
      <c r="JHE150" s="4"/>
      <c r="JHF150" s="4"/>
      <c r="JHG150" s="4"/>
      <c r="JHH150" s="4"/>
      <c r="JHI150" s="4"/>
      <c r="JHJ150" s="4"/>
      <c r="JHK150" s="4"/>
      <c r="JHL150" s="4"/>
      <c r="JHM150" s="4"/>
      <c r="JHN150" s="4"/>
      <c r="JHO150" s="4"/>
      <c r="JHP150" s="4"/>
      <c r="JHQ150" s="4"/>
      <c r="JHR150" s="4"/>
      <c r="JHS150" s="4"/>
      <c r="JHT150" s="4"/>
      <c r="JHU150" s="4"/>
      <c r="JHV150" s="4"/>
      <c r="JHW150" s="4"/>
      <c r="JHX150" s="4"/>
      <c r="JHY150" s="4"/>
      <c r="JHZ150" s="4"/>
      <c r="JIA150" s="4"/>
      <c r="JIB150" s="4"/>
      <c r="JIC150" s="4"/>
      <c r="JID150" s="4"/>
      <c r="JIE150" s="4"/>
      <c r="JIF150" s="4"/>
      <c r="JIG150" s="4"/>
      <c r="JIH150" s="4"/>
      <c r="JII150" s="4"/>
      <c r="JIJ150" s="4"/>
      <c r="JIK150" s="4"/>
      <c r="JIL150" s="4"/>
      <c r="JIM150" s="4"/>
      <c r="JIN150" s="4"/>
      <c r="JIO150" s="4"/>
      <c r="JIP150" s="4"/>
      <c r="JIQ150" s="4"/>
      <c r="JIR150" s="4"/>
      <c r="JIS150" s="4"/>
      <c r="JIT150" s="4"/>
      <c r="JIU150" s="4"/>
      <c r="JIV150" s="4"/>
      <c r="JIW150" s="4"/>
      <c r="JIX150" s="4"/>
      <c r="JIY150" s="4"/>
      <c r="JIZ150" s="4"/>
      <c r="JJA150" s="4"/>
      <c r="JJB150" s="4"/>
      <c r="JJC150" s="4"/>
      <c r="JJD150" s="4"/>
      <c r="JJE150" s="4"/>
      <c r="JJF150" s="4"/>
      <c r="JJG150" s="4"/>
      <c r="JJH150" s="4"/>
      <c r="JJI150" s="4"/>
      <c r="JJJ150" s="4"/>
      <c r="JJK150" s="4"/>
      <c r="JJL150" s="4"/>
      <c r="JJM150" s="4"/>
      <c r="JJN150" s="4"/>
      <c r="JJO150" s="4"/>
      <c r="JJP150" s="4"/>
      <c r="JJQ150" s="4"/>
      <c r="JJR150" s="4"/>
      <c r="JJS150" s="4"/>
      <c r="JJT150" s="4"/>
      <c r="JJU150" s="4"/>
      <c r="JJV150" s="4"/>
      <c r="JJW150" s="4"/>
      <c r="JJX150" s="4"/>
      <c r="JJY150" s="4"/>
      <c r="JJZ150" s="4"/>
      <c r="JKA150" s="4"/>
      <c r="JKB150" s="4"/>
      <c r="JKC150" s="4"/>
      <c r="JKD150" s="4"/>
      <c r="JKE150" s="4"/>
      <c r="JKF150" s="4"/>
      <c r="JKG150" s="4"/>
      <c r="JKH150" s="4"/>
      <c r="JKI150" s="4"/>
      <c r="JKJ150" s="4"/>
      <c r="JKK150" s="4"/>
      <c r="JKL150" s="4"/>
      <c r="JKM150" s="4"/>
      <c r="JKN150" s="4"/>
      <c r="JKO150" s="4"/>
      <c r="JKP150" s="4"/>
      <c r="JKQ150" s="4"/>
      <c r="JKR150" s="4"/>
      <c r="JKS150" s="4"/>
      <c r="JKT150" s="4"/>
      <c r="JKU150" s="4"/>
      <c r="JKV150" s="4"/>
      <c r="JKW150" s="4"/>
      <c r="JKX150" s="4"/>
      <c r="JKY150" s="4"/>
      <c r="JKZ150" s="4"/>
      <c r="JLA150" s="4"/>
      <c r="JLB150" s="4"/>
      <c r="JLC150" s="4"/>
      <c r="JLD150" s="4"/>
      <c r="JLE150" s="4"/>
      <c r="JLF150" s="4"/>
      <c r="JLG150" s="4"/>
      <c r="JLH150" s="4"/>
      <c r="JLI150" s="4"/>
      <c r="JLJ150" s="4"/>
      <c r="JLK150" s="4"/>
      <c r="JLL150" s="4"/>
      <c r="JLM150" s="4"/>
      <c r="JLN150" s="4"/>
      <c r="JLO150" s="4"/>
      <c r="JLP150" s="4"/>
      <c r="JLQ150" s="4"/>
      <c r="JLR150" s="4"/>
      <c r="JLS150" s="4"/>
      <c r="JLT150" s="4"/>
      <c r="JLU150" s="4"/>
      <c r="JLV150" s="4"/>
      <c r="JLW150" s="4"/>
      <c r="JLX150" s="4"/>
      <c r="JLY150" s="4"/>
      <c r="JLZ150" s="4"/>
      <c r="JMA150" s="4"/>
      <c r="JMB150" s="4"/>
      <c r="JMC150" s="4"/>
      <c r="JMD150" s="4"/>
      <c r="JME150" s="4"/>
      <c r="JMF150" s="4"/>
      <c r="JMG150" s="4"/>
      <c r="JMH150" s="4"/>
      <c r="JMI150" s="4"/>
      <c r="JMJ150" s="4"/>
      <c r="JMK150" s="4"/>
      <c r="JML150" s="4"/>
      <c r="JMM150" s="4"/>
      <c r="JMN150" s="4"/>
      <c r="JMO150" s="4"/>
      <c r="JMP150" s="4"/>
      <c r="JMQ150" s="4"/>
      <c r="JMR150" s="4"/>
      <c r="JMS150" s="4"/>
      <c r="JMT150" s="4"/>
      <c r="JMU150" s="4"/>
      <c r="JMV150" s="4"/>
      <c r="JMW150" s="4"/>
      <c r="JMX150" s="4"/>
      <c r="JMY150" s="74"/>
      <c r="JMZ150" s="74"/>
      <c r="JNA150" s="74"/>
      <c r="JNB150" s="74"/>
      <c r="JNC150" s="74"/>
      <c r="JND150" s="74"/>
      <c r="JNE150" s="4"/>
      <c r="JNF150" s="4"/>
      <c r="JNG150" s="4"/>
      <c r="JNH150" s="4"/>
      <c r="JNI150" s="4"/>
      <c r="JNJ150" s="4"/>
      <c r="JNK150" s="4"/>
      <c r="JNL150" s="4"/>
      <c r="JNM150" s="4"/>
      <c r="JNN150" s="4"/>
      <c r="JNO150" s="4"/>
      <c r="JNP150" s="4"/>
      <c r="JNQ150" s="4"/>
      <c r="JNR150" s="4"/>
      <c r="JNS150" s="4"/>
      <c r="JNT150" s="4"/>
      <c r="JNU150" s="4"/>
      <c r="JNV150" s="4"/>
      <c r="JNW150" s="4"/>
      <c r="JNX150" s="4"/>
      <c r="JNY150" s="4"/>
      <c r="JNZ150" s="4"/>
      <c r="JOA150" s="4"/>
      <c r="JOB150" s="4"/>
      <c r="JOC150" s="4"/>
      <c r="JOD150" s="4"/>
      <c r="JOE150" s="4"/>
      <c r="JOF150" s="4"/>
      <c r="JOG150" s="4"/>
      <c r="JOH150" s="4"/>
      <c r="JOI150" s="4"/>
      <c r="JOJ150" s="4"/>
      <c r="JOK150" s="4"/>
      <c r="JOL150" s="4"/>
      <c r="JOM150" s="4"/>
      <c r="JON150" s="4"/>
      <c r="JOO150" s="4"/>
      <c r="JOP150" s="4"/>
      <c r="JOQ150" s="4"/>
      <c r="JOR150" s="4"/>
      <c r="JOS150" s="4"/>
      <c r="JOT150" s="4"/>
      <c r="JOU150" s="4"/>
      <c r="JOV150" s="4"/>
      <c r="JOW150" s="4"/>
      <c r="JOX150" s="4"/>
      <c r="JOY150" s="4"/>
      <c r="JOZ150" s="4"/>
      <c r="JPA150" s="4"/>
      <c r="JPB150" s="4"/>
      <c r="JPC150" s="4"/>
      <c r="JPD150" s="4"/>
      <c r="JPE150" s="4"/>
      <c r="JPF150" s="4"/>
      <c r="JPG150" s="4"/>
      <c r="JPH150" s="4"/>
      <c r="JPI150" s="4"/>
      <c r="JPJ150" s="4"/>
      <c r="JPK150" s="4"/>
      <c r="JPL150" s="4"/>
      <c r="JPM150" s="4"/>
      <c r="JPN150" s="4"/>
      <c r="JPO150" s="4"/>
      <c r="JPP150" s="4"/>
      <c r="JPQ150" s="4"/>
      <c r="JPR150" s="4"/>
      <c r="JPS150" s="4"/>
      <c r="JPT150" s="4"/>
      <c r="JPU150" s="4"/>
      <c r="JPV150" s="4"/>
      <c r="JPW150" s="4"/>
      <c r="JPX150" s="4"/>
      <c r="JPY150" s="4"/>
      <c r="JPZ150" s="4"/>
      <c r="JQA150" s="4"/>
      <c r="JQB150" s="4"/>
      <c r="JQC150" s="4"/>
      <c r="JQD150" s="4"/>
      <c r="JQE150" s="4"/>
      <c r="JQF150" s="4"/>
      <c r="JQG150" s="4"/>
      <c r="JQH150" s="4"/>
      <c r="JQI150" s="4"/>
      <c r="JQJ150" s="4"/>
      <c r="JQK150" s="4"/>
      <c r="JQL150" s="4"/>
      <c r="JQM150" s="4"/>
      <c r="JQN150" s="4"/>
      <c r="JQO150" s="4"/>
      <c r="JQP150" s="4"/>
      <c r="JQQ150" s="4"/>
      <c r="JQR150" s="4"/>
      <c r="JQS150" s="4"/>
      <c r="JQT150" s="4"/>
      <c r="JQU150" s="4"/>
      <c r="JQV150" s="4"/>
      <c r="JQW150" s="4"/>
      <c r="JQX150" s="4"/>
      <c r="JQY150" s="4"/>
      <c r="JQZ150" s="4"/>
      <c r="JRA150" s="4"/>
      <c r="JRB150" s="4"/>
      <c r="JRC150" s="4"/>
      <c r="JRD150" s="4"/>
      <c r="JRE150" s="4"/>
      <c r="JRF150" s="4"/>
      <c r="JRG150" s="4"/>
      <c r="JRH150" s="4"/>
      <c r="JRI150" s="4"/>
      <c r="JRJ150" s="4"/>
      <c r="JRK150" s="4"/>
      <c r="JRL150" s="4"/>
      <c r="JRM150" s="4"/>
      <c r="JRN150" s="4"/>
      <c r="JRO150" s="4"/>
      <c r="JRP150" s="4"/>
      <c r="JRQ150" s="4"/>
      <c r="JRR150" s="4"/>
      <c r="JRS150" s="4"/>
      <c r="JRT150" s="4"/>
      <c r="JRU150" s="4"/>
      <c r="JRV150" s="4"/>
      <c r="JRW150" s="4"/>
      <c r="JRX150" s="4"/>
      <c r="JRY150" s="4"/>
      <c r="JRZ150" s="4"/>
      <c r="JSA150" s="4"/>
      <c r="JSB150" s="4"/>
      <c r="JSC150" s="4"/>
      <c r="JSD150" s="4"/>
      <c r="JSE150" s="4"/>
      <c r="JSF150" s="4"/>
      <c r="JSG150" s="4"/>
      <c r="JSH150" s="4"/>
      <c r="JSI150" s="4"/>
      <c r="JSJ150" s="4"/>
      <c r="JSK150" s="4"/>
      <c r="JSL150" s="4"/>
      <c r="JSM150" s="4"/>
      <c r="JSN150" s="4"/>
      <c r="JSO150" s="4"/>
      <c r="JSP150" s="4"/>
      <c r="JSQ150" s="4"/>
      <c r="JSR150" s="4"/>
      <c r="JSS150" s="4"/>
      <c r="JST150" s="4"/>
      <c r="JSU150" s="4"/>
      <c r="JSV150" s="4"/>
      <c r="JSW150" s="4"/>
      <c r="JSX150" s="4"/>
      <c r="JSY150" s="4"/>
      <c r="JSZ150" s="4"/>
      <c r="JTA150" s="4"/>
      <c r="JTB150" s="4"/>
      <c r="JTC150" s="4"/>
      <c r="JTD150" s="4"/>
      <c r="JTE150" s="4"/>
      <c r="JTF150" s="4"/>
      <c r="JTG150" s="4"/>
      <c r="JTH150" s="4"/>
      <c r="JTI150" s="4"/>
      <c r="JTJ150" s="4"/>
      <c r="JTK150" s="4"/>
      <c r="JTL150" s="4"/>
      <c r="JTM150" s="4"/>
      <c r="JTN150" s="4"/>
      <c r="JTO150" s="4"/>
      <c r="JTP150" s="4"/>
      <c r="JTQ150" s="4"/>
      <c r="JTR150" s="4"/>
      <c r="JTS150" s="4"/>
      <c r="JTT150" s="4"/>
      <c r="JTU150" s="4"/>
      <c r="JTV150" s="4"/>
      <c r="JTW150" s="4"/>
      <c r="JTX150" s="4"/>
      <c r="JTY150" s="4"/>
      <c r="JTZ150" s="4"/>
      <c r="JUA150" s="4"/>
      <c r="JUB150" s="4"/>
      <c r="JUC150" s="4"/>
      <c r="JUD150" s="4"/>
      <c r="JUE150" s="4"/>
      <c r="JUF150" s="4"/>
      <c r="JUG150" s="4"/>
      <c r="JUH150" s="4"/>
      <c r="JUI150" s="4"/>
      <c r="JUJ150" s="4"/>
      <c r="JUK150" s="4"/>
      <c r="JUL150" s="4"/>
      <c r="JUM150" s="4"/>
      <c r="JUN150" s="4"/>
      <c r="JUO150" s="4"/>
      <c r="JUP150" s="4"/>
      <c r="JUQ150" s="4"/>
      <c r="JUR150" s="4"/>
      <c r="JUS150" s="4"/>
      <c r="JUT150" s="4"/>
      <c r="JUU150" s="4"/>
      <c r="JUV150" s="4"/>
      <c r="JUW150" s="4"/>
      <c r="JUX150" s="4"/>
      <c r="JUY150" s="4"/>
      <c r="JUZ150" s="4"/>
      <c r="JVA150" s="4"/>
      <c r="JVB150" s="4"/>
      <c r="JVC150" s="4"/>
      <c r="JVD150" s="4"/>
      <c r="JVE150" s="4"/>
      <c r="JVF150" s="4"/>
      <c r="JVG150" s="4"/>
      <c r="JVH150" s="4"/>
      <c r="JVI150" s="4"/>
      <c r="JVJ150" s="4"/>
      <c r="JVK150" s="4"/>
      <c r="JVL150" s="4"/>
      <c r="JVM150" s="4"/>
      <c r="JVN150" s="4"/>
      <c r="JVO150" s="4"/>
      <c r="JVP150" s="4"/>
      <c r="JVQ150" s="4"/>
      <c r="JVR150" s="4"/>
      <c r="JVS150" s="4"/>
      <c r="JVT150" s="4"/>
      <c r="JVU150" s="4"/>
      <c r="JVV150" s="4"/>
      <c r="JVW150" s="4"/>
      <c r="JVX150" s="4"/>
      <c r="JVY150" s="4"/>
      <c r="JVZ150" s="4"/>
      <c r="JWA150" s="4"/>
      <c r="JWB150" s="4"/>
      <c r="JWC150" s="4"/>
      <c r="JWD150" s="4"/>
      <c r="JWE150" s="4"/>
      <c r="JWF150" s="4"/>
      <c r="JWG150" s="4"/>
      <c r="JWH150" s="4"/>
      <c r="JWI150" s="4"/>
      <c r="JWJ150" s="4"/>
      <c r="JWK150" s="4"/>
      <c r="JWL150" s="4"/>
      <c r="JWM150" s="4"/>
      <c r="JWN150" s="4"/>
      <c r="JWO150" s="4"/>
      <c r="JWP150" s="4"/>
      <c r="JWQ150" s="4"/>
      <c r="JWR150" s="4"/>
      <c r="JWS150" s="4"/>
      <c r="JWT150" s="4"/>
      <c r="JWU150" s="74"/>
      <c r="JWV150" s="74"/>
      <c r="JWW150" s="74"/>
      <c r="JWX150" s="74"/>
      <c r="JWY150" s="74"/>
      <c r="JWZ150" s="74"/>
      <c r="JXA150" s="4"/>
      <c r="JXB150" s="4"/>
      <c r="JXC150" s="4"/>
      <c r="JXD150" s="4"/>
      <c r="JXE150" s="4"/>
      <c r="JXF150" s="4"/>
      <c r="JXG150" s="4"/>
      <c r="JXH150" s="4"/>
      <c r="JXI150" s="4"/>
      <c r="JXJ150" s="4"/>
      <c r="JXK150" s="4"/>
      <c r="JXL150" s="4"/>
      <c r="JXM150" s="4"/>
      <c r="JXN150" s="4"/>
      <c r="JXO150" s="4"/>
      <c r="JXP150" s="4"/>
      <c r="JXQ150" s="4"/>
      <c r="JXR150" s="4"/>
      <c r="JXS150" s="4"/>
      <c r="JXT150" s="4"/>
      <c r="JXU150" s="4"/>
      <c r="JXV150" s="4"/>
      <c r="JXW150" s="4"/>
      <c r="JXX150" s="4"/>
      <c r="JXY150" s="4"/>
      <c r="JXZ150" s="4"/>
      <c r="JYA150" s="4"/>
      <c r="JYB150" s="4"/>
      <c r="JYC150" s="4"/>
      <c r="JYD150" s="4"/>
      <c r="JYE150" s="4"/>
      <c r="JYF150" s="4"/>
      <c r="JYG150" s="4"/>
      <c r="JYH150" s="4"/>
      <c r="JYI150" s="4"/>
      <c r="JYJ150" s="4"/>
      <c r="JYK150" s="4"/>
      <c r="JYL150" s="4"/>
      <c r="JYM150" s="4"/>
      <c r="JYN150" s="4"/>
      <c r="JYO150" s="4"/>
      <c r="JYP150" s="4"/>
      <c r="JYQ150" s="4"/>
      <c r="JYR150" s="4"/>
      <c r="JYS150" s="4"/>
      <c r="JYT150" s="4"/>
      <c r="JYU150" s="4"/>
      <c r="JYV150" s="4"/>
      <c r="JYW150" s="4"/>
      <c r="JYX150" s="4"/>
      <c r="JYY150" s="4"/>
      <c r="JYZ150" s="4"/>
      <c r="JZA150" s="4"/>
      <c r="JZB150" s="4"/>
      <c r="JZC150" s="4"/>
      <c r="JZD150" s="4"/>
      <c r="JZE150" s="4"/>
      <c r="JZF150" s="4"/>
      <c r="JZG150" s="4"/>
      <c r="JZH150" s="4"/>
      <c r="JZI150" s="4"/>
      <c r="JZJ150" s="4"/>
      <c r="JZK150" s="4"/>
      <c r="JZL150" s="4"/>
      <c r="JZM150" s="4"/>
      <c r="JZN150" s="4"/>
      <c r="JZO150" s="4"/>
      <c r="JZP150" s="4"/>
      <c r="JZQ150" s="4"/>
      <c r="JZR150" s="4"/>
      <c r="JZS150" s="4"/>
      <c r="JZT150" s="4"/>
      <c r="JZU150" s="4"/>
      <c r="JZV150" s="4"/>
      <c r="JZW150" s="4"/>
      <c r="JZX150" s="4"/>
      <c r="JZY150" s="4"/>
      <c r="JZZ150" s="4"/>
      <c r="KAA150" s="4"/>
      <c r="KAB150" s="4"/>
      <c r="KAC150" s="4"/>
      <c r="KAD150" s="4"/>
      <c r="KAE150" s="4"/>
      <c r="KAF150" s="4"/>
      <c r="KAG150" s="4"/>
      <c r="KAH150" s="4"/>
      <c r="KAI150" s="4"/>
      <c r="KAJ150" s="4"/>
      <c r="KAK150" s="4"/>
      <c r="KAL150" s="4"/>
      <c r="KAM150" s="4"/>
      <c r="KAN150" s="4"/>
      <c r="KAO150" s="4"/>
      <c r="KAP150" s="4"/>
      <c r="KAQ150" s="4"/>
      <c r="KAR150" s="4"/>
      <c r="KAS150" s="4"/>
      <c r="KAT150" s="4"/>
      <c r="KAU150" s="4"/>
      <c r="KAV150" s="4"/>
      <c r="KAW150" s="4"/>
      <c r="KAX150" s="4"/>
      <c r="KAY150" s="4"/>
      <c r="KAZ150" s="4"/>
      <c r="KBA150" s="4"/>
      <c r="KBB150" s="4"/>
      <c r="KBC150" s="4"/>
      <c r="KBD150" s="4"/>
      <c r="KBE150" s="4"/>
      <c r="KBF150" s="4"/>
      <c r="KBG150" s="4"/>
      <c r="KBH150" s="4"/>
      <c r="KBI150" s="4"/>
      <c r="KBJ150" s="4"/>
      <c r="KBK150" s="4"/>
      <c r="KBL150" s="4"/>
      <c r="KBM150" s="4"/>
      <c r="KBN150" s="4"/>
      <c r="KBO150" s="4"/>
      <c r="KBP150" s="4"/>
      <c r="KBQ150" s="4"/>
      <c r="KBR150" s="4"/>
      <c r="KBS150" s="4"/>
      <c r="KBT150" s="4"/>
      <c r="KBU150" s="4"/>
      <c r="KBV150" s="4"/>
      <c r="KBW150" s="4"/>
      <c r="KBX150" s="4"/>
      <c r="KBY150" s="4"/>
      <c r="KBZ150" s="4"/>
      <c r="KCA150" s="4"/>
      <c r="KCB150" s="4"/>
      <c r="KCC150" s="4"/>
      <c r="KCD150" s="4"/>
      <c r="KCE150" s="4"/>
      <c r="KCF150" s="4"/>
      <c r="KCG150" s="4"/>
      <c r="KCH150" s="4"/>
      <c r="KCI150" s="4"/>
      <c r="KCJ150" s="4"/>
      <c r="KCK150" s="4"/>
      <c r="KCL150" s="4"/>
      <c r="KCM150" s="4"/>
      <c r="KCN150" s="4"/>
      <c r="KCO150" s="4"/>
      <c r="KCP150" s="4"/>
      <c r="KCQ150" s="4"/>
      <c r="KCR150" s="4"/>
      <c r="KCS150" s="4"/>
      <c r="KCT150" s="4"/>
      <c r="KCU150" s="4"/>
      <c r="KCV150" s="4"/>
      <c r="KCW150" s="4"/>
      <c r="KCX150" s="4"/>
      <c r="KCY150" s="4"/>
      <c r="KCZ150" s="4"/>
      <c r="KDA150" s="4"/>
      <c r="KDB150" s="4"/>
      <c r="KDC150" s="4"/>
      <c r="KDD150" s="4"/>
      <c r="KDE150" s="4"/>
      <c r="KDF150" s="4"/>
      <c r="KDG150" s="4"/>
      <c r="KDH150" s="4"/>
      <c r="KDI150" s="4"/>
      <c r="KDJ150" s="4"/>
      <c r="KDK150" s="4"/>
      <c r="KDL150" s="4"/>
      <c r="KDM150" s="4"/>
      <c r="KDN150" s="4"/>
      <c r="KDO150" s="4"/>
      <c r="KDP150" s="4"/>
      <c r="KDQ150" s="4"/>
      <c r="KDR150" s="4"/>
      <c r="KDS150" s="4"/>
      <c r="KDT150" s="4"/>
      <c r="KDU150" s="4"/>
      <c r="KDV150" s="4"/>
      <c r="KDW150" s="4"/>
      <c r="KDX150" s="4"/>
      <c r="KDY150" s="4"/>
      <c r="KDZ150" s="4"/>
      <c r="KEA150" s="4"/>
      <c r="KEB150" s="4"/>
      <c r="KEC150" s="4"/>
      <c r="KED150" s="4"/>
      <c r="KEE150" s="4"/>
      <c r="KEF150" s="4"/>
      <c r="KEG150" s="4"/>
      <c r="KEH150" s="4"/>
      <c r="KEI150" s="4"/>
      <c r="KEJ150" s="4"/>
      <c r="KEK150" s="4"/>
      <c r="KEL150" s="4"/>
      <c r="KEM150" s="4"/>
      <c r="KEN150" s="4"/>
      <c r="KEO150" s="4"/>
      <c r="KEP150" s="4"/>
      <c r="KEQ150" s="4"/>
      <c r="KER150" s="4"/>
      <c r="KES150" s="4"/>
      <c r="KET150" s="4"/>
      <c r="KEU150" s="4"/>
      <c r="KEV150" s="4"/>
      <c r="KEW150" s="4"/>
      <c r="KEX150" s="4"/>
      <c r="KEY150" s="4"/>
      <c r="KEZ150" s="4"/>
      <c r="KFA150" s="4"/>
      <c r="KFB150" s="4"/>
      <c r="KFC150" s="4"/>
      <c r="KFD150" s="4"/>
      <c r="KFE150" s="4"/>
      <c r="KFF150" s="4"/>
      <c r="KFG150" s="4"/>
      <c r="KFH150" s="4"/>
      <c r="KFI150" s="4"/>
      <c r="KFJ150" s="4"/>
      <c r="KFK150" s="4"/>
      <c r="KFL150" s="4"/>
      <c r="KFM150" s="4"/>
      <c r="KFN150" s="4"/>
      <c r="KFO150" s="4"/>
      <c r="KFP150" s="4"/>
      <c r="KFQ150" s="4"/>
      <c r="KFR150" s="4"/>
      <c r="KFS150" s="4"/>
      <c r="KFT150" s="4"/>
      <c r="KFU150" s="4"/>
      <c r="KFV150" s="4"/>
      <c r="KFW150" s="4"/>
      <c r="KFX150" s="4"/>
      <c r="KFY150" s="4"/>
      <c r="KFZ150" s="4"/>
      <c r="KGA150" s="4"/>
      <c r="KGB150" s="4"/>
      <c r="KGC150" s="4"/>
      <c r="KGD150" s="4"/>
      <c r="KGE150" s="4"/>
      <c r="KGF150" s="4"/>
      <c r="KGG150" s="4"/>
      <c r="KGH150" s="4"/>
      <c r="KGI150" s="4"/>
      <c r="KGJ150" s="4"/>
      <c r="KGK150" s="4"/>
      <c r="KGL150" s="4"/>
      <c r="KGM150" s="4"/>
      <c r="KGN150" s="4"/>
      <c r="KGO150" s="4"/>
      <c r="KGP150" s="4"/>
      <c r="KGQ150" s="74"/>
      <c r="KGR150" s="74"/>
      <c r="KGS150" s="74"/>
      <c r="KGT150" s="74"/>
      <c r="KGU150" s="74"/>
      <c r="KGV150" s="74"/>
      <c r="KGW150" s="4"/>
      <c r="KGX150" s="4"/>
      <c r="KGY150" s="4"/>
      <c r="KGZ150" s="4"/>
      <c r="KHA150" s="4"/>
      <c r="KHB150" s="4"/>
      <c r="KHC150" s="4"/>
      <c r="KHD150" s="4"/>
      <c r="KHE150" s="4"/>
      <c r="KHF150" s="4"/>
      <c r="KHG150" s="4"/>
      <c r="KHH150" s="4"/>
      <c r="KHI150" s="4"/>
      <c r="KHJ150" s="4"/>
      <c r="KHK150" s="4"/>
      <c r="KHL150" s="4"/>
      <c r="KHM150" s="4"/>
      <c r="KHN150" s="4"/>
      <c r="KHO150" s="4"/>
      <c r="KHP150" s="4"/>
      <c r="KHQ150" s="4"/>
      <c r="KHR150" s="4"/>
      <c r="KHS150" s="4"/>
      <c r="KHT150" s="4"/>
      <c r="KHU150" s="4"/>
      <c r="KHV150" s="4"/>
      <c r="KHW150" s="4"/>
      <c r="KHX150" s="4"/>
      <c r="KHY150" s="4"/>
      <c r="KHZ150" s="4"/>
      <c r="KIA150" s="4"/>
      <c r="KIB150" s="4"/>
      <c r="KIC150" s="4"/>
      <c r="KID150" s="4"/>
      <c r="KIE150" s="4"/>
      <c r="KIF150" s="4"/>
      <c r="KIG150" s="4"/>
      <c r="KIH150" s="4"/>
      <c r="KII150" s="4"/>
      <c r="KIJ150" s="4"/>
      <c r="KIK150" s="4"/>
      <c r="KIL150" s="4"/>
      <c r="KIM150" s="4"/>
      <c r="KIN150" s="4"/>
      <c r="KIO150" s="4"/>
      <c r="KIP150" s="4"/>
      <c r="KIQ150" s="4"/>
      <c r="KIR150" s="4"/>
      <c r="KIS150" s="4"/>
      <c r="KIT150" s="4"/>
      <c r="KIU150" s="4"/>
      <c r="KIV150" s="4"/>
      <c r="KIW150" s="4"/>
      <c r="KIX150" s="4"/>
      <c r="KIY150" s="4"/>
      <c r="KIZ150" s="4"/>
      <c r="KJA150" s="4"/>
      <c r="KJB150" s="4"/>
      <c r="KJC150" s="4"/>
      <c r="KJD150" s="4"/>
      <c r="KJE150" s="4"/>
      <c r="KJF150" s="4"/>
      <c r="KJG150" s="4"/>
      <c r="KJH150" s="4"/>
      <c r="KJI150" s="4"/>
      <c r="KJJ150" s="4"/>
      <c r="KJK150" s="4"/>
      <c r="KJL150" s="4"/>
      <c r="KJM150" s="4"/>
      <c r="KJN150" s="4"/>
      <c r="KJO150" s="4"/>
      <c r="KJP150" s="4"/>
      <c r="KJQ150" s="4"/>
      <c r="KJR150" s="4"/>
      <c r="KJS150" s="4"/>
      <c r="KJT150" s="4"/>
      <c r="KJU150" s="4"/>
      <c r="KJV150" s="4"/>
      <c r="KJW150" s="4"/>
      <c r="KJX150" s="4"/>
      <c r="KJY150" s="4"/>
      <c r="KJZ150" s="4"/>
      <c r="KKA150" s="4"/>
      <c r="KKB150" s="4"/>
      <c r="KKC150" s="4"/>
      <c r="KKD150" s="4"/>
      <c r="KKE150" s="4"/>
      <c r="KKF150" s="4"/>
      <c r="KKG150" s="4"/>
      <c r="KKH150" s="4"/>
      <c r="KKI150" s="4"/>
      <c r="KKJ150" s="4"/>
      <c r="KKK150" s="4"/>
      <c r="KKL150" s="4"/>
      <c r="KKM150" s="4"/>
      <c r="KKN150" s="4"/>
      <c r="KKO150" s="4"/>
      <c r="KKP150" s="4"/>
      <c r="KKQ150" s="4"/>
      <c r="KKR150" s="4"/>
      <c r="KKS150" s="4"/>
      <c r="KKT150" s="4"/>
      <c r="KKU150" s="4"/>
      <c r="KKV150" s="4"/>
      <c r="KKW150" s="4"/>
      <c r="KKX150" s="4"/>
      <c r="KKY150" s="4"/>
      <c r="KKZ150" s="4"/>
      <c r="KLA150" s="4"/>
      <c r="KLB150" s="4"/>
      <c r="KLC150" s="4"/>
      <c r="KLD150" s="4"/>
      <c r="KLE150" s="4"/>
      <c r="KLF150" s="4"/>
      <c r="KLG150" s="4"/>
      <c r="KLH150" s="4"/>
      <c r="KLI150" s="4"/>
      <c r="KLJ150" s="4"/>
      <c r="KLK150" s="4"/>
      <c r="KLL150" s="4"/>
      <c r="KLM150" s="4"/>
      <c r="KLN150" s="4"/>
      <c r="KLO150" s="4"/>
      <c r="KLP150" s="4"/>
      <c r="KLQ150" s="4"/>
      <c r="KLR150" s="4"/>
      <c r="KLS150" s="4"/>
      <c r="KLT150" s="4"/>
      <c r="KLU150" s="4"/>
      <c r="KLV150" s="4"/>
      <c r="KLW150" s="4"/>
      <c r="KLX150" s="4"/>
      <c r="KLY150" s="4"/>
      <c r="KLZ150" s="4"/>
      <c r="KMA150" s="4"/>
      <c r="KMB150" s="4"/>
      <c r="KMC150" s="4"/>
      <c r="KMD150" s="4"/>
      <c r="KME150" s="4"/>
      <c r="KMF150" s="4"/>
      <c r="KMG150" s="4"/>
      <c r="KMH150" s="4"/>
      <c r="KMI150" s="4"/>
      <c r="KMJ150" s="4"/>
      <c r="KMK150" s="4"/>
      <c r="KML150" s="4"/>
      <c r="KMM150" s="4"/>
      <c r="KMN150" s="4"/>
      <c r="KMO150" s="4"/>
      <c r="KMP150" s="4"/>
      <c r="KMQ150" s="4"/>
      <c r="KMR150" s="4"/>
      <c r="KMS150" s="4"/>
      <c r="KMT150" s="4"/>
      <c r="KMU150" s="4"/>
      <c r="KMV150" s="4"/>
      <c r="KMW150" s="4"/>
      <c r="KMX150" s="4"/>
      <c r="KMY150" s="4"/>
      <c r="KMZ150" s="4"/>
      <c r="KNA150" s="4"/>
      <c r="KNB150" s="4"/>
      <c r="KNC150" s="4"/>
      <c r="KND150" s="4"/>
      <c r="KNE150" s="4"/>
      <c r="KNF150" s="4"/>
      <c r="KNG150" s="4"/>
      <c r="KNH150" s="4"/>
      <c r="KNI150" s="4"/>
      <c r="KNJ150" s="4"/>
      <c r="KNK150" s="4"/>
      <c r="KNL150" s="4"/>
      <c r="KNM150" s="4"/>
      <c r="KNN150" s="4"/>
      <c r="KNO150" s="4"/>
      <c r="KNP150" s="4"/>
      <c r="KNQ150" s="4"/>
      <c r="KNR150" s="4"/>
      <c r="KNS150" s="4"/>
      <c r="KNT150" s="4"/>
      <c r="KNU150" s="4"/>
      <c r="KNV150" s="4"/>
      <c r="KNW150" s="4"/>
      <c r="KNX150" s="4"/>
      <c r="KNY150" s="4"/>
      <c r="KNZ150" s="4"/>
      <c r="KOA150" s="4"/>
      <c r="KOB150" s="4"/>
      <c r="KOC150" s="4"/>
      <c r="KOD150" s="4"/>
      <c r="KOE150" s="4"/>
      <c r="KOF150" s="4"/>
      <c r="KOG150" s="4"/>
      <c r="KOH150" s="4"/>
      <c r="KOI150" s="4"/>
      <c r="KOJ150" s="4"/>
      <c r="KOK150" s="4"/>
      <c r="KOL150" s="4"/>
      <c r="KOM150" s="4"/>
      <c r="KON150" s="4"/>
      <c r="KOO150" s="4"/>
      <c r="KOP150" s="4"/>
      <c r="KOQ150" s="4"/>
      <c r="KOR150" s="4"/>
      <c r="KOS150" s="4"/>
      <c r="KOT150" s="4"/>
      <c r="KOU150" s="4"/>
      <c r="KOV150" s="4"/>
      <c r="KOW150" s="4"/>
      <c r="KOX150" s="4"/>
      <c r="KOY150" s="4"/>
      <c r="KOZ150" s="4"/>
      <c r="KPA150" s="4"/>
      <c r="KPB150" s="4"/>
      <c r="KPC150" s="4"/>
      <c r="KPD150" s="4"/>
      <c r="KPE150" s="4"/>
      <c r="KPF150" s="4"/>
      <c r="KPG150" s="4"/>
      <c r="KPH150" s="4"/>
      <c r="KPI150" s="4"/>
      <c r="KPJ150" s="4"/>
      <c r="KPK150" s="4"/>
      <c r="KPL150" s="4"/>
      <c r="KPM150" s="4"/>
      <c r="KPN150" s="4"/>
      <c r="KPO150" s="4"/>
      <c r="KPP150" s="4"/>
      <c r="KPQ150" s="4"/>
      <c r="KPR150" s="4"/>
      <c r="KPS150" s="4"/>
      <c r="KPT150" s="4"/>
      <c r="KPU150" s="4"/>
      <c r="KPV150" s="4"/>
      <c r="KPW150" s="4"/>
      <c r="KPX150" s="4"/>
      <c r="KPY150" s="4"/>
      <c r="KPZ150" s="4"/>
      <c r="KQA150" s="4"/>
      <c r="KQB150" s="4"/>
      <c r="KQC150" s="4"/>
      <c r="KQD150" s="4"/>
      <c r="KQE150" s="4"/>
      <c r="KQF150" s="4"/>
      <c r="KQG150" s="4"/>
      <c r="KQH150" s="4"/>
      <c r="KQI150" s="4"/>
      <c r="KQJ150" s="4"/>
      <c r="KQK150" s="4"/>
      <c r="KQL150" s="4"/>
      <c r="KQM150" s="74"/>
      <c r="KQN150" s="74"/>
      <c r="KQO150" s="74"/>
      <c r="KQP150" s="74"/>
      <c r="KQQ150" s="74"/>
      <c r="KQR150" s="74"/>
      <c r="KQS150" s="4"/>
      <c r="KQT150" s="4"/>
      <c r="KQU150" s="4"/>
      <c r="KQV150" s="4"/>
      <c r="KQW150" s="4"/>
      <c r="KQX150" s="4"/>
      <c r="KQY150" s="4"/>
      <c r="KQZ150" s="4"/>
      <c r="KRA150" s="4"/>
      <c r="KRB150" s="4"/>
      <c r="KRC150" s="4"/>
      <c r="KRD150" s="4"/>
      <c r="KRE150" s="4"/>
      <c r="KRF150" s="4"/>
      <c r="KRG150" s="4"/>
      <c r="KRH150" s="4"/>
      <c r="KRI150" s="4"/>
      <c r="KRJ150" s="4"/>
      <c r="KRK150" s="4"/>
      <c r="KRL150" s="4"/>
      <c r="KRM150" s="4"/>
      <c r="KRN150" s="4"/>
      <c r="KRO150" s="4"/>
      <c r="KRP150" s="4"/>
      <c r="KRQ150" s="4"/>
      <c r="KRR150" s="4"/>
      <c r="KRS150" s="4"/>
      <c r="KRT150" s="4"/>
      <c r="KRU150" s="4"/>
      <c r="KRV150" s="4"/>
      <c r="KRW150" s="4"/>
      <c r="KRX150" s="4"/>
      <c r="KRY150" s="4"/>
      <c r="KRZ150" s="4"/>
      <c r="KSA150" s="4"/>
      <c r="KSB150" s="4"/>
      <c r="KSC150" s="4"/>
      <c r="KSD150" s="4"/>
      <c r="KSE150" s="4"/>
      <c r="KSF150" s="4"/>
      <c r="KSG150" s="4"/>
      <c r="KSH150" s="4"/>
      <c r="KSI150" s="4"/>
      <c r="KSJ150" s="4"/>
      <c r="KSK150" s="4"/>
      <c r="KSL150" s="4"/>
      <c r="KSM150" s="4"/>
      <c r="KSN150" s="4"/>
      <c r="KSO150" s="4"/>
      <c r="KSP150" s="4"/>
      <c r="KSQ150" s="4"/>
      <c r="KSR150" s="4"/>
      <c r="KSS150" s="4"/>
      <c r="KST150" s="4"/>
      <c r="KSU150" s="4"/>
      <c r="KSV150" s="4"/>
      <c r="KSW150" s="4"/>
      <c r="KSX150" s="4"/>
      <c r="KSY150" s="4"/>
      <c r="KSZ150" s="4"/>
      <c r="KTA150" s="4"/>
      <c r="KTB150" s="4"/>
      <c r="KTC150" s="4"/>
      <c r="KTD150" s="4"/>
      <c r="KTE150" s="4"/>
      <c r="KTF150" s="4"/>
      <c r="KTG150" s="4"/>
      <c r="KTH150" s="4"/>
      <c r="KTI150" s="4"/>
      <c r="KTJ150" s="4"/>
      <c r="KTK150" s="4"/>
      <c r="KTL150" s="4"/>
      <c r="KTM150" s="4"/>
      <c r="KTN150" s="4"/>
      <c r="KTO150" s="4"/>
      <c r="KTP150" s="4"/>
      <c r="KTQ150" s="4"/>
      <c r="KTR150" s="4"/>
      <c r="KTS150" s="4"/>
      <c r="KTT150" s="4"/>
      <c r="KTU150" s="4"/>
      <c r="KTV150" s="4"/>
      <c r="KTW150" s="4"/>
      <c r="KTX150" s="4"/>
      <c r="KTY150" s="4"/>
      <c r="KTZ150" s="4"/>
      <c r="KUA150" s="4"/>
      <c r="KUB150" s="4"/>
      <c r="KUC150" s="4"/>
      <c r="KUD150" s="4"/>
      <c r="KUE150" s="4"/>
      <c r="KUF150" s="4"/>
      <c r="KUG150" s="4"/>
      <c r="KUH150" s="4"/>
      <c r="KUI150" s="4"/>
      <c r="KUJ150" s="4"/>
      <c r="KUK150" s="4"/>
      <c r="KUL150" s="4"/>
      <c r="KUM150" s="4"/>
      <c r="KUN150" s="4"/>
      <c r="KUO150" s="4"/>
      <c r="KUP150" s="4"/>
      <c r="KUQ150" s="4"/>
      <c r="KUR150" s="4"/>
      <c r="KUS150" s="4"/>
      <c r="KUT150" s="4"/>
      <c r="KUU150" s="4"/>
      <c r="KUV150" s="4"/>
      <c r="KUW150" s="4"/>
      <c r="KUX150" s="4"/>
      <c r="KUY150" s="4"/>
      <c r="KUZ150" s="4"/>
      <c r="KVA150" s="4"/>
      <c r="KVB150" s="4"/>
      <c r="KVC150" s="4"/>
      <c r="KVD150" s="4"/>
      <c r="KVE150" s="4"/>
      <c r="KVF150" s="4"/>
      <c r="KVG150" s="4"/>
      <c r="KVH150" s="4"/>
      <c r="KVI150" s="4"/>
      <c r="KVJ150" s="4"/>
      <c r="KVK150" s="4"/>
      <c r="KVL150" s="4"/>
      <c r="KVM150" s="4"/>
      <c r="KVN150" s="4"/>
      <c r="KVO150" s="4"/>
      <c r="KVP150" s="4"/>
      <c r="KVQ150" s="4"/>
      <c r="KVR150" s="4"/>
      <c r="KVS150" s="4"/>
      <c r="KVT150" s="4"/>
      <c r="KVU150" s="4"/>
      <c r="KVV150" s="4"/>
      <c r="KVW150" s="4"/>
      <c r="KVX150" s="4"/>
      <c r="KVY150" s="4"/>
      <c r="KVZ150" s="4"/>
      <c r="KWA150" s="4"/>
      <c r="KWB150" s="4"/>
      <c r="KWC150" s="4"/>
      <c r="KWD150" s="4"/>
      <c r="KWE150" s="4"/>
      <c r="KWF150" s="4"/>
      <c r="KWG150" s="4"/>
      <c r="KWH150" s="4"/>
      <c r="KWI150" s="4"/>
      <c r="KWJ150" s="4"/>
      <c r="KWK150" s="4"/>
      <c r="KWL150" s="4"/>
      <c r="KWM150" s="4"/>
      <c r="KWN150" s="4"/>
      <c r="KWO150" s="4"/>
      <c r="KWP150" s="4"/>
      <c r="KWQ150" s="4"/>
      <c r="KWR150" s="4"/>
      <c r="KWS150" s="4"/>
      <c r="KWT150" s="4"/>
      <c r="KWU150" s="4"/>
      <c r="KWV150" s="4"/>
      <c r="KWW150" s="4"/>
      <c r="KWX150" s="4"/>
      <c r="KWY150" s="4"/>
      <c r="KWZ150" s="4"/>
      <c r="KXA150" s="4"/>
      <c r="KXB150" s="4"/>
      <c r="KXC150" s="4"/>
      <c r="KXD150" s="4"/>
      <c r="KXE150" s="4"/>
      <c r="KXF150" s="4"/>
      <c r="KXG150" s="4"/>
      <c r="KXH150" s="4"/>
      <c r="KXI150" s="4"/>
      <c r="KXJ150" s="4"/>
      <c r="KXK150" s="4"/>
      <c r="KXL150" s="4"/>
      <c r="KXM150" s="4"/>
      <c r="KXN150" s="4"/>
      <c r="KXO150" s="4"/>
      <c r="KXP150" s="4"/>
      <c r="KXQ150" s="4"/>
      <c r="KXR150" s="4"/>
      <c r="KXS150" s="4"/>
      <c r="KXT150" s="4"/>
      <c r="KXU150" s="4"/>
      <c r="KXV150" s="4"/>
      <c r="KXW150" s="4"/>
      <c r="KXX150" s="4"/>
      <c r="KXY150" s="4"/>
      <c r="KXZ150" s="4"/>
      <c r="KYA150" s="4"/>
      <c r="KYB150" s="4"/>
      <c r="KYC150" s="4"/>
      <c r="KYD150" s="4"/>
      <c r="KYE150" s="4"/>
      <c r="KYF150" s="4"/>
      <c r="KYG150" s="4"/>
      <c r="KYH150" s="4"/>
      <c r="KYI150" s="4"/>
      <c r="KYJ150" s="4"/>
      <c r="KYK150" s="4"/>
      <c r="KYL150" s="4"/>
      <c r="KYM150" s="4"/>
      <c r="KYN150" s="4"/>
      <c r="KYO150" s="4"/>
      <c r="KYP150" s="4"/>
      <c r="KYQ150" s="4"/>
      <c r="KYR150" s="4"/>
      <c r="KYS150" s="4"/>
      <c r="KYT150" s="4"/>
      <c r="KYU150" s="4"/>
      <c r="KYV150" s="4"/>
      <c r="KYW150" s="4"/>
      <c r="KYX150" s="4"/>
      <c r="KYY150" s="4"/>
      <c r="KYZ150" s="4"/>
      <c r="KZA150" s="4"/>
      <c r="KZB150" s="4"/>
      <c r="KZC150" s="4"/>
      <c r="KZD150" s="4"/>
      <c r="KZE150" s="4"/>
      <c r="KZF150" s="4"/>
      <c r="KZG150" s="4"/>
      <c r="KZH150" s="4"/>
      <c r="KZI150" s="4"/>
      <c r="KZJ150" s="4"/>
      <c r="KZK150" s="4"/>
      <c r="KZL150" s="4"/>
      <c r="KZM150" s="4"/>
      <c r="KZN150" s="4"/>
      <c r="KZO150" s="4"/>
      <c r="KZP150" s="4"/>
      <c r="KZQ150" s="4"/>
      <c r="KZR150" s="4"/>
      <c r="KZS150" s="4"/>
      <c r="KZT150" s="4"/>
      <c r="KZU150" s="4"/>
      <c r="KZV150" s="4"/>
      <c r="KZW150" s="4"/>
      <c r="KZX150" s="4"/>
      <c r="KZY150" s="4"/>
      <c r="KZZ150" s="4"/>
      <c r="LAA150" s="4"/>
      <c r="LAB150" s="4"/>
      <c r="LAC150" s="4"/>
      <c r="LAD150" s="4"/>
      <c r="LAE150" s="4"/>
      <c r="LAF150" s="4"/>
      <c r="LAG150" s="4"/>
      <c r="LAH150" s="4"/>
      <c r="LAI150" s="74"/>
      <c r="LAJ150" s="74"/>
      <c r="LAK150" s="74"/>
      <c r="LAL150" s="74"/>
      <c r="LAM150" s="74"/>
      <c r="LAN150" s="74"/>
      <c r="LAO150" s="4"/>
      <c r="LAP150" s="4"/>
      <c r="LAQ150" s="4"/>
      <c r="LAR150" s="4"/>
      <c r="LAS150" s="4"/>
      <c r="LAT150" s="4"/>
      <c r="LAU150" s="4"/>
      <c r="LAV150" s="4"/>
      <c r="LAW150" s="4"/>
      <c r="LAX150" s="4"/>
      <c r="LAY150" s="4"/>
      <c r="LAZ150" s="4"/>
      <c r="LBA150" s="4"/>
      <c r="LBB150" s="4"/>
      <c r="LBC150" s="4"/>
      <c r="LBD150" s="4"/>
      <c r="LBE150" s="4"/>
      <c r="LBF150" s="4"/>
      <c r="LBG150" s="4"/>
      <c r="LBH150" s="4"/>
      <c r="LBI150" s="4"/>
      <c r="LBJ150" s="4"/>
      <c r="LBK150" s="4"/>
      <c r="LBL150" s="4"/>
      <c r="LBM150" s="4"/>
      <c r="LBN150" s="4"/>
      <c r="LBO150" s="4"/>
      <c r="LBP150" s="4"/>
      <c r="LBQ150" s="4"/>
      <c r="LBR150" s="4"/>
      <c r="LBS150" s="4"/>
      <c r="LBT150" s="4"/>
      <c r="LBU150" s="4"/>
      <c r="LBV150" s="4"/>
      <c r="LBW150" s="4"/>
      <c r="LBX150" s="4"/>
      <c r="LBY150" s="4"/>
      <c r="LBZ150" s="4"/>
      <c r="LCA150" s="4"/>
      <c r="LCB150" s="4"/>
      <c r="LCC150" s="4"/>
      <c r="LCD150" s="4"/>
      <c r="LCE150" s="4"/>
      <c r="LCF150" s="4"/>
      <c r="LCG150" s="4"/>
      <c r="LCH150" s="4"/>
      <c r="LCI150" s="4"/>
      <c r="LCJ150" s="4"/>
      <c r="LCK150" s="4"/>
      <c r="LCL150" s="4"/>
      <c r="LCM150" s="4"/>
      <c r="LCN150" s="4"/>
      <c r="LCO150" s="4"/>
      <c r="LCP150" s="4"/>
      <c r="LCQ150" s="4"/>
      <c r="LCR150" s="4"/>
      <c r="LCS150" s="4"/>
      <c r="LCT150" s="4"/>
      <c r="LCU150" s="4"/>
      <c r="LCV150" s="4"/>
      <c r="LCW150" s="4"/>
      <c r="LCX150" s="4"/>
      <c r="LCY150" s="4"/>
      <c r="LCZ150" s="4"/>
      <c r="LDA150" s="4"/>
      <c r="LDB150" s="4"/>
      <c r="LDC150" s="4"/>
      <c r="LDD150" s="4"/>
      <c r="LDE150" s="4"/>
      <c r="LDF150" s="4"/>
      <c r="LDG150" s="4"/>
      <c r="LDH150" s="4"/>
      <c r="LDI150" s="4"/>
      <c r="LDJ150" s="4"/>
      <c r="LDK150" s="4"/>
      <c r="LDL150" s="4"/>
      <c r="LDM150" s="4"/>
      <c r="LDN150" s="4"/>
      <c r="LDO150" s="4"/>
      <c r="LDP150" s="4"/>
      <c r="LDQ150" s="4"/>
      <c r="LDR150" s="4"/>
      <c r="LDS150" s="4"/>
      <c r="LDT150" s="4"/>
      <c r="LDU150" s="4"/>
      <c r="LDV150" s="4"/>
      <c r="LDW150" s="4"/>
      <c r="LDX150" s="4"/>
      <c r="LDY150" s="4"/>
      <c r="LDZ150" s="4"/>
      <c r="LEA150" s="4"/>
      <c r="LEB150" s="4"/>
      <c r="LEC150" s="4"/>
      <c r="LED150" s="4"/>
      <c r="LEE150" s="4"/>
      <c r="LEF150" s="4"/>
      <c r="LEG150" s="4"/>
      <c r="LEH150" s="4"/>
      <c r="LEI150" s="4"/>
      <c r="LEJ150" s="4"/>
      <c r="LEK150" s="4"/>
      <c r="LEL150" s="4"/>
      <c r="LEM150" s="4"/>
      <c r="LEN150" s="4"/>
      <c r="LEO150" s="4"/>
      <c r="LEP150" s="4"/>
      <c r="LEQ150" s="4"/>
      <c r="LER150" s="4"/>
      <c r="LES150" s="4"/>
      <c r="LET150" s="4"/>
      <c r="LEU150" s="4"/>
      <c r="LEV150" s="4"/>
      <c r="LEW150" s="4"/>
      <c r="LEX150" s="4"/>
      <c r="LEY150" s="4"/>
      <c r="LEZ150" s="4"/>
      <c r="LFA150" s="4"/>
      <c r="LFB150" s="4"/>
      <c r="LFC150" s="4"/>
      <c r="LFD150" s="4"/>
      <c r="LFE150" s="4"/>
      <c r="LFF150" s="4"/>
      <c r="LFG150" s="4"/>
      <c r="LFH150" s="4"/>
      <c r="LFI150" s="4"/>
      <c r="LFJ150" s="4"/>
      <c r="LFK150" s="4"/>
      <c r="LFL150" s="4"/>
      <c r="LFM150" s="4"/>
      <c r="LFN150" s="4"/>
      <c r="LFO150" s="4"/>
      <c r="LFP150" s="4"/>
      <c r="LFQ150" s="4"/>
      <c r="LFR150" s="4"/>
      <c r="LFS150" s="4"/>
      <c r="LFT150" s="4"/>
      <c r="LFU150" s="4"/>
      <c r="LFV150" s="4"/>
      <c r="LFW150" s="4"/>
      <c r="LFX150" s="4"/>
      <c r="LFY150" s="4"/>
      <c r="LFZ150" s="4"/>
      <c r="LGA150" s="4"/>
      <c r="LGB150" s="4"/>
      <c r="LGC150" s="4"/>
      <c r="LGD150" s="4"/>
      <c r="LGE150" s="4"/>
      <c r="LGF150" s="4"/>
      <c r="LGG150" s="4"/>
      <c r="LGH150" s="4"/>
      <c r="LGI150" s="4"/>
      <c r="LGJ150" s="4"/>
      <c r="LGK150" s="4"/>
      <c r="LGL150" s="4"/>
      <c r="LGM150" s="4"/>
      <c r="LGN150" s="4"/>
      <c r="LGO150" s="4"/>
      <c r="LGP150" s="4"/>
      <c r="LGQ150" s="4"/>
      <c r="LGR150" s="4"/>
      <c r="LGS150" s="4"/>
      <c r="LGT150" s="4"/>
      <c r="LGU150" s="4"/>
      <c r="LGV150" s="4"/>
      <c r="LGW150" s="4"/>
      <c r="LGX150" s="4"/>
      <c r="LGY150" s="4"/>
      <c r="LGZ150" s="4"/>
      <c r="LHA150" s="4"/>
      <c r="LHB150" s="4"/>
      <c r="LHC150" s="4"/>
      <c r="LHD150" s="4"/>
      <c r="LHE150" s="4"/>
      <c r="LHF150" s="4"/>
      <c r="LHG150" s="4"/>
      <c r="LHH150" s="4"/>
      <c r="LHI150" s="4"/>
      <c r="LHJ150" s="4"/>
      <c r="LHK150" s="4"/>
      <c r="LHL150" s="4"/>
      <c r="LHM150" s="4"/>
      <c r="LHN150" s="4"/>
      <c r="LHO150" s="4"/>
      <c r="LHP150" s="4"/>
      <c r="LHQ150" s="4"/>
      <c r="LHR150" s="4"/>
      <c r="LHS150" s="4"/>
      <c r="LHT150" s="4"/>
      <c r="LHU150" s="4"/>
      <c r="LHV150" s="4"/>
      <c r="LHW150" s="4"/>
      <c r="LHX150" s="4"/>
      <c r="LHY150" s="4"/>
      <c r="LHZ150" s="4"/>
      <c r="LIA150" s="4"/>
      <c r="LIB150" s="4"/>
      <c r="LIC150" s="4"/>
      <c r="LID150" s="4"/>
      <c r="LIE150" s="4"/>
      <c r="LIF150" s="4"/>
      <c r="LIG150" s="4"/>
      <c r="LIH150" s="4"/>
      <c r="LII150" s="4"/>
      <c r="LIJ150" s="4"/>
      <c r="LIK150" s="4"/>
      <c r="LIL150" s="4"/>
      <c r="LIM150" s="4"/>
      <c r="LIN150" s="4"/>
      <c r="LIO150" s="4"/>
      <c r="LIP150" s="4"/>
      <c r="LIQ150" s="4"/>
      <c r="LIR150" s="4"/>
      <c r="LIS150" s="4"/>
      <c r="LIT150" s="4"/>
      <c r="LIU150" s="4"/>
      <c r="LIV150" s="4"/>
      <c r="LIW150" s="4"/>
      <c r="LIX150" s="4"/>
      <c r="LIY150" s="4"/>
      <c r="LIZ150" s="4"/>
      <c r="LJA150" s="4"/>
      <c r="LJB150" s="4"/>
      <c r="LJC150" s="4"/>
      <c r="LJD150" s="4"/>
      <c r="LJE150" s="4"/>
      <c r="LJF150" s="4"/>
      <c r="LJG150" s="4"/>
      <c r="LJH150" s="4"/>
      <c r="LJI150" s="4"/>
      <c r="LJJ150" s="4"/>
      <c r="LJK150" s="4"/>
      <c r="LJL150" s="4"/>
      <c r="LJM150" s="4"/>
      <c r="LJN150" s="4"/>
      <c r="LJO150" s="4"/>
      <c r="LJP150" s="4"/>
      <c r="LJQ150" s="4"/>
      <c r="LJR150" s="4"/>
      <c r="LJS150" s="4"/>
      <c r="LJT150" s="4"/>
      <c r="LJU150" s="4"/>
      <c r="LJV150" s="4"/>
      <c r="LJW150" s="4"/>
      <c r="LJX150" s="4"/>
      <c r="LJY150" s="4"/>
      <c r="LJZ150" s="4"/>
      <c r="LKA150" s="4"/>
      <c r="LKB150" s="4"/>
      <c r="LKC150" s="4"/>
      <c r="LKD150" s="4"/>
      <c r="LKE150" s="74"/>
      <c r="LKF150" s="74"/>
      <c r="LKG150" s="74"/>
      <c r="LKH150" s="74"/>
      <c r="LKI150" s="74"/>
      <c r="LKJ150" s="74"/>
      <c r="LKK150" s="4"/>
      <c r="LKL150" s="4"/>
      <c r="LKM150" s="4"/>
      <c r="LKN150" s="4"/>
      <c r="LKO150" s="4"/>
      <c r="LKP150" s="4"/>
      <c r="LKQ150" s="4"/>
      <c r="LKR150" s="4"/>
      <c r="LKS150" s="4"/>
      <c r="LKT150" s="4"/>
      <c r="LKU150" s="4"/>
      <c r="LKV150" s="4"/>
      <c r="LKW150" s="4"/>
      <c r="LKX150" s="4"/>
      <c r="LKY150" s="4"/>
      <c r="LKZ150" s="4"/>
      <c r="LLA150" s="4"/>
      <c r="LLB150" s="4"/>
      <c r="LLC150" s="4"/>
      <c r="LLD150" s="4"/>
      <c r="LLE150" s="4"/>
      <c r="LLF150" s="4"/>
      <c r="LLG150" s="4"/>
      <c r="LLH150" s="4"/>
      <c r="LLI150" s="4"/>
      <c r="LLJ150" s="4"/>
      <c r="LLK150" s="4"/>
      <c r="LLL150" s="4"/>
      <c r="LLM150" s="4"/>
      <c r="LLN150" s="4"/>
      <c r="LLO150" s="4"/>
      <c r="LLP150" s="4"/>
      <c r="LLQ150" s="4"/>
      <c r="LLR150" s="4"/>
      <c r="LLS150" s="4"/>
      <c r="LLT150" s="4"/>
      <c r="LLU150" s="4"/>
      <c r="LLV150" s="4"/>
      <c r="LLW150" s="4"/>
      <c r="LLX150" s="4"/>
      <c r="LLY150" s="4"/>
      <c r="LLZ150" s="4"/>
      <c r="LMA150" s="4"/>
      <c r="LMB150" s="4"/>
      <c r="LMC150" s="4"/>
      <c r="LMD150" s="4"/>
      <c r="LME150" s="4"/>
      <c r="LMF150" s="4"/>
      <c r="LMG150" s="4"/>
      <c r="LMH150" s="4"/>
      <c r="LMI150" s="4"/>
      <c r="LMJ150" s="4"/>
      <c r="LMK150" s="4"/>
      <c r="LML150" s="4"/>
      <c r="LMM150" s="4"/>
      <c r="LMN150" s="4"/>
      <c r="LMO150" s="4"/>
      <c r="LMP150" s="4"/>
      <c r="LMQ150" s="4"/>
      <c r="LMR150" s="4"/>
      <c r="LMS150" s="4"/>
      <c r="LMT150" s="4"/>
      <c r="LMU150" s="4"/>
      <c r="LMV150" s="4"/>
      <c r="LMW150" s="4"/>
      <c r="LMX150" s="4"/>
      <c r="LMY150" s="4"/>
      <c r="LMZ150" s="4"/>
      <c r="LNA150" s="4"/>
      <c r="LNB150" s="4"/>
      <c r="LNC150" s="4"/>
      <c r="LND150" s="4"/>
      <c r="LNE150" s="4"/>
      <c r="LNF150" s="4"/>
      <c r="LNG150" s="4"/>
      <c r="LNH150" s="4"/>
      <c r="LNI150" s="4"/>
      <c r="LNJ150" s="4"/>
      <c r="LNK150" s="4"/>
      <c r="LNL150" s="4"/>
      <c r="LNM150" s="4"/>
      <c r="LNN150" s="4"/>
      <c r="LNO150" s="4"/>
      <c r="LNP150" s="4"/>
      <c r="LNQ150" s="4"/>
      <c r="LNR150" s="4"/>
      <c r="LNS150" s="4"/>
      <c r="LNT150" s="4"/>
      <c r="LNU150" s="4"/>
      <c r="LNV150" s="4"/>
      <c r="LNW150" s="4"/>
      <c r="LNX150" s="4"/>
      <c r="LNY150" s="4"/>
      <c r="LNZ150" s="4"/>
      <c r="LOA150" s="4"/>
      <c r="LOB150" s="4"/>
      <c r="LOC150" s="4"/>
      <c r="LOD150" s="4"/>
      <c r="LOE150" s="4"/>
      <c r="LOF150" s="4"/>
      <c r="LOG150" s="4"/>
      <c r="LOH150" s="4"/>
      <c r="LOI150" s="4"/>
      <c r="LOJ150" s="4"/>
      <c r="LOK150" s="4"/>
      <c r="LOL150" s="4"/>
      <c r="LOM150" s="4"/>
      <c r="LON150" s="4"/>
      <c r="LOO150" s="4"/>
      <c r="LOP150" s="4"/>
      <c r="LOQ150" s="4"/>
      <c r="LOR150" s="4"/>
      <c r="LOS150" s="4"/>
      <c r="LOT150" s="4"/>
      <c r="LOU150" s="4"/>
      <c r="LOV150" s="4"/>
      <c r="LOW150" s="4"/>
      <c r="LOX150" s="4"/>
      <c r="LOY150" s="4"/>
      <c r="LOZ150" s="4"/>
      <c r="LPA150" s="4"/>
      <c r="LPB150" s="4"/>
      <c r="LPC150" s="4"/>
      <c r="LPD150" s="4"/>
      <c r="LPE150" s="4"/>
      <c r="LPF150" s="4"/>
      <c r="LPG150" s="4"/>
      <c r="LPH150" s="4"/>
      <c r="LPI150" s="4"/>
      <c r="LPJ150" s="4"/>
      <c r="LPK150" s="4"/>
      <c r="LPL150" s="4"/>
      <c r="LPM150" s="4"/>
      <c r="LPN150" s="4"/>
      <c r="LPO150" s="4"/>
      <c r="LPP150" s="4"/>
      <c r="LPQ150" s="4"/>
      <c r="LPR150" s="4"/>
      <c r="LPS150" s="4"/>
      <c r="LPT150" s="4"/>
      <c r="LPU150" s="4"/>
      <c r="LPV150" s="4"/>
      <c r="LPW150" s="4"/>
      <c r="LPX150" s="4"/>
      <c r="LPY150" s="4"/>
      <c r="LPZ150" s="4"/>
      <c r="LQA150" s="4"/>
      <c r="LQB150" s="4"/>
      <c r="LQC150" s="4"/>
      <c r="LQD150" s="4"/>
      <c r="LQE150" s="4"/>
      <c r="LQF150" s="4"/>
      <c r="LQG150" s="4"/>
      <c r="LQH150" s="4"/>
      <c r="LQI150" s="4"/>
      <c r="LQJ150" s="4"/>
      <c r="LQK150" s="4"/>
      <c r="LQL150" s="4"/>
      <c r="LQM150" s="4"/>
      <c r="LQN150" s="4"/>
      <c r="LQO150" s="4"/>
      <c r="LQP150" s="4"/>
      <c r="LQQ150" s="4"/>
      <c r="LQR150" s="4"/>
      <c r="LQS150" s="4"/>
      <c r="LQT150" s="4"/>
      <c r="LQU150" s="4"/>
      <c r="LQV150" s="4"/>
      <c r="LQW150" s="4"/>
      <c r="LQX150" s="4"/>
      <c r="LQY150" s="4"/>
      <c r="LQZ150" s="4"/>
      <c r="LRA150" s="4"/>
      <c r="LRB150" s="4"/>
      <c r="LRC150" s="4"/>
      <c r="LRD150" s="4"/>
      <c r="LRE150" s="4"/>
      <c r="LRF150" s="4"/>
      <c r="LRG150" s="4"/>
      <c r="LRH150" s="4"/>
      <c r="LRI150" s="4"/>
      <c r="LRJ150" s="4"/>
      <c r="LRK150" s="4"/>
      <c r="LRL150" s="4"/>
      <c r="LRM150" s="4"/>
      <c r="LRN150" s="4"/>
      <c r="LRO150" s="4"/>
      <c r="LRP150" s="4"/>
      <c r="LRQ150" s="4"/>
      <c r="LRR150" s="4"/>
      <c r="LRS150" s="4"/>
      <c r="LRT150" s="4"/>
      <c r="LRU150" s="4"/>
      <c r="LRV150" s="4"/>
      <c r="LRW150" s="4"/>
      <c r="LRX150" s="4"/>
      <c r="LRY150" s="4"/>
      <c r="LRZ150" s="4"/>
      <c r="LSA150" s="4"/>
      <c r="LSB150" s="4"/>
      <c r="LSC150" s="4"/>
      <c r="LSD150" s="4"/>
      <c r="LSE150" s="4"/>
      <c r="LSF150" s="4"/>
      <c r="LSG150" s="4"/>
      <c r="LSH150" s="4"/>
      <c r="LSI150" s="4"/>
      <c r="LSJ150" s="4"/>
      <c r="LSK150" s="4"/>
      <c r="LSL150" s="4"/>
      <c r="LSM150" s="4"/>
      <c r="LSN150" s="4"/>
      <c r="LSO150" s="4"/>
      <c r="LSP150" s="4"/>
      <c r="LSQ150" s="4"/>
      <c r="LSR150" s="4"/>
      <c r="LSS150" s="4"/>
      <c r="LST150" s="4"/>
      <c r="LSU150" s="4"/>
      <c r="LSV150" s="4"/>
      <c r="LSW150" s="4"/>
      <c r="LSX150" s="4"/>
      <c r="LSY150" s="4"/>
      <c r="LSZ150" s="4"/>
      <c r="LTA150" s="4"/>
      <c r="LTB150" s="4"/>
      <c r="LTC150" s="4"/>
      <c r="LTD150" s="4"/>
      <c r="LTE150" s="4"/>
      <c r="LTF150" s="4"/>
      <c r="LTG150" s="4"/>
      <c r="LTH150" s="4"/>
      <c r="LTI150" s="4"/>
      <c r="LTJ150" s="4"/>
      <c r="LTK150" s="4"/>
      <c r="LTL150" s="4"/>
      <c r="LTM150" s="4"/>
      <c r="LTN150" s="4"/>
      <c r="LTO150" s="4"/>
      <c r="LTP150" s="4"/>
      <c r="LTQ150" s="4"/>
      <c r="LTR150" s="4"/>
      <c r="LTS150" s="4"/>
      <c r="LTT150" s="4"/>
      <c r="LTU150" s="4"/>
      <c r="LTV150" s="4"/>
      <c r="LTW150" s="4"/>
      <c r="LTX150" s="4"/>
      <c r="LTY150" s="4"/>
      <c r="LTZ150" s="4"/>
      <c r="LUA150" s="74"/>
      <c r="LUB150" s="74"/>
      <c r="LUC150" s="74"/>
      <c r="LUD150" s="74"/>
      <c r="LUE150" s="74"/>
      <c r="LUF150" s="74"/>
      <c r="LUG150" s="4"/>
      <c r="LUH150" s="4"/>
      <c r="LUI150" s="4"/>
      <c r="LUJ150" s="4"/>
      <c r="LUK150" s="4"/>
      <c r="LUL150" s="4"/>
      <c r="LUM150" s="4"/>
      <c r="LUN150" s="4"/>
      <c r="LUO150" s="4"/>
      <c r="LUP150" s="4"/>
      <c r="LUQ150" s="4"/>
      <c r="LUR150" s="4"/>
      <c r="LUS150" s="4"/>
      <c r="LUT150" s="4"/>
      <c r="LUU150" s="4"/>
      <c r="LUV150" s="4"/>
      <c r="LUW150" s="4"/>
      <c r="LUX150" s="4"/>
      <c r="LUY150" s="4"/>
      <c r="LUZ150" s="4"/>
      <c r="LVA150" s="4"/>
      <c r="LVB150" s="4"/>
      <c r="LVC150" s="4"/>
      <c r="LVD150" s="4"/>
      <c r="LVE150" s="4"/>
      <c r="LVF150" s="4"/>
      <c r="LVG150" s="4"/>
      <c r="LVH150" s="4"/>
      <c r="LVI150" s="4"/>
      <c r="LVJ150" s="4"/>
      <c r="LVK150" s="4"/>
      <c r="LVL150" s="4"/>
      <c r="LVM150" s="4"/>
      <c r="LVN150" s="4"/>
      <c r="LVO150" s="4"/>
      <c r="LVP150" s="4"/>
      <c r="LVQ150" s="4"/>
      <c r="LVR150" s="4"/>
      <c r="LVS150" s="4"/>
      <c r="LVT150" s="4"/>
      <c r="LVU150" s="4"/>
      <c r="LVV150" s="4"/>
      <c r="LVW150" s="4"/>
      <c r="LVX150" s="4"/>
      <c r="LVY150" s="4"/>
      <c r="LVZ150" s="4"/>
      <c r="LWA150" s="4"/>
      <c r="LWB150" s="4"/>
      <c r="LWC150" s="4"/>
      <c r="LWD150" s="4"/>
      <c r="LWE150" s="4"/>
      <c r="LWF150" s="4"/>
      <c r="LWG150" s="4"/>
      <c r="LWH150" s="4"/>
      <c r="LWI150" s="4"/>
      <c r="LWJ150" s="4"/>
      <c r="LWK150" s="4"/>
      <c r="LWL150" s="4"/>
      <c r="LWM150" s="4"/>
      <c r="LWN150" s="4"/>
      <c r="LWO150" s="4"/>
      <c r="LWP150" s="4"/>
      <c r="LWQ150" s="4"/>
      <c r="LWR150" s="4"/>
      <c r="LWS150" s="4"/>
      <c r="LWT150" s="4"/>
      <c r="LWU150" s="4"/>
      <c r="LWV150" s="4"/>
      <c r="LWW150" s="4"/>
      <c r="LWX150" s="4"/>
      <c r="LWY150" s="4"/>
      <c r="LWZ150" s="4"/>
      <c r="LXA150" s="4"/>
      <c r="LXB150" s="4"/>
      <c r="LXC150" s="4"/>
      <c r="LXD150" s="4"/>
      <c r="LXE150" s="4"/>
      <c r="LXF150" s="4"/>
      <c r="LXG150" s="4"/>
      <c r="LXH150" s="4"/>
      <c r="LXI150" s="4"/>
      <c r="LXJ150" s="4"/>
      <c r="LXK150" s="4"/>
      <c r="LXL150" s="4"/>
      <c r="LXM150" s="4"/>
      <c r="LXN150" s="4"/>
      <c r="LXO150" s="4"/>
      <c r="LXP150" s="4"/>
      <c r="LXQ150" s="4"/>
      <c r="LXR150" s="4"/>
      <c r="LXS150" s="4"/>
      <c r="LXT150" s="4"/>
      <c r="LXU150" s="4"/>
      <c r="LXV150" s="4"/>
      <c r="LXW150" s="4"/>
      <c r="LXX150" s="4"/>
      <c r="LXY150" s="4"/>
      <c r="LXZ150" s="4"/>
      <c r="LYA150" s="4"/>
      <c r="LYB150" s="4"/>
      <c r="LYC150" s="4"/>
      <c r="LYD150" s="4"/>
      <c r="LYE150" s="4"/>
      <c r="LYF150" s="4"/>
      <c r="LYG150" s="4"/>
      <c r="LYH150" s="4"/>
      <c r="LYI150" s="4"/>
      <c r="LYJ150" s="4"/>
      <c r="LYK150" s="4"/>
      <c r="LYL150" s="4"/>
      <c r="LYM150" s="4"/>
      <c r="LYN150" s="4"/>
      <c r="LYO150" s="4"/>
      <c r="LYP150" s="4"/>
      <c r="LYQ150" s="4"/>
      <c r="LYR150" s="4"/>
      <c r="LYS150" s="4"/>
      <c r="LYT150" s="4"/>
      <c r="LYU150" s="4"/>
      <c r="LYV150" s="4"/>
      <c r="LYW150" s="4"/>
      <c r="LYX150" s="4"/>
      <c r="LYY150" s="4"/>
      <c r="LYZ150" s="4"/>
      <c r="LZA150" s="4"/>
      <c r="LZB150" s="4"/>
      <c r="LZC150" s="4"/>
      <c r="LZD150" s="4"/>
      <c r="LZE150" s="4"/>
      <c r="LZF150" s="4"/>
      <c r="LZG150" s="4"/>
      <c r="LZH150" s="4"/>
      <c r="LZI150" s="4"/>
      <c r="LZJ150" s="4"/>
      <c r="LZK150" s="4"/>
      <c r="LZL150" s="4"/>
      <c r="LZM150" s="4"/>
      <c r="LZN150" s="4"/>
      <c r="LZO150" s="4"/>
      <c r="LZP150" s="4"/>
      <c r="LZQ150" s="4"/>
      <c r="LZR150" s="4"/>
      <c r="LZS150" s="4"/>
      <c r="LZT150" s="4"/>
      <c r="LZU150" s="4"/>
      <c r="LZV150" s="4"/>
      <c r="LZW150" s="4"/>
      <c r="LZX150" s="4"/>
      <c r="LZY150" s="4"/>
      <c r="LZZ150" s="4"/>
      <c r="MAA150" s="4"/>
      <c r="MAB150" s="4"/>
      <c r="MAC150" s="4"/>
      <c r="MAD150" s="4"/>
      <c r="MAE150" s="4"/>
      <c r="MAF150" s="4"/>
      <c r="MAG150" s="4"/>
      <c r="MAH150" s="4"/>
      <c r="MAI150" s="4"/>
      <c r="MAJ150" s="4"/>
      <c r="MAK150" s="4"/>
      <c r="MAL150" s="4"/>
      <c r="MAM150" s="4"/>
      <c r="MAN150" s="4"/>
      <c r="MAO150" s="4"/>
      <c r="MAP150" s="4"/>
      <c r="MAQ150" s="4"/>
      <c r="MAR150" s="4"/>
      <c r="MAS150" s="4"/>
      <c r="MAT150" s="4"/>
      <c r="MAU150" s="4"/>
      <c r="MAV150" s="4"/>
      <c r="MAW150" s="4"/>
      <c r="MAX150" s="4"/>
      <c r="MAY150" s="4"/>
      <c r="MAZ150" s="4"/>
      <c r="MBA150" s="4"/>
      <c r="MBB150" s="4"/>
      <c r="MBC150" s="4"/>
      <c r="MBD150" s="4"/>
      <c r="MBE150" s="4"/>
      <c r="MBF150" s="4"/>
      <c r="MBG150" s="4"/>
      <c r="MBH150" s="4"/>
      <c r="MBI150" s="4"/>
      <c r="MBJ150" s="4"/>
      <c r="MBK150" s="4"/>
      <c r="MBL150" s="4"/>
      <c r="MBM150" s="4"/>
      <c r="MBN150" s="4"/>
      <c r="MBO150" s="4"/>
      <c r="MBP150" s="4"/>
      <c r="MBQ150" s="4"/>
      <c r="MBR150" s="4"/>
      <c r="MBS150" s="4"/>
      <c r="MBT150" s="4"/>
      <c r="MBU150" s="4"/>
      <c r="MBV150" s="4"/>
      <c r="MBW150" s="4"/>
      <c r="MBX150" s="4"/>
      <c r="MBY150" s="4"/>
      <c r="MBZ150" s="4"/>
      <c r="MCA150" s="4"/>
      <c r="MCB150" s="4"/>
      <c r="MCC150" s="4"/>
      <c r="MCD150" s="4"/>
      <c r="MCE150" s="4"/>
      <c r="MCF150" s="4"/>
      <c r="MCG150" s="4"/>
      <c r="MCH150" s="4"/>
      <c r="MCI150" s="4"/>
      <c r="MCJ150" s="4"/>
      <c r="MCK150" s="4"/>
      <c r="MCL150" s="4"/>
      <c r="MCM150" s="4"/>
      <c r="MCN150" s="4"/>
      <c r="MCO150" s="4"/>
      <c r="MCP150" s="4"/>
      <c r="MCQ150" s="4"/>
      <c r="MCR150" s="4"/>
      <c r="MCS150" s="4"/>
      <c r="MCT150" s="4"/>
      <c r="MCU150" s="4"/>
      <c r="MCV150" s="4"/>
      <c r="MCW150" s="4"/>
      <c r="MCX150" s="4"/>
      <c r="MCY150" s="4"/>
      <c r="MCZ150" s="4"/>
      <c r="MDA150" s="4"/>
      <c r="MDB150" s="4"/>
      <c r="MDC150" s="4"/>
      <c r="MDD150" s="4"/>
      <c r="MDE150" s="4"/>
      <c r="MDF150" s="4"/>
      <c r="MDG150" s="4"/>
      <c r="MDH150" s="4"/>
      <c r="MDI150" s="4"/>
      <c r="MDJ150" s="4"/>
      <c r="MDK150" s="4"/>
      <c r="MDL150" s="4"/>
      <c r="MDM150" s="4"/>
      <c r="MDN150" s="4"/>
      <c r="MDO150" s="4"/>
      <c r="MDP150" s="4"/>
      <c r="MDQ150" s="4"/>
      <c r="MDR150" s="4"/>
      <c r="MDS150" s="4"/>
      <c r="MDT150" s="4"/>
      <c r="MDU150" s="4"/>
      <c r="MDV150" s="4"/>
      <c r="MDW150" s="74"/>
      <c r="MDX150" s="74"/>
      <c r="MDY150" s="74"/>
      <c r="MDZ150" s="74"/>
      <c r="MEA150" s="74"/>
      <c r="MEB150" s="74"/>
      <c r="MEC150" s="4"/>
      <c r="MED150" s="4"/>
      <c r="MEE150" s="4"/>
      <c r="MEF150" s="4"/>
      <c r="MEG150" s="4"/>
      <c r="MEH150" s="4"/>
      <c r="MEI150" s="4"/>
      <c r="MEJ150" s="4"/>
      <c r="MEK150" s="4"/>
      <c r="MEL150" s="4"/>
      <c r="MEM150" s="4"/>
      <c r="MEN150" s="4"/>
      <c r="MEO150" s="4"/>
      <c r="MEP150" s="4"/>
      <c r="MEQ150" s="4"/>
      <c r="MER150" s="4"/>
      <c r="MES150" s="4"/>
      <c r="MET150" s="4"/>
      <c r="MEU150" s="4"/>
      <c r="MEV150" s="4"/>
      <c r="MEW150" s="4"/>
      <c r="MEX150" s="4"/>
      <c r="MEY150" s="4"/>
      <c r="MEZ150" s="4"/>
      <c r="MFA150" s="4"/>
      <c r="MFB150" s="4"/>
      <c r="MFC150" s="4"/>
      <c r="MFD150" s="4"/>
      <c r="MFE150" s="4"/>
      <c r="MFF150" s="4"/>
      <c r="MFG150" s="4"/>
      <c r="MFH150" s="4"/>
      <c r="MFI150" s="4"/>
      <c r="MFJ150" s="4"/>
      <c r="MFK150" s="4"/>
      <c r="MFL150" s="4"/>
      <c r="MFM150" s="4"/>
      <c r="MFN150" s="4"/>
      <c r="MFO150" s="4"/>
      <c r="MFP150" s="4"/>
      <c r="MFQ150" s="4"/>
      <c r="MFR150" s="4"/>
      <c r="MFS150" s="4"/>
      <c r="MFT150" s="4"/>
      <c r="MFU150" s="4"/>
      <c r="MFV150" s="4"/>
      <c r="MFW150" s="4"/>
      <c r="MFX150" s="4"/>
      <c r="MFY150" s="4"/>
      <c r="MFZ150" s="4"/>
      <c r="MGA150" s="4"/>
      <c r="MGB150" s="4"/>
      <c r="MGC150" s="4"/>
      <c r="MGD150" s="4"/>
      <c r="MGE150" s="4"/>
      <c r="MGF150" s="4"/>
      <c r="MGG150" s="4"/>
      <c r="MGH150" s="4"/>
      <c r="MGI150" s="4"/>
      <c r="MGJ150" s="4"/>
      <c r="MGK150" s="4"/>
      <c r="MGL150" s="4"/>
      <c r="MGM150" s="4"/>
      <c r="MGN150" s="4"/>
      <c r="MGO150" s="4"/>
      <c r="MGP150" s="4"/>
      <c r="MGQ150" s="4"/>
      <c r="MGR150" s="4"/>
      <c r="MGS150" s="4"/>
      <c r="MGT150" s="4"/>
      <c r="MGU150" s="4"/>
      <c r="MGV150" s="4"/>
      <c r="MGW150" s="4"/>
      <c r="MGX150" s="4"/>
      <c r="MGY150" s="4"/>
      <c r="MGZ150" s="4"/>
      <c r="MHA150" s="4"/>
      <c r="MHB150" s="4"/>
      <c r="MHC150" s="4"/>
      <c r="MHD150" s="4"/>
      <c r="MHE150" s="4"/>
      <c r="MHF150" s="4"/>
      <c r="MHG150" s="4"/>
      <c r="MHH150" s="4"/>
      <c r="MHI150" s="4"/>
      <c r="MHJ150" s="4"/>
      <c r="MHK150" s="4"/>
      <c r="MHL150" s="4"/>
      <c r="MHM150" s="4"/>
      <c r="MHN150" s="4"/>
      <c r="MHO150" s="4"/>
      <c r="MHP150" s="4"/>
      <c r="MHQ150" s="4"/>
      <c r="MHR150" s="4"/>
      <c r="MHS150" s="4"/>
      <c r="MHT150" s="4"/>
      <c r="MHU150" s="4"/>
      <c r="MHV150" s="4"/>
      <c r="MHW150" s="4"/>
      <c r="MHX150" s="4"/>
      <c r="MHY150" s="4"/>
      <c r="MHZ150" s="4"/>
      <c r="MIA150" s="4"/>
      <c r="MIB150" s="4"/>
      <c r="MIC150" s="4"/>
      <c r="MID150" s="4"/>
      <c r="MIE150" s="4"/>
      <c r="MIF150" s="4"/>
      <c r="MIG150" s="4"/>
      <c r="MIH150" s="4"/>
      <c r="MII150" s="4"/>
      <c r="MIJ150" s="4"/>
      <c r="MIK150" s="4"/>
      <c r="MIL150" s="4"/>
      <c r="MIM150" s="4"/>
      <c r="MIN150" s="4"/>
      <c r="MIO150" s="4"/>
      <c r="MIP150" s="4"/>
      <c r="MIQ150" s="4"/>
      <c r="MIR150" s="4"/>
      <c r="MIS150" s="4"/>
      <c r="MIT150" s="4"/>
      <c r="MIU150" s="4"/>
      <c r="MIV150" s="4"/>
      <c r="MIW150" s="4"/>
      <c r="MIX150" s="4"/>
      <c r="MIY150" s="4"/>
      <c r="MIZ150" s="4"/>
      <c r="MJA150" s="4"/>
      <c r="MJB150" s="4"/>
      <c r="MJC150" s="4"/>
      <c r="MJD150" s="4"/>
      <c r="MJE150" s="4"/>
      <c r="MJF150" s="4"/>
      <c r="MJG150" s="4"/>
      <c r="MJH150" s="4"/>
      <c r="MJI150" s="4"/>
      <c r="MJJ150" s="4"/>
      <c r="MJK150" s="4"/>
      <c r="MJL150" s="4"/>
      <c r="MJM150" s="4"/>
      <c r="MJN150" s="4"/>
      <c r="MJO150" s="4"/>
      <c r="MJP150" s="4"/>
      <c r="MJQ150" s="4"/>
      <c r="MJR150" s="4"/>
      <c r="MJS150" s="4"/>
      <c r="MJT150" s="4"/>
      <c r="MJU150" s="4"/>
      <c r="MJV150" s="4"/>
      <c r="MJW150" s="4"/>
      <c r="MJX150" s="4"/>
      <c r="MJY150" s="4"/>
      <c r="MJZ150" s="4"/>
      <c r="MKA150" s="4"/>
      <c r="MKB150" s="4"/>
      <c r="MKC150" s="4"/>
      <c r="MKD150" s="4"/>
      <c r="MKE150" s="4"/>
      <c r="MKF150" s="4"/>
      <c r="MKG150" s="4"/>
      <c r="MKH150" s="4"/>
      <c r="MKI150" s="4"/>
      <c r="MKJ150" s="4"/>
      <c r="MKK150" s="4"/>
      <c r="MKL150" s="4"/>
      <c r="MKM150" s="4"/>
      <c r="MKN150" s="4"/>
      <c r="MKO150" s="4"/>
      <c r="MKP150" s="4"/>
      <c r="MKQ150" s="4"/>
      <c r="MKR150" s="4"/>
      <c r="MKS150" s="4"/>
      <c r="MKT150" s="4"/>
      <c r="MKU150" s="4"/>
      <c r="MKV150" s="4"/>
      <c r="MKW150" s="4"/>
      <c r="MKX150" s="4"/>
      <c r="MKY150" s="4"/>
      <c r="MKZ150" s="4"/>
      <c r="MLA150" s="4"/>
      <c r="MLB150" s="4"/>
      <c r="MLC150" s="4"/>
      <c r="MLD150" s="4"/>
      <c r="MLE150" s="4"/>
      <c r="MLF150" s="4"/>
      <c r="MLG150" s="4"/>
      <c r="MLH150" s="4"/>
      <c r="MLI150" s="4"/>
      <c r="MLJ150" s="4"/>
      <c r="MLK150" s="4"/>
      <c r="MLL150" s="4"/>
      <c r="MLM150" s="4"/>
      <c r="MLN150" s="4"/>
      <c r="MLO150" s="4"/>
      <c r="MLP150" s="4"/>
      <c r="MLQ150" s="4"/>
      <c r="MLR150" s="4"/>
      <c r="MLS150" s="4"/>
      <c r="MLT150" s="4"/>
      <c r="MLU150" s="4"/>
      <c r="MLV150" s="4"/>
      <c r="MLW150" s="4"/>
      <c r="MLX150" s="4"/>
      <c r="MLY150" s="4"/>
      <c r="MLZ150" s="4"/>
      <c r="MMA150" s="4"/>
      <c r="MMB150" s="4"/>
      <c r="MMC150" s="4"/>
      <c r="MMD150" s="4"/>
      <c r="MME150" s="4"/>
      <c r="MMF150" s="4"/>
      <c r="MMG150" s="4"/>
      <c r="MMH150" s="4"/>
      <c r="MMI150" s="4"/>
      <c r="MMJ150" s="4"/>
      <c r="MMK150" s="4"/>
      <c r="MML150" s="4"/>
      <c r="MMM150" s="4"/>
      <c r="MMN150" s="4"/>
      <c r="MMO150" s="4"/>
      <c r="MMP150" s="4"/>
      <c r="MMQ150" s="4"/>
      <c r="MMR150" s="4"/>
      <c r="MMS150" s="4"/>
      <c r="MMT150" s="4"/>
      <c r="MMU150" s="4"/>
      <c r="MMV150" s="4"/>
      <c r="MMW150" s="4"/>
      <c r="MMX150" s="4"/>
      <c r="MMY150" s="4"/>
      <c r="MMZ150" s="4"/>
      <c r="MNA150" s="4"/>
      <c r="MNB150" s="4"/>
      <c r="MNC150" s="4"/>
      <c r="MND150" s="4"/>
      <c r="MNE150" s="4"/>
      <c r="MNF150" s="4"/>
      <c r="MNG150" s="4"/>
      <c r="MNH150" s="4"/>
      <c r="MNI150" s="4"/>
      <c r="MNJ150" s="4"/>
      <c r="MNK150" s="4"/>
      <c r="MNL150" s="4"/>
      <c r="MNM150" s="4"/>
      <c r="MNN150" s="4"/>
      <c r="MNO150" s="4"/>
      <c r="MNP150" s="4"/>
      <c r="MNQ150" s="4"/>
      <c r="MNR150" s="4"/>
      <c r="MNS150" s="74"/>
      <c r="MNT150" s="74"/>
      <c r="MNU150" s="74"/>
      <c r="MNV150" s="74"/>
      <c r="MNW150" s="74"/>
      <c r="MNX150" s="74"/>
      <c r="MNY150" s="4"/>
      <c r="MNZ150" s="4"/>
      <c r="MOA150" s="4"/>
      <c r="MOB150" s="4"/>
      <c r="MOC150" s="4"/>
      <c r="MOD150" s="4"/>
      <c r="MOE150" s="4"/>
      <c r="MOF150" s="4"/>
      <c r="MOG150" s="4"/>
      <c r="MOH150" s="4"/>
      <c r="MOI150" s="4"/>
      <c r="MOJ150" s="4"/>
      <c r="MOK150" s="4"/>
      <c r="MOL150" s="4"/>
      <c r="MOM150" s="4"/>
      <c r="MON150" s="4"/>
      <c r="MOO150" s="4"/>
      <c r="MOP150" s="4"/>
      <c r="MOQ150" s="4"/>
      <c r="MOR150" s="4"/>
      <c r="MOS150" s="4"/>
      <c r="MOT150" s="4"/>
      <c r="MOU150" s="4"/>
      <c r="MOV150" s="4"/>
      <c r="MOW150" s="4"/>
      <c r="MOX150" s="4"/>
      <c r="MOY150" s="4"/>
      <c r="MOZ150" s="4"/>
      <c r="MPA150" s="4"/>
      <c r="MPB150" s="4"/>
      <c r="MPC150" s="4"/>
      <c r="MPD150" s="4"/>
      <c r="MPE150" s="4"/>
      <c r="MPF150" s="4"/>
      <c r="MPG150" s="4"/>
      <c r="MPH150" s="4"/>
      <c r="MPI150" s="4"/>
      <c r="MPJ150" s="4"/>
      <c r="MPK150" s="4"/>
      <c r="MPL150" s="4"/>
      <c r="MPM150" s="4"/>
      <c r="MPN150" s="4"/>
      <c r="MPO150" s="4"/>
      <c r="MPP150" s="4"/>
      <c r="MPQ150" s="4"/>
      <c r="MPR150" s="4"/>
      <c r="MPS150" s="4"/>
      <c r="MPT150" s="4"/>
      <c r="MPU150" s="4"/>
      <c r="MPV150" s="4"/>
      <c r="MPW150" s="4"/>
      <c r="MPX150" s="4"/>
      <c r="MPY150" s="4"/>
      <c r="MPZ150" s="4"/>
      <c r="MQA150" s="4"/>
      <c r="MQB150" s="4"/>
      <c r="MQC150" s="4"/>
      <c r="MQD150" s="4"/>
      <c r="MQE150" s="4"/>
      <c r="MQF150" s="4"/>
      <c r="MQG150" s="4"/>
      <c r="MQH150" s="4"/>
      <c r="MQI150" s="4"/>
      <c r="MQJ150" s="4"/>
      <c r="MQK150" s="4"/>
      <c r="MQL150" s="4"/>
      <c r="MQM150" s="4"/>
      <c r="MQN150" s="4"/>
      <c r="MQO150" s="4"/>
      <c r="MQP150" s="4"/>
      <c r="MQQ150" s="4"/>
      <c r="MQR150" s="4"/>
      <c r="MQS150" s="4"/>
      <c r="MQT150" s="4"/>
      <c r="MQU150" s="4"/>
      <c r="MQV150" s="4"/>
      <c r="MQW150" s="4"/>
      <c r="MQX150" s="4"/>
      <c r="MQY150" s="4"/>
      <c r="MQZ150" s="4"/>
      <c r="MRA150" s="4"/>
      <c r="MRB150" s="4"/>
      <c r="MRC150" s="4"/>
      <c r="MRD150" s="4"/>
      <c r="MRE150" s="4"/>
      <c r="MRF150" s="4"/>
      <c r="MRG150" s="4"/>
      <c r="MRH150" s="4"/>
      <c r="MRI150" s="4"/>
      <c r="MRJ150" s="4"/>
      <c r="MRK150" s="4"/>
      <c r="MRL150" s="4"/>
      <c r="MRM150" s="4"/>
      <c r="MRN150" s="4"/>
      <c r="MRO150" s="4"/>
      <c r="MRP150" s="4"/>
      <c r="MRQ150" s="4"/>
      <c r="MRR150" s="4"/>
      <c r="MRS150" s="4"/>
      <c r="MRT150" s="4"/>
      <c r="MRU150" s="4"/>
      <c r="MRV150" s="4"/>
      <c r="MRW150" s="4"/>
      <c r="MRX150" s="4"/>
      <c r="MRY150" s="4"/>
      <c r="MRZ150" s="4"/>
      <c r="MSA150" s="4"/>
      <c r="MSB150" s="4"/>
      <c r="MSC150" s="4"/>
      <c r="MSD150" s="4"/>
      <c r="MSE150" s="4"/>
      <c r="MSF150" s="4"/>
      <c r="MSG150" s="4"/>
      <c r="MSH150" s="4"/>
      <c r="MSI150" s="4"/>
      <c r="MSJ150" s="4"/>
      <c r="MSK150" s="4"/>
      <c r="MSL150" s="4"/>
      <c r="MSM150" s="4"/>
      <c r="MSN150" s="4"/>
      <c r="MSO150" s="4"/>
      <c r="MSP150" s="4"/>
      <c r="MSQ150" s="4"/>
      <c r="MSR150" s="4"/>
      <c r="MSS150" s="4"/>
      <c r="MST150" s="4"/>
      <c r="MSU150" s="4"/>
      <c r="MSV150" s="4"/>
      <c r="MSW150" s="4"/>
      <c r="MSX150" s="4"/>
      <c r="MSY150" s="4"/>
      <c r="MSZ150" s="4"/>
      <c r="MTA150" s="4"/>
      <c r="MTB150" s="4"/>
      <c r="MTC150" s="4"/>
      <c r="MTD150" s="4"/>
      <c r="MTE150" s="4"/>
      <c r="MTF150" s="4"/>
      <c r="MTG150" s="4"/>
      <c r="MTH150" s="4"/>
      <c r="MTI150" s="4"/>
      <c r="MTJ150" s="4"/>
      <c r="MTK150" s="4"/>
      <c r="MTL150" s="4"/>
      <c r="MTM150" s="4"/>
      <c r="MTN150" s="4"/>
      <c r="MTO150" s="4"/>
      <c r="MTP150" s="4"/>
      <c r="MTQ150" s="4"/>
      <c r="MTR150" s="4"/>
      <c r="MTS150" s="4"/>
      <c r="MTT150" s="4"/>
      <c r="MTU150" s="4"/>
      <c r="MTV150" s="4"/>
      <c r="MTW150" s="4"/>
      <c r="MTX150" s="4"/>
      <c r="MTY150" s="4"/>
      <c r="MTZ150" s="4"/>
      <c r="MUA150" s="4"/>
      <c r="MUB150" s="4"/>
      <c r="MUC150" s="4"/>
      <c r="MUD150" s="4"/>
      <c r="MUE150" s="4"/>
      <c r="MUF150" s="4"/>
      <c r="MUG150" s="4"/>
      <c r="MUH150" s="4"/>
      <c r="MUI150" s="4"/>
      <c r="MUJ150" s="4"/>
      <c r="MUK150" s="4"/>
      <c r="MUL150" s="4"/>
      <c r="MUM150" s="4"/>
      <c r="MUN150" s="4"/>
      <c r="MUO150" s="4"/>
      <c r="MUP150" s="4"/>
      <c r="MUQ150" s="4"/>
      <c r="MUR150" s="4"/>
      <c r="MUS150" s="4"/>
      <c r="MUT150" s="4"/>
      <c r="MUU150" s="4"/>
      <c r="MUV150" s="4"/>
      <c r="MUW150" s="4"/>
      <c r="MUX150" s="4"/>
      <c r="MUY150" s="4"/>
      <c r="MUZ150" s="4"/>
      <c r="MVA150" s="4"/>
      <c r="MVB150" s="4"/>
      <c r="MVC150" s="4"/>
      <c r="MVD150" s="4"/>
      <c r="MVE150" s="4"/>
      <c r="MVF150" s="4"/>
      <c r="MVG150" s="4"/>
      <c r="MVH150" s="4"/>
      <c r="MVI150" s="4"/>
      <c r="MVJ150" s="4"/>
      <c r="MVK150" s="4"/>
      <c r="MVL150" s="4"/>
      <c r="MVM150" s="4"/>
      <c r="MVN150" s="4"/>
      <c r="MVO150" s="4"/>
      <c r="MVP150" s="4"/>
      <c r="MVQ150" s="4"/>
      <c r="MVR150" s="4"/>
      <c r="MVS150" s="4"/>
      <c r="MVT150" s="4"/>
      <c r="MVU150" s="4"/>
      <c r="MVV150" s="4"/>
      <c r="MVW150" s="4"/>
      <c r="MVX150" s="4"/>
      <c r="MVY150" s="4"/>
      <c r="MVZ150" s="4"/>
      <c r="MWA150" s="4"/>
      <c r="MWB150" s="4"/>
      <c r="MWC150" s="4"/>
      <c r="MWD150" s="4"/>
      <c r="MWE150" s="4"/>
      <c r="MWF150" s="4"/>
      <c r="MWG150" s="4"/>
      <c r="MWH150" s="4"/>
      <c r="MWI150" s="4"/>
      <c r="MWJ150" s="4"/>
      <c r="MWK150" s="4"/>
      <c r="MWL150" s="4"/>
      <c r="MWM150" s="4"/>
      <c r="MWN150" s="4"/>
      <c r="MWO150" s="4"/>
      <c r="MWP150" s="4"/>
      <c r="MWQ150" s="4"/>
      <c r="MWR150" s="4"/>
      <c r="MWS150" s="4"/>
      <c r="MWT150" s="4"/>
      <c r="MWU150" s="4"/>
      <c r="MWV150" s="4"/>
      <c r="MWW150" s="4"/>
      <c r="MWX150" s="4"/>
      <c r="MWY150" s="4"/>
      <c r="MWZ150" s="4"/>
      <c r="MXA150" s="4"/>
      <c r="MXB150" s="4"/>
      <c r="MXC150" s="4"/>
      <c r="MXD150" s="4"/>
      <c r="MXE150" s="4"/>
      <c r="MXF150" s="4"/>
      <c r="MXG150" s="4"/>
      <c r="MXH150" s="4"/>
      <c r="MXI150" s="4"/>
      <c r="MXJ150" s="4"/>
      <c r="MXK150" s="4"/>
      <c r="MXL150" s="4"/>
      <c r="MXM150" s="4"/>
      <c r="MXN150" s="4"/>
      <c r="MXO150" s="74"/>
      <c r="MXP150" s="74"/>
      <c r="MXQ150" s="74"/>
      <c r="MXR150" s="74"/>
      <c r="MXS150" s="74"/>
      <c r="MXT150" s="74"/>
      <c r="MXU150" s="4"/>
      <c r="MXV150" s="4"/>
      <c r="MXW150" s="4"/>
      <c r="MXX150" s="4"/>
      <c r="MXY150" s="4"/>
      <c r="MXZ150" s="4"/>
      <c r="MYA150" s="4"/>
      <c r="MYB150" s="4"/>
      <c r="MYC150" s="4"/>
      <c r="MYD150" s="4"/>
      <c r="MYE150" s="4"/>
      <c r="MYF150" s="4"/>
      <c r="MYG150" s="4"/>
      <c r="MYH150" s="4"/>
      <c r="MYI150" s="4"/>
      <c r="MYJ150" s="4"/>
      <c r="MYK150" s="4"/>
      <c r="MYL150" s="4"/>
      <c r="MYM150" s="4"/>
      <c r="MYN150" s="4"/>
      <c r="MYO150" s="4"/>
      <c r="MYP150" s="4"/>
      <c r="MYQ150" s="4"/>
      <c r="MYR150" s="4"/>
      <c r="MYS150" s="4"/>
      <c r="MYT150" s="4"/>
      <c r="MYU150" s="4"/>
      <c r="MYV150" s="4"/>
      <c r="MYW150" s="4"/>
      <c r="MYX150" s="4"/>
      <c r="MYY150" s="4"/>
      <c r="MYZ150" s="4"/>
      <c r="MZA150" s="4"/>
      <c r="MZB150" s="4"/>
      <c r="MZC150" s="4"/>
      <c r="MZD150" s="4"/>
      <c r="MZE150" s="4"/>
      <c r="MZF150" s="4"/>
      <c r="MZG150" s="4"/>
      <c r="MZH150" s="4"/>
      <c r="MZI150" s="4"/>
      <c r="MZJ150" s="4"/>
      <c r="MZK150" s="4"/>
      <c r="MZL150" s="4"/>
      <c r="MZM150" s="4"/>
      <c r="MZN150" s="4"/>
      <c r="MZO150" s="4"/>
      <c r="MZP150" s="4"/>
      <c r="MZQ150" s="4"/>
      <c r="MZR150" s="4"/>
      <c r="MZS150" s="4"/>
      <c r="MZT150" s="4"/>
      <c r="MZU150" s="4"/>
      <c r="MZV150" s="4"/>
      <c r="MZW150" s="4"/>
      <c r="MZX150" s="4"/>
      <c r="MZY150" s="4"/>
      <c r="MZZ150" s="4"/>
      <c r="NAA150" s="4"/>
      <c r="NAB150" s="4"/>
      <c r="NAC150" s="4"/>
      <c r="NAD150" s="4"/>
      <c r="NAE150" s="4"/>
      <c r="NAF150" s="4"/>
      <c r="NAG150" s="4"/>
      <c r="NAH150" s="4"/>
      <c r="NAI150" s="4"/>
      <c r="NAJ150" s="4"/>
      <c r="NAK150" s="4"/>
      <c r="NAL150" s="4"/>
      <c r="NAM150" s="4"/>
      <c r="NAN150" s="4"/>
      <c r="NAO150" s="4"/>
      <c r="NAP150" s="4"/>
      <c r="NAQ150" s="4"/>
      <c r="NAR150" s="4"/>
      <c r="NAS150" s="4"/>
      <c r="NAT150" s="4"/>
      <c r="NAU150" s="4"/>
      <c r="NAV150" s="4"/>
      <c r="NAW150" s="4"/>
      <c r="NAX150" s="4"/>
      <c r="NAY150" s="4"/>
      <c r="NAZ150" s="4"/>
      <c r="NBA150" s="4"/>
      <c r="NBB150" s="4"/>
      <c r="NBC150" s="4"/>
      <c r="NBD150" s="4"/>
      <c r="NBE150" s="4"/>
      <c r="NBF150" s="4"/>
      <c r="NBG150" s="4"/>
      <c r="NBH150" s="4"/>
      <c r="NBI150" s="4"/>
      <c r="NBJ150" s="4"/>
      <c r="NBK150" s="4"/>
      <c r="NBL150" s="4"/>
      <c r="NBM150" s="4"/>
      <c r="NBN150" s="4"/>
      <c r="NBO150" s="4"/>
      <c r="NBP150" s="4"/>
      <c r="NBQ150" s="4"/>
      <c r="NBR150" s="4"/>
      <c r="NBS150" s="4"/>
      <c r="NBT150" s="4"/>
      <c r="NBU150" s="4"/>
      <c r="NBV150" s="4"/>
      <c r="NBW150" s="4"/>
      <c r="NBX150" s="4"/>
      <c r="NBY150" s="4"/>
      <c r="NBZ150" s="4"/>
      <c r="NCA150" s="4"/>
      <c r="NCB150" s="4"/>
      <c r="NCC150" s="4"/>
      <c r="NCD150" s="4"/>
      <c r="NCE150" s="4"/>
      <c r="NCF150" s="4"/>
      <c r="NCG150" s="4"/>
      <c r="NCH150" s="4"/>
      <c r="NCI150" s="4"/>
      <c r="NCJ150" s="4"/>
      <c r="NCK150" s="4"/>
      <c r="NCL150" s="4"/>
      <c r="NCM150" s="4"/>
      <c r="NCN150" s="4"/>
      <c r="NCO150" s="4"/>
      <c r="NCP150" s="4"/>
      <c r="NCQ150" s="4"/>
      <c r="NCR150" s="4"/>
      <c r="NCS150" s="4"/>
      <c r="NCT150" s="4"/>
      <c r="NCU150" s="4"/>
      <c r="NCV150" s="4"/>
      <c r="NCW150" s="4"/>
      <c r="NCX150" s="4"/>
      <c r="NCY150" s="4"/>
      <c r="NCZ150" s="4"/>
      <c r="NDA150" s="4"/>
      <c r="NDB150" s="4"/>
      <c r="NDC150" s="4"/>
      <c r="NDD150" s="4"/>
      <c r="NDE150" s="4"/>
      <c r="NDF150" s="4"/>
      <c r="NDG150" s="4"/>
      <c r="NDH150" s="4"/>
      <c r="NDI150" s="4"/>
      <c r="NDJ150" s="4"/>
      <c r="NDK150" s="4"/>
      <c r="NDL150" s="4"/>
      <c r="NDM150" s="4"/>
      <c r="NDN150" s="4"/>
      <c r="NDO150" s="4"/>
      <c r="NDP150" s="4"/>
      <c r="NDQ150" s="4"/>
      <c r="NDR150" s="4"/>
      <c r="NDS150" s="4"/>
      <c r="NDT150" s="4"/>
      <c r="NDU150" s="4"/>
      <c r="NDV150" s="4"/>
      <c r="NDW150" s="4"/>
      <c r="NDX150" s="4"/>
      <c r="NDY150" s="4"/>
      <c r="NDZ150" s="4"/>
      <c r="NEA150" s="4"/>
      <c r="NEB150" s="4"/>
      <c r="NEC150" s="4"/>
      <c r="NED150" s="4"/>
      <c r="NEE150" s="4"/>
      <c r="NEF150" s="4"/>
      <c r="NEG150" s="4"/>
      <c r="NEH150" s="4"/>
      <c r="NEI150" s="4"/>
      <c r="NEJ150" s="4"/>
      <c r="NEK150" s="4"/>
      <c r="NEL150" s="4"/>
      <c r="NEM150" s="4"/>
      <c r="NEN150" s="4"/>
      <c r="NEO150" s="4"/>
      <c r="NEP150" s="4"/>
      <c r="NEQ150" s="4"/>
      <c r="NER150" s="4"/>
      <c r="NES150" s="4"/>
      <c r="NET150" s="4"/>
      <c r="NEU150" s="4"/>
      <c r="NEV150" s="4"/>
      <c r="NEW150" s="4"/>
      <c r="NEX150" s="4"/>
      <c r="NEY150" s="4"/>
      <c r="NEZ150" s="4"/>
      <c r="NFA150" s="4"/>
      <c r="NFB150" s="4"/>
      <c r="NFC150" s="4"/>
      <c r="NFD150" s="4"/>
      <c r="NFE150" s="4"/>
      <c r="NFF150" s="4"/>
      <c r="NFG150" s="4"/>
      <c r="NFH150" s="4"/>
      <c r="NFI150" s="4"/>
      <c r="NFJ150" s="4"/>
      <c r="NFK150" s="4"/>
      <c r="NFL150" s="4"/>
      <c r="NFM150" s="4"/>
      <c r="NFN150" s="4"/>
      <c r="NFO150" s="4"/>
      <c r="NFP150" s="4"/>
      <c r="NFQ150" s="4"/>
      <c r="NFR150" s="4"/>
      <c r="NFS150" s="4"/>
      <c r="NFT150" s="4"/>
      <c r="NFU150" s="4"/>
      <c r="NFV150" s="4"/>
      <c r="NFW150" s="4"/>
      <c r="NFX150" s="4"/>
      <c r="NFY150" s="4"/>
      <c r="NFZ150" s="4"/>
      <c r="NGA150" s="4"/>
      <c r="NGB150" s="4"/>
      <c r="NGC150" s="4"/>
      <c r="NGD150" s="4"/>
      <c r="NGE150" s="4"/>
      <c r="NGF150" s="4"/>
      <c r="NGG150" s="4"/>
      <c r="NGH150" s="4"/>
      <c r="NGI150" s="4"/>
      <c r="NGJ150" s="4"/>
      <c r="NGK150" s="4"/>
      <c r="NGL150" s="4"/>
      <c r="NGM150" s="4"/>
      <c r="NGN150" s="4"/>
      <c r="NGO150" s="4"/>
      <c r="NGP150" s="4"/>
      <c r="NGQ150" s="4"/>
      <c r="NGR150" s="4"/>
      <c r="NGS150" s="4"/>
      <c r="NGT150" s="4"/>
      <c r="NGU150" s="4"/>
      <c r="NGV150" s="4"/>
      <c r="NGW150" s="4"/>
      <c r="NGX150" s="4"/>
      <c r="NGY150" s="4"/>
      <c r="NGZ150" s="4"/>
      <c r="NHA150" s="4"/>
      <c r="NHB150" s="4"/>
      <c r="NHC150" s="4"/>
      <c r="NHD150" s="4"/>
      <c r="NHE150" s="4"/>
      <c r="NHF150" s="4"/>
      <c r="NHG150" s="4"/>
      <c r="NHH150" s="4"/>
      <c r="NHI150" s="4"/>
      <c r="NHJ150" s="4"/>
      <c r="NHK150" s="74"/>
      <c r="NHL150" s="74"/>
      <c r="NHM150" s="74"/>
      <c r="NHN150" s="74"/>
      <c r="NHO150" s="74"/>
      <c r="NHP150" s="74"/>
      <c r="NHQ150" s="4"/>
      <c r="NHR150" s="4"/>
      <c r="NHS150" s="4"/>
      <c r="NHT150" s="4"/>
      <c r="NHU150" s="4"/>
      <c r="NHV150" s="4"/>
      <c r="NHW150" s="4"/>
      <c r="NHX150" s="4"/>
      <c r="NHY150" s="4"/>
      <c r="NHZ150" s="4"/>
      <c r="NIA150" s="4"/>
      <c r="NIB150" s="4"/>
      <c r="NIC150" s="4"/>
      <c r="NID150" s="4"/>
      <c r="NIE150" s="4"/>
      <c r="NIF150" s="4"/>
      <c r="NIG150" s="4"/>
      <c r="NIH150" s="4"/>
      <c r="NII150" s="4"/>
      <c r="NIJ150" s="4"/>
      <c r="NIK150" s="4"/>
      <c r="NIL150" s="4"/>
      <c r="NIM150" s="4"/>
      <c r="NIN150" s="4"/>
      <c r="NIO150" s="4"/>
      <c r="NIP150" s="4"/>
      <c r="NIQ150" s="4"/>
      <c r="NIR150" s="4"/>
      <c r="NIS150" s="4"/>
      <c r="NIT150" s="4"/>
      <c r="NIU150" s="4"/>
      <c r="NIV150" s="4"/>
      <c r="NIW150" s="4"/>
      <c r="NIX150" s="4"/>
      <c r="NIY150" s="4"/>
      <c r="NIZ150" s="4"/>
      <c r="NJA150" s="4"/>
      <c r="NJB150" s="4"/>
      <c r="NJC150" s="4"/>
      <c r="NJD150" s="4"/>
      <c r="NJE150" s="4"/>
      <c r="NJF150" s="4"/>
      <c r="NJG150" s="4"/>
      <c r="NJH150" s="4"/>
      <c r="NJI150" s="4"/>
      <c r="NJJ150" s="4"/>
      <c r="NJK150" s="4"/>
      <c r="NJL150" s="4"/>
      <c r="NJM150" s="4"/>
      <c r="NJN150" s="4"/>
      <c r="NJO150" s="4"/>
      <c r="NJP150" s="4"/>
      <c r="NJQ150" s="4"/>
      <c r="NJR150" s="4"/>
      <c r="NJS150" s="4"/>
      <c r="NJT150" s="4"/>
      <c r="NJU150" s="4"/>
      <c r="NJV150" s="4"/>
      <c r="NJW150" s="4"/>
      <c r="NJX150" s="4"/>
      <c r="NJY150" s="4"/>
      <c r="NJZ150" s="4"/>
      <c r="NKA150" s="4"/>
      <c r="NKB150" s="4"/>
      <c r="NKC150" s="4"/>
      <c r="NKD150" s="4"/>
      <c r="NKE150" s="4"/>
      <c r="NKF150" s="4"/>
      <c r="NKG150" s="4"/>
      <c r="NKH150" s="4"/>
      <c r="NKI150" s="4"/>
      <c r="NKJ150" s="4"/>
      <c r="NKK150" s="4"/>
      <c r="NKL150" s="4"/>
      <c r="NKM150" s="4"/>
      <c r="NKN150" s="4"/>
      <c r="NKO150" s="4"/>
      <c r="NKP150" s="4"/>
      <c r="NKQ150" s="4"/>
      <c r="NKR150" s="4"/>
      <c r="NKS150" s="4"/>
      <c r="NKT150" s="4"/>
      <c r="NKU150" s="4"/>
      <c r="NKV150" s="4"/>
      <c r="NKW150" s="4"/>
      <c r="NKX150" s="4"/>
      <c r="NKY150" s="4"/>
      <c r="NKZ150" s="4"/>
      <c r="NLA150" s="4"/>
      <c r="NLB150" s="4"/>
      <c r="NLC150" s="4"/>
      <c r="NLD150" s="4"/>
      <c r="NLE150" s="4"/>
      <c r="NLF150" s="4"/>
      <c r="NLG150" s="4"/>
      <c r="NLH150" s="4"/>
      <c r="NLI150" s="4"/>
      <c r="NLJ150" s="4"/>
      <c r="NLK150" s="4"/>
      <c r="NLL150" s="4"/>
      <c r="NLM150" s="4"/>
      <c r="NLN150" s="4"/>
      <c r="NLO150" s="4"/>
      <c r="NLP150" s="4"/>
      <c r="NLQ150" s="4"/>
      <c r="NLR150" s="4"/>
      <c r="NLS150" s="4"/>
      <c r="NLT150" s="4"/>
      <c r="NLU150" s="4"/>
      <c r="NLV150" s="4"/>
      <c r="NLW150" s="4"/>
      <c r="NLX150" s="4"/>
      <c r="NLY150" s="4"/>
      <c r="NLZ150" s="4"/>
      <c r="NMA150" s="4"/>
      <c r="NMB150" s="4"/>
      <c r="NMC150" s="4"/>
      <c r="NMD150" s="4"/>
      <c r="NME150" s="4"/>
      <c r="NMF150" s="4"/>
      <c r="NMG150" s="4"/>
      <c r="NMH150" s="4"/>
      <c r="NMI150" s="4"/>
      <c r="NMJ150" s="4"/>
      <c r="NMK150" s="4"/>
      <c r="NML150" s="4"/>
      <c r="NMM150" s="4"/>
      <c r="NMN150" s="4"/>
      <c r="NMO150" s="4"/>
      <c r="NMP150" s="4"/>
      <c r="NMQ150" s="4"/>
      <c r="NMR150" s="4"/>
      <c r="NMS150" s="4"/>
      <c r="NMT150" s="4"/>
      <c r="NMU150" s="4"/>
      <c r="NMV150" s="4"/>
      <c r="NMW150" s="4"/>
      <c r="NMX150" s="4"/>
      <c r="NMY150" s="4"/>
      <c r="NMZ150" s="4"/>
      <c r="NNA150" s="4"/>
      <c r="NNB150" s="4"/>
      <c r="NNC150" s="4"/>
      <c r="NND150" s="4"/>
      <c r="NNE150" s="4"/>
      <c r="NNF150" s="4"/>
      <c r="NNG150" s="4"/>
      <c r="NNH150" s="4"/>
      <c r="NNI150" s="4"/>
      <c r="NNJ150" s="4"/>
      <c r="NNK150" s="4"/>
      <c r="NNL150" s="4"/>
      <c r="NNM150" s="4"/>
      <c r="NNN150" s="4"/>
      <c r="NNO150" s="4"/>
      <c r="NNP150" s="4"/>
      <c r="NNQ150" s="4"/>
      <c r="NNR150" s="4"/>
      <c r="NNS150" s="4"/>
      <c r="NNT150" s="4"/>
      <c r="NNU150" s="4"/>
      <c r="NNV150" s="4"/>
      <c r="NNW150" s="4"/>
      <c r="NNX150" s="4"/>
      <c r="NNY150" s="4"/>
      <c r="NNZ150" s="4"/>
      <c r="NOA150" s="4"/>
      <c r="NOB150" s="4"/>
      <c r="NOC150" s="4"/>
      <c r="NOD150" s="4"/>
      <c r="NOE150" s="4"/>
      <c r="NOF150" s="4"/>
      <c r="NOG150" s="4"/>
      <c r="NOH150" s="4"/>
      <c r="NOI150" s="4"/>
      <c r="NOJ150" s="4"/>
      <c r="NOK150" s="4"/>
      <c r="NOL150" s="4"/>
      <c r="NOM150" s="4"/>
      <c r="NON150" s="4"/>
      <c r="NOO150" s="4"/>
      <c r="NOP150" s="4"/>
      <c r="NOQ150" s="4"/>
      <c r="NOR150" s="4"/>
      <c r="NOS150" s="4"/>
      <c r="NOT150" s="4"/>
      <c r="NOU150" s="4"/>
      <c r="NOV150" s="4"/>
      <c r="NOW150" s="4"/>
      <c r="NOX150" s="4"/>
      <c r="NOY150" s="4"/>
      <c r="NOZ150" s="4"/>
      <c r="NPA150" s="4"/>
      <c r="NPB150" s="4"/>
      <c r="NPC150" s="4"/>
      <c r="NPD150" s="4"/>
      <c r="NPE150" s="4"/>
      <c r="NPF150" s="4"/>
      <c r="NPG150" s="4"/>
      <c r="NPH150" s="4"/>
      <c r="NPI150" s="4"/>
      <c r="NPJ150" s="4"/>
      <c r="NPK150" s="4"/>
      <c r="NPL150" s="4"/>
      <c r="NPM150" s="4"/>
      <c r="NPN150" s="4"/>
      <c r="NPO150" s="4"/>
      <c r="NPP150" s="4"/>
      <c r="NPQ150" s="4"/>
      <c r="NPR150" s="4"/>
      <c r="NPS150" s="4"/>
      <c r="NPT150" s="4"/>
      <c r="NPU150" s="4"/>
      <c r="NPV150" s="4"/>
      <c r="NPW150" s="4"/>
      <c r="NPX150" s="4"/>
      <c r="NPY150" s="4"/>
      <c r="NPZ150" s="4"/>
      <c r="NQA150" s="4"/>
      <c r="NQB150" s="4"/>
      <c r="NQC150" s="4"/>
      <c r="NQD150" s="4"/>
      <c r="NQE150" s="4"/>
      <c r="NQF150" s="4"/>
      <c r="NQG150" s="4"/>
      <c r="NQH150" s="4"/>
      <c r="NQI150" s="4"/>
      <c r="NQJ150" s="4"/>
      <c r="NQK150" s="4"/>
      <c r="NQL150" s="4"/>
      <c r="NQM150" s="4"/>
      <c r="NQN150" s="4"/>
      <c r="NQO150" s="4"/>
      <c r="NQP150" s="4"/>
      <c r="NQQ150" s="4"/>
      <c r="NQR150" s="4"/>
      <c r="NQS150" s="4"/>
      <c r="NQT150" s="4"/>
      <c r="NQU150" s="4"/>
      <c r="NQV150" s="4"/>
      <c r="NQW150" s="4"/>
      <c r="NQX150" s="4"/>
      <c r="NQY150" s="4"/>
      <c r="NQZ150" s="4"/>
      <c r="NRA150" s="4"/>
      <c r="NRB150" s="4"/>
      <c r="NRC150" s="4"/>
      <c r="NRD150" s="4"/>
      <c r="NRE150" s="4"/>
      <c r="NRF150" s="4"/>
      <c r="NRG150" s="74"/>
      <c r="NRH150" s="74"/>
      <c r="NRI150" s="74"/>
      <c r="NRJ150" s="74"/>
      <c r="NRK150" s="74"/>
      <c r="NRL150" s="74"/>
      <c r="NRM150" s="4"/>
      <c r="NRN150" s="4"/>
      <c r="NRO150" s="4"/>
      <c r="NRP150" s="4"/>
      <c r="NRQ150" s="4"/>
      <c r="NRR150" s="4"/>
      <c r="NRS150" s="4"/>
      <c r="NRT150" s="4"/>
      <c r="NRU150" s="4"/>
      <c r="NRV150" s="4"/>
      <c r="NRW150" s="4"/>
      <c r="NRX150" s="4"/>
      <c r="NRY150" s="4"/>
      <c r="NRZ150" s="4"/>
      <c r="NSA150" s="4"/>
      <c r="NSB150" s="4"/>
      <c r="NSC150" s="4"/>
      <c r="NSD150" s="4"/>
      <c r="NSE150" s="4"/>
      <c r="NSF150" s="4"/>
      <c r="NSG150" s="4"/>
      <c r="NSH150" s="4"/>
      <c r="NSI150" s="4"/>
      <c r="NSJ150" s="4"/>
      <c r="NSK150" s="4"/>
      <c r="NSL150" s="4"/>
      <c r="NSM150" s="4"/>
      <c r="NSN150" s="4"/>
      <c r="NSO150" s="4"/>
      <c r="NSP150" s="4"/>
      <c r="NSQ150" s="4"/>
      <c r="NSR150" s="4"/>
      <c r="NSS150" s="4"/>
      <c r="NST150" s="4"/>
      <c r="NSU150" s="4"/>
      <c r="NSV150" s="4"/>
      <c r="NSW150" s="4"/>
      <c r="NSX150" s="4"/>
      <c r="NSY150" s="4"/>
      <c r="NSZ150" s="4"/>
      <c r="NTA150" s="4"/>
      <c r="NTB150" s="4"/>
      <c r="NTC150" s="4"/>
      <c r="NTD150" s="4"/>
      <c r="NTE150" s="4"/>
      <c r="NTF150" s="4"/>
      <c r="NTG150" s="4"/>
      <c r="NTH150" s="4"/>
      <c r="NTI150" s="4"/>
      <c r="NTJ150" s="4"/>
      <c r="NTK150" s="4"/>
      <c r="NTL150" s="4"/>
      <c r="NTM150" s="4"/>
      <c r="NTN150" s="4"/>
      <c r="NTO150" s="4"/>
      <c r="NTP150" s="4"/>
      <c r="NTQ150" s="4"/>
      <c r="NTR150" s="4"/>
      <c r="NTS150" s="4"/>
      <c r="NTT150" s="4"/>
      <c r="NTU150" s="4"/>
      <c r="NTV150" s="4"/>
      <c r="NTW150" s="4"/>
      <c r="NTX150" s="4"/>
      <c r="NTY150" s="4"/>
      <c r="NTZ150" s="4"/>
      <c r="NUA150" s="4"/>
      <c r="NUB150" s="4"/>
      <c r="NUC150" s="4"/>
      <c r="NUD150" s="4"/>
      <c r="NUE150" s="4"/>
      <c r="NUF150" s="4"/>
      <c r="NUG150" s="4"/>
      <c r="NUH150" s="4"/>
      <c r="NUI150" s="4"/>
      <c r="NUJ150" s="4"/>
      <c r="NUK150" s="4"/>
      <c r="NUL150" s="4"/>
      <c r="NUM150" s="4"/>
      <c r="NUN150" s="4"/>
      <c r="NUO150" s="4"/>
      <c r="NUP150" s="4"/>
      <c r="NUQ150" s="4"/>
      <c r="NUR150" s="4"/>
      <c r="NUS150" s="4"/>
      <c r="NUT150" s="4"/>
      <c r="NUU150" s="4"/>
      <c r="NUV150" s="4"/>
      <c r="NUW150" s="4"/>
      <c r="NUX150" s="4"/>
      <c r="NUY150" s="4"/>
      <c r="NUZ150" s="4"/>
      <c r="NVA150" s="4"/>
      <c r="NVB150" s="4"/>
      <c r="NVC150" s="4"/>
      <c r="NVD150" s="4"/>
      <c r="NVE150" s="4"/>
      <c r="NVF150" s="4"/>
      <c r="NVG150" s="4"/>
      <c r="NVH150" s="4"/>
      <c r="NVI150" s="4"/>
      <c r="NVJ150" s="4"/>
      <c r="NVK150" s="4"/>
      <c r="NVL150" s="4"/>
      <c r="NVM150" s="4"/>
      <c r="NVN150" s="4"/>
      <c r="NVO150" s="4"/>
      <c r="NVP150" s="4"/>
      <c r="NVQ150" s="4"/>
      <c r="NVR150" s="4"/>
      <c r="NVS150" s="4"/>
      <c r="NVT150" s="4"/>
      <c r="NVU150" s="4"/>
      <c r="NVV150" s="4"/>
      <c r="NVW150" s="4"/>
      <c r="NVX150" s="4"/>
      <c r="NVY150" s="4"/>
      <c r="NVZ150" s="4"/>
      <c r="NWA150" s="4"/>
      <c r="NWB150" s="4"/>
      <c r="NWC150" s="4"/>
      <c r="NWD150" s="4"/>
      <c r="NWE150" s="4"/>
      <c r="NWF150" s="4"/>
      <c r="NWG150" s="4"/>
      <c r="NWH150" s="4"/>
      <c r="NWI150" s="4"/>
      <c r="NWJ150" s="4"/>
      <c r="NWK150" s="4"/>
      <c r="NWL150" s="4"/>
      <c r="NWM150" s="4"/>
      <c r="NWN150" s="4"/>
      <c r="NWO150" s="4"/>
      <c r="NWP150" s="4"/>
      <c r="NWQ150" s="4"/>
      <c r="NWR150" s="4"/>
      <c r="NWS150" s="4"/>
      <c r="NWT150" s="4"/>
      <c r="NWU150" s="4"/>
      <c r="NWV150" s="4"/>
      <c r="NWW150" s="4"/>
      <c r="NWX150" s="4"/>
      <c r="NWY150" s="4"/>
      <c r="NWZ150" s="4"/>
      <c r="NXA150" s="4"/>
      <c r="NXB150" s="4"/>
      <c r="NXC150" s="4"/>
      <c r="NXD150" s="4"/>
      <c r="NXE150" s="4"/>
      <c r="NXF150" s="4"/>
      <c r="NXG150" s="4"/>
      <c r="NXH150" s="4"/>
      <c r="NXI150" s="4"/>
      <c r="NXJ150" s="4"/>
      <c r="NXK150" s="4"/>
      <c r="NXL150" s="4"/>
      <c r="NXM150" s="4"/>
      <c r="NXN150" s="4"/>
      <c r="NXO150" s="4"/>
      <c r="NXP150" s="4"/>
      <c r="NXQ150" s="4"/>
      <c r="NXR150" s="4"/>
      <c r="NXS150" s="4"/>
      <c r="NXT150" s="4"/>
      <c r="NXU150" s="4"/>
      <c r="NXV150" s="4"/>
      <c r="NXW150" s="4"/>
      <c r="NXX150" s="4"/>
      <c r="NXY150" s="4"/>
      <c r="NXZ150" s="4"/>
      <c r="NYA150" s="4"/>
      <c r="NYB150" s="4"/>
      <c r="NYC150" s="4"/>
      <c r="NYD150" s="4"/>
      <c r="NYE150" s="4"/>
      <c r="NYF150" s="4"/>
      <c r="NYG150" s="4"/>
      <c r="NYH150" s="4"/>
      <c r="NYI150" s="4"/>
      <c r="NYJ150" s="4"/>
      <c r="NYK150" s="4"/>
      <c r="NYL150" s="4"/>
      <c r="NYM150" s="4"/>
      <c r="NYN150" s="4"/>
      <c r="NYO150" s="4"/>
      <c r="NYP150" s="4"/>
      <c r="NYQ150" s="4"/>
      <c r="NYR150" s="4"/>
      <c r="NYS150" s="4"/>
      <c r="NYT150" s="4"/>
      <c r="NYU150" s="4"/>
      <c r="NYV150" s="4"/>
      <c r="NYW150" s="4"/>
      <c r="NYX150" s="4"/>
      <c r="NYY150" s="4"/>
      <c r="NYZ150" s="4"/>
      <c r="NZA150" s="4"/>
      <c r="NZB150" s="4"/>
      <c r="NZC150" s="4"/>
      <c r="NZD150" s="4"/>
      <c r="NZE150" s="4"/>
      <c r="NZF150" s="4"/>
      <c r="NZG150" s="4"/>
      <c r="NZH150" s="4"/>
      <c r="NZI150" s="4"/>
      <c r="NZJ150" s="4"/>
      <c r="NZK150" s="4"/>
      <c r="NZL150" s="4"/>
      <c r="NZM150" s="4"/>
      <c r="NZN150" s="4"/>
      <c r="NZO150" s="4"/>
      <c r="NZP150" s="4"/>
      <c r="NZQ150" s="4"/>
      <c r="NZR150" s="4"/>
      <c r="NZS150" s="4"/>
      <c r="NZT150" s="4"/>
      <c r="NZU150" s="4"/>
      <c r="NZV150" s="4"/>
      <c r="NZW150" s="4"/>
      <c r="NZX150" s="4"/>
      <c r="NZY150" s="4"/>
      <c r="NZZ150" s="4"/>
      <c r="OAA150" s="4"/>
      <c r="OAB150" s="4"/>
      <c r="OAC150" s="4"/>
      <c r="OAD150" s="4"/>
      <c r="OAE150" s="4"/>
      <c r="OAF150" s="4"/>
      <c r="OAG150" s="4"/>
      <c r="OAH150" s="4"/>
      <c r="OAI150" s="4"/>
      <c r="OAJ150" s="4"/>
      <c r="OAK150" s="4"/>
      <c r="OAL150" s="4"/>
      <c r="OAM150" s="4"/>
      <c r="OAN150" s="4"/>
      <c r="OAO150" s="4"/>
      <c r="OAP150" s="4"/>
      <c r="OAQ150" s="4"/>
      <c r="OAR150" s="4"/>
      <c r="OAS150" s="4"/>
      <c r="OAT150" s="4"/>
      <c r="OAU150" s="4"/>
      <c r="OAV150" s="4"/>
      <c r="OAW150" s="4"/>
      <c r="OAX150" s="4"/>
      <c r="OAY150" s="4"/>
      <c r="OAZ150" s="4"/>
      <c r="OBA150" s="4"/>
      <c r="OBB150" s="4"/>
      <c r="OBC150" s="74"/>
      <c r="OBD150" s="74"/>
      <c r="OBE150" s="74"/>
      <c r="OBF150" s="74"/>
      <c r="OBG150" s="74"/>
      <c r="OBH150" s="74"/>
      <c r="OBI150" s="4"/>
      <c r="OBJ150" s="4"/>
      <c r="OBK150" s="4"/>
      <c r="OBL150" s="4"/>
      <c r="OBM150" s="4"/>
      <c r="OBN150" s="4"/>
      <c r="OBO150" s="4"/>
      <c r="OBP150" s="4"/>
      <c r="OBQ150" s="4"/>
      <c r="OBR150" s="4"/>
      <c r="OBS150" s="4"/>
      <c r="OBT150" s="4"/>
      <c r="OBU150" s="4"/>
      <c r="OBV150" s="4"/>
      <c r="OBW150" s="4"/>
      <c r="OBX150" s="4"/>
      <c r="OBY150" s="4"/>
      <c r="OBZ150" s="4"/>
      <c r="OCA150" s="4"/>
      <c r="OCB150" s="4"/>
      <c r="OCC150" s="4"/>
      <c r="OCD150" s="4"/>
      <c r="OCE150" s="4"/>
      <c r="OCF150" s="4"/>
      <c r="OCG150" s="4"/>
      <c r="OCH150" s="4"/>
      <c r="OCI150" s="4"/>
      <c r="OCJ150" s="4"/>
      <c r="OCK150" s="4"/>
      <c r="OCL150" s="4"/>
      <c r="OCM150" s="4"/>
      <c r="OCN150" s="4"/>
      <c r="OCO150" s="4"/>
      <c r="OCP150" s="4"/>
      <c r="OCQ150" s="4"/>
      <c r="OCR150" s="4"/>
      <c r="OCS150" s="4"/>
      <c r="OCT150" s="4"/>
      <c r="OCU150" s="4"/>
      <c r="OCV150" s="4"/>
      <c r="OCW150" s="4"/>
      <c r="OCX150" s="4"/>
      <c r="OCY150" s="4"/>
      <c r="OCZ150" s="4"/>
      <c r="ODA150" s="4"/>
      <c r="ODB150" s="4"/>
      <c r="ODC150" s="4"/>
      <c r="ODD150" s="4"/>
      <c r="ODE150" s="4"/>
      <c r="ODF150" s="4"/>
      <c r="ODG150" s="4"/>
      <c r="ODH150" s="4"/>
      <c r="ODI150" s="4"/>
      <c r="ODJ150" s="4"/>
      <c r="ODK150" s="4"/>
      <c r="ODL150" s="4"/>
      <c r="ODM150" s="4"/>
      <c r="ODN150" s="4"/>
      <c r="ODO150" s="4"/>
      <c r="ODP150" s="4"/>
      <c r="ODQ150" s="4"/>
      <c r="ODR150" s="4"/>
      <c r="ODS150" s="4"/>
      <c r="ODT150" s="4"/>
      <c r="ODU150" s="4"/>
      <c r="ODV150" s="4"/>
      <c r="ODW150" s="4"/>
      <c r="ODX150" s="4"/>
      <c r="ODY150" s="4"/>
      <c r="ODZ150" s="4"/>
      <c r="OEA150" s="4"/>
      <c r="OEB150" s="4"/>
      <c r="OEC150" s="4"/>
      <c r="OED150" s="4"/>
      <c r="OEE150" s="4"/>
      <c r="OEF150" s="4"/>
      <c r="OEG150" s="4"/>
      <c r="OEH150" s="4"/>
      <c r="OEI150" s="4"/>
      <c r="OEJ150" s="4"/>
      <c r="OEK150" s="4"/>
      <c r="OEL150" s="4"/>
      <c r="OEM150" s="4"/>
      <c r="OEN150" s="4"/>
      <c r="OEO150" s="4"/>
      <c r="OEP150" s="4"/>
      <c r="OEQ150" s="4"/>
      <c r="OER150" s="4"/>
      <c r="OES150" s="4"/>
      <c r="OET150" s="4"/>
      <c r="OEU150" s="4"/>
      <c r="OEV150" s="4"/>
      <c r="OEW150" s="4"/>
      <c r="OEX150" s="4"/>
      <c r="OEY150" s="4"/>
      <c r="OEZ150" s="4"/>
      <c r="OFA150" s="4"/>
      <c r="OFB150" s="4"/>
      <c r="OFC150" s="4"/>
      <c r="OFD150" s="4"/>
      <c r="OFE150" s="4"/>
      <c r="OFF150" s="4"/>
      <c r="OFG150" s="4"/>
      <c r="OFH150" s="4"/>
      <c r="OFI150" s="4"/>
      <c r="OFJ150" s="4"/>
      <c r="OFK150" s="4"/>
      <c r="OFL150" s="4"/>
      <c r="OFM150" s="4"/>
      <c r="OFN150" s="4"/>
      <c r="OFO150" s="4"/>
      <c r="OFP150" s="4"/>
      <c r="OFQ150" s="4"/>
      <c r="OFR150" s="4"/>
      <c r="OFS150" s="4"/>
      <c r="OFT150" s="4"/>
      <c r="OFU150" s="4"/>
      <c r="OFV150" s="4"/>
      <c r="OFW150" s="4"/>
      <c r="OFX150" s="4"/>
      <c r="OFY150" s="4"/>
      <c r="OFZ150" s="4"/>
      <c r="OGA150" s="4"/>
      <c r="OGB150" s="4"/>
      <c r="OGC150" s="4"/>
      <c r="OGD150" s="4"/>
      <c r="OGE150" s="4"/>
      <c r="OGF150" s="4"/>
      <c r="OGG150" s="4"/>
      <c r="OGH150" s="4"/>
      <c r="OGI150" s="4"/>
      <c r="OGJ150" s="4"/>
      <c r="OGK150" s="4"/>
      <c r="OGL150" s="4"/>
      <c r="OGM150" s="4"/>
      <c r="OGN150" s="4"/>
      <c r="OGO150" s="4"/>
      <c r="OGP150" s="4"/>
      <c r="OGQ150" s="4"/>
      <c r="OGR150" s="4"/>
      <c r="OGS150" s="4"/>
      <c r="OGT150" s="4"/>
      <c r="OGU150" s="4"/>
      <c r="OGV150" s="4"/>
      <c r="OGW150" s="4"/>
      <c r="OGX150" s="4"/>
      <c r="OGY150" s="4"/>
      <c r="OGZ150" s="4"/>
      <c r="OHA150" s="4"/>
      <c r="OHB150" s="4"/>
      <c r="OHC150" s="4"/>
      <c r="OHD150" s="4"/>
      <c r="OHE150" s="4"/>
      <c r="OHF150" s="4"/>
      <c r="OHG150" s="4"/>
      <c r="OHH150" s="4"/>
      <c r="OHI150" s="4"/>
      <c r="OHJ150" s="4"/>
      <c r="OHK150" s="4"/>
      <c r="OHL150" s="4"/>
      <c r="OHM150" s="4"/>
      <c r="OHN150" s="4"/>
      <c r="OHO150" s="4"/>
      <c r="OHP150" s="4"/>
      <c r="OHQ150" s="4"/>
      <c r="OHR150" s="4"/>
      <c r="OHS150" s="4"/>
      <c r="OHT150" s="4"/>
      <c r="OHU150" s="4"/>
      <c r="OHV150" s="4"/>
      <c r="OHW150" s="4"/>
      <c r="OHX150" s="4"/>
      <c r="OHY150" s="4"/>
      <c r="OHZ150" s="4"/>
      <c r="OIA150" s="4"/>
      <c r="OIB150" s="4"/>
      <c r="OIC150" s="4"/>
      <c r="OID150" s="4"/>
      <c r="OIE150" s="4"/>
      <c r="OIF150" s="4"/>
      <c r="OIG150" s="4"/>
      <c r="OIH150" s="4"/>
      <c r="OII150" s="4"/>
      <c r="OIJ150" s="4"/>
      <c r="OIK150" s="4"/>
      <c r="OIL150" s="4"/>
      <c r="OIM150" s="4"/>
      <c r="OIN150" s="4"/>
      <c r="OIO150" s="4"/>
      <c r="OIP150" s="4"/>
      <c r="OIQ150" s="4"/>
      <c r="OIR150" s="4"/>
      <c r="OIS150" s="4"/>
      <c r="OIT150" s="4"/>
      <c r="OIU150" s="4"/>
      <c r="OIV150" s="4"/>
      <c r="OIW150" s="4"/>
      <c r="OIX150" s="4"/>
      <c r="OIY150" s="4"/>
      <c r="OIZ150" s="4"/>
      <c r="OJA150" s="4"/>
      <c r="OJB150" s="4"/>
      <c r="OJC150" s="4"/>
      <c r="OJD150" s="4"/>
      <c r="OJE150" s="4"/>
      <c r="OJF150" s="4"/>
      <c r="OJG150" s="4"/>
      <c r="OJH150" s="4"/>
      <c r="OJI150" s="4"/>
      <c r="OJJ150" s="4"/>
      <c r="OJK150" s="4"/>
      <c r="OJL150" s="4"/>
      <c r="OJM150" s="4"/>
      <c r="OJN150" s="4"/>
      <c r="OJO150" s="4"/>
      <c r="OJP150" s="4"/>
      <c r="OJQ150" s="4"/>
      <c r="OJR150" s="4"/>
      <c r="OJS150" s="4"/>
      <c r="OJT150" s="4"/>
      <c r="OJU150" s="4"/>
      <c r="OJV150" s="4"/>
      <c r="OJW150" s="4"/>
      <c r="OJX150" s="4"/>
      <c r="OJY150" s="4"/>
      <c r="OJZ150" s="4"/>
      <c r="OKA150" s="4"/>
      <c r="OKB150" s="4"/>
      <c r="OKC150" s="4"/>
      <c r="OKD150" s="4"/>
      <c r="OKE150" s="4"/>
      <c r="OKF150" s="4"/>
      <c r="OKG150" s="4"/>
      <c r="OKH150" s="4"/>
      <c r="OKI150" s="4"/>
      <c r="OKJ150" s="4"/>
      <c r="OKK150" s="4"/>
      <c r="OKL150" s="4"/>
      <c r="OKM150" s="4"/>
      <c r="OKN150" s="4"/>
      <c r="OKO150" s="4"/>
      <c r="OKP150" s="4"/>
      <c r="OKQ150" s="4"/>
      <c r="OKR150" s="4"/>
      <c r="OKS150" s="4"/>
      <c r="OKT150" s="4"/>
      <c r="OKU150" s="4"/>
      <c r="OKV150" s="4"/>
      <c r="OKW150" s="4"/>
      <c r="OKX150" s="4"/>
      <c r="OKY150" s="74"/>
      <c r="OKZ150" s="74"/>
      <c r="OLA150" s="74"/>
      <c r="OLB150" s="74"/>
      <c r="OLC150" s="74"/>
      <c r="OLD150" s="74"/>
      <c r="OLE150" s="4"/>
      <c r="OLF150" s="4"/>
      <c r="OLG150" s="4"/>
      <c r="OLH150" s="4"/>
      <c r="OLI150" s="4"/>
      <c r="OLJ150" s="4"/>
      <c r="OLK150" s="4"/>
      <c r="OLL150" s="4"/>
      <c r="OLM150" s="4"/>
      <c r="OLN150" s="4"/>
      <c r="OLO150" s="4"/>
      <c r="OLP150" s="4"/>
      <c r="OLQ150" s="4"/>
      <c r="OLR150" s="4"/>
      <c r="OLS150" s="4"/>
      <c r="OLT150" s="4"/>
      <c r="OLU150" s="4"/>
      <c r="OLV150" s="4"/>
      <c r="OLW150" s="4"/>
      <c r="OLX150" s="4"/>
      <c r="OLY150" s="4"/>
      <c r="OLZ150" s="4"/>
      <c r="OMA150" s="4"/>
      <c r="OMB150" s="4"/>
      <c r="OMC150" s="4"/>
      <c r="OMD150" s="4"/>
      <c r="OME150" s="4"/>
      <c r="OMF150" s="4"/>
      <c r="OMG150" s="4"/>
      <c r="OMH150" s="4"/>
      <c r="OMI150" s="4"/>
      <c r="OMJ150" s="4"/>
      <c r="OMK150" s="4"/>
      <c r="OML150" s="4"/>
      <c r="OMM150" s="4"/>
      <c r="OMN150" s="4"/>
      <c r="OMO150" s="4"/>
      <c r="OMP150" s="4"/>
      <c r="OMQ150" s="4"/>
      <c r="OMR150" s="4"/>
      <c r="OMS150" s="4"/>
      <c r="OMT150" s="4"/>
      <c r="OMU150" s="4"/>
      <c r="OMV150" s="4"/>
      <c r="OMW150" s="4"/>
      <c r="OMX150" s="4"/>
      <c r="OMY150" s="4"/>
      <c r="OMZ150" s="4"/>
      <c r="ONA150" s="4"/>
      <c r="ONB150" s="4"/>
      <c r="ONC150" s="4"/>
      <c r="OND150" s="4"/>
      <c r="ONE150" s="4"/>
      <c r="ONF150" s="4"/>
      <c r="ONG150" s="4"/>
      <c r="ONH150" s="4"/>
      <c r="ONI150" s="4"/>
      <c r="ONJ150" s="4"/>
      <c r="ONK150" s="4"/>
      <c r="ONL150" s="4"/>
      <c r="ONM150" s="4"/>
      <c r="ONN150" s="4"/>
      <c r="ONO150" s="4"/>
      <c r="ONP150" s="4"/>
      <c r="ONQ150" s="4"/>
      <c r="ONR150" s="4"/>
      <c r="ONS150" s="4"/>
      <c r="ONT150" s="4"/>
      <c r="ONU150" s="4"/>
      <c r="ONV150" s="4"/>
      <c r="ONW150" s="4"/>
      <c r="ONX150" s="4"/>
      <c r="ONY150" s="4"/>
      <c r="ONZ150" s="4"/>
      <c r="OOA150" s="4"/>
      <c r="OOB150" s="4"/>
      <c r="OOC150" s="4"/>
      <c r="OOD150" s="4"/>
      <c r="OOE150" s="4"/>
      <c r="OOF150" s="4"/>
      <c r="OOG150" s="4"/>
      <c r="OOH150" s="4"/>
      <c r="OOI150" s="4"/>
      <c r="OOJ150" s="4"/>
      <c r="OOK150" s="4"/>
      <c r="OOL150" s="4"/>
      <c r="OOM150" s="4"/>
      <c r="OON150" s="4"/>
      <c r="OOO150" s="4"/>
      <c r="OOP150" s="4"/>
      <c r="OOQ150" s="4"/>
      <c r="OOR150" s="4"/>
      <c r="OOS150" s="4"/>
      <c r="OOT150" s="4"/>
      <c r="OOU150" s="4"/>
      <c r="OOV150" s="4"/>
      <c r="OOW150" s="4"/>
      <c r="OOX150" s="4"/>
      <c r="OOY150" s="4"/>
      <c r="OOZ150" s="4"/>
      <c r="OPA150" s="4"/>
      <c r="OPB150" s="4"/>
      <c r="OPC150" s="4"/>
      <c r="OPD150" s="4"/>
      <c r="OPE150" s="4"/>
      <c r="OPF150" s="4"/>
      <c r="OPG150" s="4"/>
      <c r="OPH150" s="4"/>
      <c r="OPI150" s="4"/>
      <c r="OPJ150" s="4"/>
      <c r="OPK150" s="4"/>
      <c r="OPL150" s="4"/>
      <c r="OPM150" s="4"/>
      <c r="OPN150" s="4"/>
      <c r="OPO150" s="4"/>
      <c r="OPP150" s="4"/>
      <c r="OPQ150" s="4"/>
      <c r="OPR150" s="4"/>
      <c r="OPS150" s="4"/>
      <c r="OPT150" s="4"/>
      <c r="OPU150" s="4"/>
      <c r="OPV150" s="4"/>
      <c r="OPW150" s="4"/>
      <c r="OPX150" s="4"/>
      <c r="OPY150" s="4"/>
      <c r="OPZ150" s="4"/>
      <c r="OQA150" s="4"/>
      <c r="OQB150" s="4"/>
      <c r="OQC150" s="4"/>
      <c r="OQD150" s="4"/>
      <c r="OQE150" s="4"/>
      <c r="OQF150" s="4"/>
      <c r="OQG150" s="4"/>
      <c r="OQH150" s="4"/>
      <c r="OQI150" s="4"/>
      <c r="OQJ150" s="4"/>
      <c r="OQK150" s="4"/>
      <c r="OQL150" s="4"/>
      <c r="OQM150" s="4"/>
      <c r="OQN150" s="4"/>
      <c r="OQO150" s="4"/>
      <c r="OQP150" s="4"/>
      <c r="OQQ150" s="4"/>
      <c r="OQR150" s="4"/>
      <c r="OQS150" s="4"/>
      <c r="OQT150" s="4"/>
      <c r="OQU150" s="4"/>
      <c r="OQV150" s="4"/>
      <c r="OQW150" s="4"/>
      <c r="OQX150" s="4"/>
      <c r="OQY150" s="4"/>
      <c r="OQZ150" s="4"/>
      <c r="ORA150" s="4"/>
      <c r="ORB150" s="4"/>
      <c r="ORC150" s="4"/>
      <c r="ORD150" s="4"/>
      <c r="ORE150" s="4"/>
      <c r="ORF150" s="4"/>
      <c r="ORG150" s="4"/>
      <c r="ORH150" s="4"/>
      <c r="ORI150" s="4"/>
      <c r="ORJ150" s="4"/>
      <c r="ORK150" s="4"/>
      <c r="ORL150" s="4"/>
      <c r="ORM150" s="4"/>
      <c r="ORN150" s="4"/>
      <c r="ORO150" s="4"/>
      <c r="ORP150" s="4"/>
      <c r="ORQ150" s="4"/>
      <c r="ORR150" s="4"/>
      <c r="ORS150" s="4"/>
      <c r="ORT150" s="4"/>
      <c r="ORU150" s="4"/>
      <c r="ORV150" s="4"/>
      <c r="ORW150" s="4"/>
      <c r="ORX150" s="4"/>
      <c r="ORY150" s="4"/>
      <c r="ORZ150" s="4"/>
      <c r="OSA150" s="4"/>
      <c r="OSB150" s="4"/>
      <c r="OSC150" s="4"/>
      <c r="OSD150" s="4"/>
      <c r="OSE150" s="4"/>
      <c r="OSF150" s="4"/>
      <c r="OSG150" s="4"/>
      <c r="OSH150" s="4"/>
      <c r="OSI150" s="4"/>
      <c r="OSJ150" s="4"/>
      <c r="OSK150" s="4"/>
      <c r="OSL150" s="4"/>
      <c r="OSM150" s="4"/>
      <c r="OSN150" s="4"/>
      <c r="OSO150" s="4"/>
      <c r="OSP150" s="4"/>
      <c r="OSQ150" s="4"/>
      <c r="OSR150" s="4"/>
      <c r="OSS150" s="4"/>
      <c r="OST150" s="4"/>
      <c r="OSU150" s="4"/>
      <c r="OSV150" s="4"/>
      <c r="OSW150" s="4"/>
      <c r="OSX150" s="4"/>
      <c r="OSY150" s="4"/>
      <c r="OSZ150" s="4"/>
      <c r="OTA150" s="4"/>
      <c r="OTB150" s="4"/>
      <c r="OTC150" s="4"/>
      <c r="OTD150" s="4"/>
      <c r="OTE150" s="4"/>
      <c r="OTF150" s="4"/>
      <c r="OTG150" s="4"/>
      <c r="OTH150" s="4"/>
      <c r="OTI150" s="4"/>
      <c r="OTJ150" s="4"/>
      <c r="OTK150" s="4"/>
      <c r="OTL150" s="4"/>
      <c r="OTM150" s="4"/>
      <c r="OTN150" s="4"/>
      <c r="OTO150" s="4"/>
      <c r="OTP150" s="4"/>
      <c r="OTQ150" s="4"/>
      <c r="OTR150" s="4"/>
      <c r="OTS150" s="4"/>
      <c r="OTT150" s="4"/>
      <c r="OTU150" s="4"/>
      <c r="OTV150" s="4"/>
      <c r="OTW150" s="4"/>
      <c r="OTX150" s="4"/>
      <c r="OTY150" s="4"/>
      <c r="OTZ150" s="4"/>
      <c r="OUA150" s="4"/>
      <c r="OUB150" s="4"/>
      <c r="OUC150" s="4"/>
      <c r="OUD150" s="4"/>
      <c r="OUE150" s="4"/>
      <c r="OUF150" s="4"/>
      <c r="OUG150" s="4"/>
      <c r="OUH150" s="4"/>
      <c r="OUI150" s="4"/>
      <c r="OUJ150" s="4"/>
      <c r="OUK150" s="4"/>
      <c r="OUL150" s="4"/>
      <c r="OUM150" s="4"/>
      <c r="OUN150" s="4"/>
      <c r="OUO150" s="4"/>
      <c r="OUP150" s="4"/>
      <c r="OUQ150" s="4"/>
      <c r="OUR150" s="4"/>
      <c r="OUS150" s="4"/>
      <c r="OUT150" s="4"/>
      <c r="OUU150" s="74"/>
      <c r="OUV150" s="74"/>
      <c r="OUW150" s="74"/>
      <c r="OUX150" s="74"/>
      <c r="OUY150" s="74"/>
      <c r="OUZ150" s="74"/>
      <c r="OVA150" s="4"/>
      <c r="OVB150" s="4"/>
      <c r="OVC150" s="4"/>
      <c r="OVD150" s="4"/>
      <c r="OVE150" s="4"/>
      <c r="OVF150" s="4"/>
      <c r="OVG150" s="4"/>
      <c r="OVH150" s="4"/>
      <c r="OVI150" s="4"/>
      <c r="OVJ150" s="4"/>
      <c r="OVK150" s="4"/>
      <c r="OVL150" s="4"/>
      <c r="OVM150" s="4"/>
      <c r="OVN150" s="4"/>
      <c r="OVO150" s="4"/>
      <c r="OVP150" s="4"/>
      <c r="OVQ150" s="4"/>
      <c r="OVR150" s="4"/>
      <c r="OVS150" s="4"/>
      <c r="OVT150" s="4"/>
      <c r="OVU150" s="4"/>
      <c r="OVV150" s="4"/>
      <c r="OVW150" s="4"/>
      <c r="OVX150" s="4"/>
      <c r="OVY150" s="4"/>
      <c r="OVZ150" s="4"/>
      <c r="OWA150" s="4"/>
      <c r="OWB150" s="4"/>
      <c r="OWC150" s="4"/>
      <c r="OWD150" s="4"/>
      <c r="OWE150" s="4"/>
      <c r="OWF150" s="4"/>
      <c r="OWG150" s="4"/>
      <c r="OWH150" s="4"/>
      <c r="OWI150" s="4"/>
      <c r="OWJ150" s="4"/>
      <c r="OWK150" s="4"/>
      <c r="OWL150" s="4"/>
      <c r="OWM150" s="4"/>
      <c r="OWN150" s="4"/>
      <c r="OWO150" s="4"/>
      <c r="OWP150" s="4"/>
      <c r="OWQ150" s="4"/>
      <c r="OWR150" s="4"/>
      <c r="OWS150" s="4"/>
      <c r="OWT150" s="4"/>
      <c r="OWU150" s="4"/>
      <c r="OWV150" s="4"/>
      <c r="OWW150" s="4"/>
      <c r="OWX150" s="4"/>
      <c r="OWY150" s="4"/>
      <c r="OWZ150" s="4"/>
      <c r="OXA150" s="4"/>
      <c r="OXB150" s="4"/>
      <c r="OXC150" s="4"/>
      <c r="OXD150" s="4"/>
      <c r="OXE150" s="4"/>
      <c r="OXF150" s="4"/>
      <c r="OXG150" s="4"/>
      <c r="OXH150" s="4"/>
      <c r="OXI150" s="4"/>
      <c r="OXJ150" s="4"/>
      <c r="OXK150" s="4"/>
      <c r="OXL150" s="4"/>
      <c r="OXM150" s="4"/>
      <c r="OXN150" s="4"/>
      <c r="OXO150" s="4"/>
      <c r="OXP150" s="4"/>
      <c r="OXQ150" s="4"/>
      <c r="OXR150" s="4"/>
      <c r="OXS150" s="4"/>
      <c r="OXT150" s="4"/>
      <c r="OXU150" s="4"/>
      <c r="OXV150" s="4"/>
      <c r="OXW150" s="4"/>
      <c r="OXX150" s="4"/>
      <c r="OXY150" s="4"/>
      <c r="OXZ150" s="4"/>
      <c r="OYA150" s="4"/>
      <c r="OYB150" s="4"/>
      <c r="OYC150" s="4"/>
      <c r="OYD150" s="4"/>
      <c r="OYE150" s="4"/>
      <c r="OYF150" s="4"/>
      <c r="OYG150" s="4"/>
      <c r="OYH150" s="4"/>
      <c r="OYI150" s="4"/>
      <c r="OYJ150" s="4"/>
      <c r="OYK150" s="4"/>
      <c r="OYL150" s="4"/>
      <c r="OYM150" s="4"/>
      <c r="OYN150" s="4"/>
      <c r="OYO150" s="4"/>
      <c r="OYP150" s="4"/>
      <c r="OYQ150" s="4"/>
      <c r="OYR150" s="4"/>
      <c r="OYS150" s="4"/>
      <c r="OYT150" s="4"/>
      <c r="OYU150" s="4"/>
      <c r="OYV150" s="4"/>
      <c r="OYW150" s="4"/>
      <c r="OYX150" s="4"/>
      <c r="OYY150" s="4"/>
      <c r="OYZ150" s="4"/>
      <c r="OZA150" s="4"/>
      <c r="OZB150" s="4"/>
      <c r="OZC150" s="4"/>
      <c r="OZD150" s="4"/>
      <c r="OZE150" s="4"/>
      <c r="OZF150" s="4"/>
      <c r="OZG150" s="4"/>
      <c r="OZH150" s="4"/>
      <c r="OZI150" s="4"/>
      <c r="OZJ150" s="4"/>
      <c r="OZK150" s="4"/>
      <c r="OZL150" s="4"/>
      <c r="OZM150" s="4"/>
      <c r="OZN150" s="4"/>
      <c r="OZO150" s="4"/>
      <c r="OZP150" s="4"/>
      <c r="OZQ150" s="4"/>
      <c r="OZR150" s="4"/>
      <c r="OZS150" s="4"/>
      <c r="OZT150" s="4"/>
      <c r="OZU150" s="4"/>
      <c r="OZV150" s="4"/>
      <c r="OZW150" s="4"/>
      <c r="OZX150" s="4"/>
      <c r="OZY150" s="4"/>
      <c r="OZZ150" s="4"/>
      <c r="PAA150" s="4"/>
      <c r="PAB150" s="4"/>
      <c r="PAC150" s="4"/>
      <c r="PAD150" s="4"/>
      <c r="PAE150" s="4"/>
      <c r="PAF150" s="4"/>
      <c r="PAG150" s="4"/>
      <c r="PAH150" s="4"/>
      <c r="PAI150" s="4"/>
      <c r="PAJ150" s="4"/>
      <c r="PAK150" s="4"/>
      <c r="PAL150" s="4"/>
      <c r="PAM150" s="4"/>
      <c r="PAN150" s="4"/>
      <c r="PAO150" s="4"/>
      <c r="PAP150" s="4"/>
      <c r="PAQ150" s="4"/>
      <c r="PAR150" s="4"/>
      <c r="PAS150" s="4"/>
      <c r="PAT150" s="4"/>
      <c r="PAU150" s="4"/>
      <c r="PAV150" s="4"/>
      <c r="PAW150" s="4"/>
      <c r="PAX150" s="4"/>
      <c r="PAY150" s="4"/>
      <c r="PAZ150" s="4"/>
      <c r="PBA150" s="4"/>
      <c r="PBB150" s="4"/>
      <c r="PBC150" s="4"/>
      <c r="PBD150" s="4"/>
      <c r="PBE150" s="4"/>
      <c r="PBF150" s="4"/>
      <c r="PBG150" s="4"/>
      <c r="PBH150" s="4"/>
      <c r="PBI150" s="4"/>
      <c r="PBJ150" s="4"/>
      <c r="PBK150" s="4"/>
      <c r="PBL150" s="4"/>
      <c r="PBM150" s="4"/>
      <c r="PBN150" s="4"/>
      <c r="PBO150" s="4"/>
      <c r="PBP150" s="4"/>
      <c r="PBQ150" s="4"/>
      <c r="PBR150" s="4"/>
      <c r="PBS150" s="4"/>
      <c r="PBT150" s="4"/>
      <c r="PBU150" s="4"/>
      <c r="PBV150" s="4"/>
      <c r="PBW150" s="4"/>
      <c r="PBX150" s="4"/>
      <c r="PBY150" s="4"/>
      <c r="PBZ150" s="4"/>
      <c r="PCA150" s="4"/>
      <c r="PCB150" s="4"/>
      <c r="PCC150" s="4"/>
      <c r="PCD150" s="4"/>
      <c r="PCE150" s="4"/>
      <c r="PCF150" s="4"/>
      <c r="PCG150" s="4"/>
      <c r="PCH150" s="4"/>
      <c r="PCI150" s="4"/>
      <c r="PCJ150" s="4"/>
      <c r="PCK150" s="4"/>
      <c r="PCL150" s="4"/>
      <c r="PCM150" s="4"/>
      <c r="PCN150" s="4"/>
      <c r="PCO150" s="4"/>
      <c r="PCP150" s="4"/>
      <c r="PCQ150" s="4"/>
      <c r="PCR150" s="4"/>
      <c r="PCS150" s="4"/>
      <c r="PCT150" s="4"/>
      <c r="PCU150" s="4"/>
      <c r="PCV150" s="4"/>
      <c r="PCW150" s="4"/>
      <c r="PCX150" s="4"/>
      <c r="PCY150" s="4"/>
      <c r="PCZ150" s="4"/>
      <c r="PDA150" s="4"/>
      <c r="PDB150" s="4"/>
      <c r="PDC150" s="4"/>
      <c r="PDD150" s="4"/>
      <c r="PDE150" s="4"/>
      <c r="PDF150" s="4"/>
      <c r="PDG150" s="4"/>
      <c r="PDH150" s="4"/>
      <c r="PDI150" s="4"/>
      <c r="PDJ150" s="4"/>
      <c r="PDK150" s="4"/>
      <c r="PDL150" s="4"/>
      <c r="PDM150" s="4"/>
      <c r="PDN150" s="4"/>
      <c r="PDO150" s="4"/>
      <c r="PDP150" s="4"/>
      <c r="PDQ150" s="4"/>
      <c r="PDR150" s="4"/>
      <c r="PDS150" s="4"/>
      <c r="PDT150" s="4"/>
      <c r="PDU150" s="4"/>
      <c r="PDV150" s="4"/>
      <c r="PDW150" s="4"/>
      <c r="PDX150" s="4"/>
      <c r="PDY150" s="4"/>
      <c r="PDZ150" s="4"/>
      <c r="PEA150" s="4"/>
      <c r="PEB150" s="4"/>
      <c r="PEC150" s="4"/>
      <c r="PED150" s="4"/>
      <c r="PEE150" s="4"/>
      <c r="PEF150" s="4"/>
      <c r="PEG150" s="4"/>
      <c r="PEH150" s="4"/>
      <c r="PEI150" s="4"/>
      <c r="PEJ150" s="4"/>
      <c r="PEK150" s="4"/>
      <c r="PEL150" s="4"/>
      <c r="PEM150" s="4"/>
      <c r="PEN150" s="4"/>
      <c r="PEO150" s="4"/>
      <c r="PEP150" s="4"/>
      <c r="PEQ150" s="74"/>
      <c r="PER150" s="74"/>
      <c r="PES150" s="74"/>
      <c r="PET150" s="74"/>
      <c r="PEU150" s="74"/>
      <c r="PEV150" s="74"/>
      <c r="PEW150" s="4"/>
      <c r="PEX150" s="4"/>
      <c r="PEY150" s="4"/>
      <c r="PEZ150" s="4"/>
      <c r="PFA150" s="4"/>
      <c r="PFB150" s="4"/>
      <c r="PFC150" s="4"/>
      <c r="PFD150" s="4"/>
      <c r="PFE150" s="4"/>
      <c r="PFF150" s="4"/>
      <c r="PFG150" s="4"/>
      <c r="PFH150" s="4"/>
      <c r="PFI150" s="4"/>
      <c r="PFJ150" s="4"/>
      <c r="PFK150" s="4"/>
      <c r="PFL150" s="4"/>
      <c r="PFM150" s="4"/>
      <c r="PFN150" s="4"/>
      <c r="PFO150" s="4"/>
      <c r="PFP150" s="4"/>
      <c r="PFQ150" s="4"/>
      <c r="PFR150" s="4"/>
      <c r="PFS150" s="4"/>
      <c r="PFT150" s="4"/>
      <c r="PFU150" s="4"/>
      <c r="PFV150" s="4"/>
      <c r="PFW150" s="4"/>
      <c r="PFX150" s="4"/>
      <c r="PFY150" s="4"/>
      <c r="PFZ150" s="4"/>
      <c r="PGA150" s="4"/>
      <c r="PGB150" s="4"/>
      <c r="PGC150" s="4"/>
      <c r="PGD150" s="4"/>
      <c r="PGE150" s="4"/>
      <c r="PGF150" s="4"/>
      <c r="PGG150" s="4"/>
      <c r="PGH150" s="4"/>
      <c r="PGI150" s="4"/>
      <c r="PGJ150" s="4"/>
      <c r="PGK150" s="4"/>
      <c r="PGL150" s="4"/>
      <c r="PGM150" s="4"/>
      <c r="PGN150" s="4"/>
      <c r="PGO150" s="4"/>
      <c r="PGP150" s="4"/>
      <c r="PGQ150" s="4"/>
      <c r="PGR150" s="4"/>
      <c r="PGS150" s="4"/>
      <c r="PGT150" s="4"/>
      <c r="PGU150" s="4"/>
      <c r="PGV150" s="4"/>
      <c r="PGW150" s="4"/>
      <c r="PGX150" s="4"/>
      <c r="PGY150" s="4"/>
      <c r="PGZ150" s="4"/>
      <c r="PHA150" s="4"/>
      <c r="PHB150" s="4"/>
      <c r="PHC150" s="4"/>
      <c r="PHD150" s="4"/>
      <c r="PHE150" s="4"/>
      <c r="PHF150" s="4"/>
      <c r="PHG150" s="4"/>
      <c r="PHH150" s="4"/>
      <c r="PHI150" s="4"/>
      <c r="PHJ150" s="4"/>
      <c r="PHK150" s="4"/>
      <c r="PHL150" s="4"/>
      <c r="PHM150" s="4"/>
      <c r="PHN150" s="4"/>
      <c r="PHO150" s="4"/>
      <c r="PHP150" s="4"/>
      <c r="PHQ150" s="4"/>
      <c r="PHR150" s="4"/>
      <c r="PHS150" s="4"/>
      <c r="PHT150" s="4"/>
      <c r="PHU150" s="4"/>
      <c r="PHV150" s="4"/>
      <c r="PHW150" s="4"/>
      <c r="PHX150" s="4"/>
      <c r="PHY150" s="4"/>
      <c r="PHZ150" s="4"/>
      <c r="PIA150" s="4"/>
      <c r="PIB150" s="4"/>
      <c r="PIC150" s="4"/>
      <c r="PID150" s="4"/>
      <c r="PIE150" s="4"/>
      <c r="PIF150" s="4"/>
      <c r="PIG150" s="4"/>
      <c r="PIH150" s="4"/>
      <c r="PII150" s="4"/>
      <c r="PIJ150" s="4"/>
      <c r="PIK150" s="4"/>
      <c r="PIL150" s="4"/>
      <c r="PIM150" s="4"/>
      <c r="PIN150" s="4"/>
      <c r="PIO150" s="4"/>
      <c r="PIP150" s="4"/>
      <c r="PIQ150" s="4"/>
      <c r="PIR150" s="4"/>
      <c r="PIS150" s="4"/>
      <c r="PIT150" s="4"/>
      <c r="PIU150" s="4"/>
      <c r="PIV150" s="4"/>
      <c r="PIW150" s="4"/>
      <c r="PIX150" s="4"/>
      <c r="PIY150" s="4"/>
      <c r="PIZ150" s="4"/>
      <c r="PJA150" s="4"/>
      <c r="PJB150" s="4"/>
      <c r="PJC150" s="4"/>
      <c r="PJD150" s="4"/>
      <c r="PJE150" s="4"/>
      <c r="PJF150" s="4"/>
      <c r="PJG150" s="4"/>
      <c r="PJH150" s="4"/>
      <c r="PJI150" s="4"/>
      <c r="PJJ150" s="4"/>
      <c r="PJK150" s="4"/>
      <c r="PJL150" s="4"/>
      <c r="PJM150" s="4"/>
      <c r="PJN150" s="4"/>
      <c r="PJO150" s="4"/>
      <c r="PJP150" s="4"/>
      <c r="PJQ150" s="4"/>
      <c r="PJR150" s="4"/>
      <c r="PJS150" s="4"/>
      <c r="PJT150" s="4"/>
      <c r="PJU150" s="4"/>
      <c r="PJV150" s="4"/>
      <c r="PJW150" s="4"/>
      <c r="PJX150" s="4"/>
      <c r="PJY150" s="4"/>
      <c r="PJZ150" s="4"/>
      <c r="PKA150" s="4"/>
      <c r="PKB150" s="4"/>
      <c r="PKC150" s="4"/>
      <c r="PKD150" s="4"/>
      <c r="PKE150" s="4"/>
      <c r="PKF150" s="4"/>
      <c r="PKG150" s="4"/>
      <c r="PKH150" s="4"/>
      <c r="PKI150" s="4"/>
      <c r="PKJ150" s="4"/>
      <c r="PKK150" s="4"/>
      <c r="PKL150" s="4"/>
      <c r="PKM150" s="4"/>
      <c r="PKN150" s="4"/>
      <c r="PKO150" s="4"/>
      <c r="PKP150" s="4"/>
      <c r="PKQ150" s="4"/>
      <c r="PKR150" s="4"/>
      <c r="PKS150" s="4"/>
      <c r="PKT150" s="4"/>
      <c r="PKU150" s="4"/>
      <c r="PKV150" s="4"/>
      <c r="PKW150" s="4"/>
      <c r="PKX150" s="4"/>
      <c r="PKY150" s="4"/>
      <c r="PKZ150" s="4"/>
      <c r="PLA150" s="4"/>
      <c r="PLB150" s="4"/>
      <c r="PLC150" s="4"/>
      <c r="PLD150" s="4"/>
      <c r="PLE150" s="4"/>
      <c r="PLF150" s="4"/>
      <c r="PLG150" s="4"/>
      <c r="PLH150" s="4"/>
      <c r="PLI150" s="4"/>
      <c r="PLJ150" s="4"/>
      <c r="PLK150" s="4"/>
      <c r="PLL150" s="4"/>
      <c r="PLM150" s="4"/>
      <c r="PLN150" s="4"/>
      <c r="PLO150" s="4"/>
      <c r="PLP150" s="4"/>
      <c r="PLQ150" s="4"/>
      <c r="PLR150" s="4"/>
      <c r="PLS150" s="4"/>
      <c r="PLT150" s="4"/>
      <c r="PLU150" s="4"/>
      <c r="PLV150" s="4"/>
      <c r="PLW150" s="4"/>
      <c r="PLX150" s="4"/>
      <c r="PLY150" s="4"/>
      <c r="PLZ150" s="4"/>
      <c r="PMA150" s="4"/>
      <c r="PMB150" s="4"/>
      <c r="PMC150" s="4"/>
      <c r="PMD150" s="4"/>
      <c r="PME150" s="4"/>
      <c r="PMF150" s="4"/>
      <c r="PMG150" s="4"/>
      <c r="PMH150" s="4"/>
      <c r="PMI150" s="4"/>
      <c r="PMJ150" s="4"/>
      <c r="PMK150" s="4"/>
      <c r="PML150" s="4"/>
      <c r="PMM150" s="4"/>
      <c r="PMN150" s="4"/>
      <c r="PMO150" s="4"/>
      <c r="PMP150" s="4"/>
      <c r="PMQ150" s="4"/>
      <c r="PMR150" s="4"/>
      <c r="PMS150" s="4"/>
      <c r="PMT150" s="4"/>
      <c r="PMU150" s="4"/>
      <c r="PMV150" s="4"/>
      <c r="PMW150" s="4"/>
      <c r="PMX150" s="4"/>
      <c r="PMY150" s="4"/>
      <c r="PMZ150" s="4"/>
      <c r="PNA150" s="4"/>
      <c r="PNB150" s="4"/>
      <c r="PNC150" s="4"/>
      <c r="PND150" s="4"/>
      <c r="PNE150" s="4"/>
      <c r="PNF150" s="4"/>
      <c r="PNG150" s="4"/>
      <c r="PNH150" s="4"/>
      <c r="PNI150" s="4"/>
      <c r="PNJ150" s="4"/>
      <c r="PNK150" s="4"/>
      <c r="PNL150" s="4"/>
      <c r="PNM150" s="4"/>
      <c r="PNN150" s="4"/>
      <c r="PNO150" s="4"/>
      <c r="PNP150" s="4"/>
      <c r="PNQ150" s="4"/>
      <c r="PNR150" s="4"/>
      <c r="PNS150" s="4"/>
      <c r="PNT150" s="4"/>
      <c r="PNU150" s="4"/>
      <c r="PNV150" s="4"/>
      <c r="PNW150" s="4"/>
      <c r="PNX150" s="4"/>
      <c r="PNY150" s="4"/>
      <c r="PNZ150" s="4"/>
      <c r="POA150" s="4"/>
      <c r="POB150" s="4"/>
      <c r="POC150" s="4"/>
      <c r="POD150" s="4"/>
      <c r="POE150" s="4"/>
      <c r="POF150" s="4"/>
      <c r="POG150" s="4"/>
      <c r="POH150" s="4"/>
      <c r="POI150" s="4"/>
      <c r="POJ150" s="4"/>
      <c r="POK150" s="4"/>
      <c r="POL150" s="4"/>
      <c r="POM150" s="74"/>
      <c r="PON150" s="74"/>
      <c r="POO150" s="74"/>
      <c r="POP150" s="74"/>
      <c r="POQ150" s="74"/>
      <c r="POR150" s="74"/>
      <c r="POS150" s="4"/>
      <c r="POT150" s="4"/>
      <c r="POU150" s="4"/>
      <c r="POV150" s="4"/>
      <c r="POW150" s="4"/>
      <c r="POX150" s="4"/>
      <c r="POY150" s="4"/>
      <c r="POZ150" s="4"/>
      <c r="PPA150" s="4"/>
      <c r="PPB150" s="4"/>
      <c r="PPC150" s="4"/>
      <c r="PPD150" s="4"/>
      <c r="PPE150" s="4"/>
      <c r="PPF150" s="4"/>
      <c r="PPG150" s="4"/>
      <c r="PPH150" s="4"/>
      <c r="PPI150" s="4"/>
      <c r="PPJ150" s="4"/>
      <c r="PPK150" s="4"/>
      <c r="PPL150" s="4"/>
      <c r="PPM150" s="4"/>
      <c r="PPN150" s="4"/>
      <c r="PPO150" s="4"/>
      <c r="PPP150" s="4"/>
      <c r="PPQ150" s="4"/>
      <c r="PPR150" s="4"/>
      <c r="PPS150" s="4"/>
      <c r="PPT150" s="4"/>
      <c r="PPU150" s="4"/>
      <c r="PPV150" s="4"/>
      <c r="PPW150" s="4"/>
      <c r="PPX150" s="4"/>
      <c r="PPY150" s="4"/>
      <c r="PPZ150" s="4"/>
      <c r="PQA150" s="4"/>
      <c r="PQB150" s="4"/>
      <c r="PQC150" s="4"/>
      <c r="PQD150" s="4"/>
      <c r="PQE150" s="4"/>
      <c r="PQF150" s="4"/>
      <c r="PQG150" s="4"/>
      <c r="PQH150" s="4"/>
      <c r="PQI150" s="4"/>
      <c r="PQJ150" s="4"/>
      <c r="PQK150" s="4"/>
      <c r="PQL150" s="4"/>
      <c r="PQM150" s="4"/>
      <c r="PQN150" s="4"/>
      <c r="PQO150" s="4"/>
      <c r="PQP150" s="4"/>
      <c r="PQQ150" s="4"/>
      <c r="PQR150" s="4"/>
      <c r="PQS150" s="4"/>
      <c r="PQT150" s="4"/>
      <c r="PQU150" s="4"/>
      <c r="PQV150" s="4"/>
      <c r="PQW150" s="4"/>
      <c r="PQX150" s="4"/>
      <c r="PQY150" s="4"/>
      <c r="PQZ150" s="4"/>
      <c r="PRA150" s="4"/>
      <c r="PRB150" s="4"/>
      <c r="PRC150" s="4"/>
      <c r="PRD150" s="4"/>
      <c r="PRE150" s="4"/>
      <c r="PRF150" s="4"/>
      <c r="PRG150" s="4"/>
      <c r="PRH150" s="4"/>
      <c r="PRI150" s="4"/>
      <c r="PRJ150" s="4"/>
      <c r="PRK150" s="4"/>
      <c r="PRL150" s="4"/>
      <c r="PRM150" s="4"/>
      <c r="PRN150" s="4"/>
      <c r="PRO150" s="4"/>
      <c r="PRP150" s="4"/>
      <c r="PRQ150" s="4"/>
      <c r="PRR150" s="4"/>
      <c r="PRS150" s="4"/>
      <c r="PRT150" s="4"/>
      <c r="PRU150" s="4"/>
      <c r="PRV150" s="4"/>
      <c r="PRW150" s="4"/>
      <c r="PRX150" s="4"/>
      <c r="PRY150" s="4"/>
      <c r="PRZ150" s="4"/>
      <c r="PSA150" s="4"/>
      <c r="PSB150" s="4"/>
      <c r="PSC150" s="4"/>
      <c r="PSD150" s="4"/>
      <c r="PSE150" s="4"/>
      <c r="PSF150" s="4"/>
      <c r="PSG150" s="4"/>
      <c r="PSH150" s="4"/>
      <c r="PSI150" s="4"/>
      <c r="PSJ150" s="4"/>
      <c r="PSK150" s="4"/>
      <c r="PSL150" s="4"/>
      <c r="PSM150" s="4"/>
      <c r="PSN150" s="4"/>
      <c r="PSO150" s="4"/>
      <c r="PSP150" s="4"/>
      <c r="PSQ150" s="4"/>
      <c r="PSR150" s="4"/>
      <c r="PSS150" s="4"/>
      <c r="PST150" s="4"/>
      <c r="PSU150" s="4"/>
      <c r="PSV150" s="4"/>
      <c r="PSW150" s="4"/>
      <c r="PSX150" s="4"/>
      <c r="PSY150" s="4"/>
      <c r="PSZ150" s="4"/>
      <c r="PTA150" s="4"/>
      <c r="PTB150" s="4"/>
      <c r="PTC150" s="4"/>
      <c r="PTD150" s="4"/>
      <c r="PTE150" s="4"/>
      <c r="PTF150" s="4"/>
      <c r="PTG150" s="4"/>
      <c r="PTH150" s="4"/>
      <c r="PTI150" s="4"/>
      <c r="PTJ150" s="4"/>
      <c r="PTK150" s="4"/>
      <c r="PTL150" s="4"/>
      <c r="PTM150" s="4"/>
      <c r="PTN150" s="4"/>
      <c r="PTO150" s="4"/>
      <c r="PTP150" s="4"/>
      <c r="PTQ150" s="4"/>
      <c r="PTR150" s="4"/>
      <c r="PTS150" s="4"/>
      <c r="PTT150" s="4"/>
      <c r="PTU150" s="4"/>
      <c r="PTV150" s="4"/>
      <c r="PTW150" s="4"/>
      <c r="PTX150" s="4"/>
      <c r="PTY150" s="4"/>
      <c r="PTZ150" s="4"/>
      <c r="PUA150" s="4"/>
      <c r="PUB150" s="4"/>
      <c r="PUC150" s="4"/>
      <c r="PUD150" s="4"/>
      <c r="PUE150" s="4"/>
      <c r="PUF150" s="4"/>
      <c r="PUG150" s="4"/>
      <c r="PUH150" s="4"/>
      <c r="PUI150" s="4"/>
      <c r="PUJ150" s="4"/>
      <c r="PUK150" s="4"/>
      <c r="PUL150" s="4"/>
      <c r="PUM150" s="4"/>
      <c r="PUN150" s="4"/>
      <c r="PUO150" s="4"/>
      <c r="PUP150" s="4"/>
      <c r="PUQ150" s="4"/>
      <c r="PUR150" s="4"/>
      <c r="PUS150" s="4"/>
      <c r="PUT150" s="4"/>
      <c r="PUU150" s="4"/>
      <c r="PUV150" s="4"/>
      <c r="PUW150" s="4"/>
      <c r="PUX150" s="4"/>
      <c r="PUY150" s="4"/>
      <c r="PUZ150" s="4"/>
      <c r="PVA150" s="4"/>
      <c r="PVB150" s="4"/>
      <c r="PVC150" s="4"/>
      <c r="PVD150" s="4"/>
      <c r="PVE150" s="4"/>
      <c r="PVF150" s="4"/>
      <c r="PVG150" s="4"/>
      <c r="PVH150" s="4"/>
      <c r="PVI150" s="4"/>
      <c r="PVJ150" s="4"/>
      <c r="PVK150" s="4"/>
      <c r="PVL150" s="4"/>
      <c r="PVM150" s="4"/>
      <c r="PVN150" s="4"/>
      <c r="PVO150" s="4"/>
      <c r="PVP150" s="4"/>
      <c r="PVQ150" s="4"/>
      <c r="PVR150" s="4"/>
      <c r="PVS150" s="4"/>
      <c r="PVT150" s="4"/>
      <c r="PVU150" s="4"/>
      <c r="PVV150" s="4"/>
      <c r="PVW150" s="4"/>
      <c r="PVX150" s="4"/>
      <c r="PVY150" s="4"/>
      <c r="PVZ150" s="4"/>
      <c r="PWA150" s="4"/>
      <c r="PWB150" s="4"/>
      <c r="PWC150" s="4"/>
      <c r="PWD150" s="4"/>
      <c r="PWE150" s="4"/>
      <c r="PWF150" s="4"/>
      <c r="PWG150" s="4"/>
      <c r="PWH150" s="4"/>
      <c r="PWI150" s="4"/>
      <c r="PWJ150" s="4"/>
      <c r="PWK150" s="4"/>
      <c r="PWL150" s="4"/>
      <c r="PWM150" s="4"/>
      <c r="PWN150" s="4"/>
      <c r="PWO150" s="4"/>
      <c r="PWP150" s="4"/>
      <c r="PWQ150" s="4"/>
      <c r="PWR150" s="4"/>
      <c r="PWS150" s="4"/>
      <c r="PWT150" s="4"/>
      <c r="PWU150" s="4"/>
      <c r="PWV150" s="4"/>
      <c r="PWW150" s="4"/>
      <c r="PWX150" s="4"/>
      <c r="PWY150" s="4"/>
      <c r="PWZ150" s="4"/>
      <c r="PXA150" s="4"/>
      <c r="PXB150" s="4"/>
      <c r="PXC150" s="4"/>
      <c r="PXD150" s="4"/>
      <c r="PXE150" s="4"/>
      <c r="PXF150" s="4"/>
      <c r="PXG150" s="4"/>
      <c r="PXH150" s="4"/>
      <c r="PXI150" s="4"/>
      <c r="PXJ150" s="4"/>
      <c r="PXK150" s="4"/>
      <c r="PXL150" s="4"/>
      <c r="PXM150" s="4"/>
      <c r="PXN150" s="4"/>
      <c r="PXO150" s="4"/>
      <c r="PXP150" s="4"/>
      <c r="PXQ150" s="4"/>
      <c r="PXR150" s="4"/>
      <c r="PXS150" s="4"/>
      <c r="PXT150" s="4"/>
      <c r="PXU150" s="4"/>
      <c r="PXV150" s="4"/>
      <c r="PXW150" s="4"/>
      <c r="PXX150" s="4"/>
      <c r="PXY150" s="4"/>
      <c r="PXZ150" s="4"/>
      <c r="PYA150" s="4"/>
      <c r="PYB150" s="4"/>
      <c r="PYC150" s="4"/>
      <c r="PYD150" s="4"/>
      <c r="PYE150" s="4"/>
      <c r="PYF150" s="4"/>
      <c r="PYG150" s="4"/>
      <c r="PYH150" s="4"/>
      <c r="PYI150" s="74"/>
      <c r="PYJ150" s="74"/>
      <c r="PYK150" s="74"/>
      <c r="PYL150" s="74"/>
      <c r="PYM150" s="74"/>
      <c r="PYN150" s="74"/>
      <c r="PYO150" s="4"/>
      <c r="PYP150" s="4"/>
      <c r="PYQ150" s="4"/>
      <c r="PYR150" s="4"/>
      <c r="PYS150" s="4"/>
      <c r="PYT150" s="4"/>
      <c r="PYU150" s="4"/>
      <c r="PYV150" s="4"/>
      <c r="PYW150" s="4"/>
      <c r="PYX150" s="4"/>
      <c r="PYY150" s="4"/>
      <c r="PYZ150" s="4"/>
      <c r="PZA150" s="4"/>
      <c r="PZB150" s="4"/>
      <c r="PZC150" s="4"/>
      <c r="PZD150" s="4"/>
      <c r="PZE150" s="4"/>
      <c r="PZF150" s="4"/>
      <c r="PZG150" s="4"/>
      <c r="PZH150" s="4"/>
      <c r="PZI150" s="4"/>
      <c r="PZJ150" s="4"/>
      <c r="PZK150" s="4"/>
      <c r="PZL150" s="4"/>
      <c r="PZM150" s="4"/>
      <c r="PZN150" s="4"/>
      <c r="PZO150" s="4"/>
      <c r="PZP150" s="4"/>
      <c r="PZQ150" s="4"/>
      <c r="PZR150" s="4"/>
      <c r="PZS150" s="4"/>
      <c r="PZT150" s="4"/>
      <c r="PZU150" s="4"/>
      <c r="PZV150" s="4"/>
      <c r="PZW150" s="4"/>
      <c r="PZX150" s="4"/>
      <c r="PZY150" s="4"/>
      <c r="PZZ150" s="4"/>
      <c r="QAA150" s="4"/>
      <c r="QAB150" s="4"/>
      <c r="QAC150" s="4"/>
      <c r="QAD150" s="4"/>
      <c r="QAE150" s="4"/>
      <c r="QAF150" s="4"/>
      <c r="QAG150" s="4"/>
      <c r="QAH150" s="4"/>
      <c r="QAI150" s="4"/>
      <c r="QAJ150" s="4"/>
      <c r="QAK150" s="4"/>
      <c r="QAL150" s="4"/>
      <c r="QAM150" s="4"/>
      <c r="QAN150" s="4"/>
      <c r="QAO150" s="4"/>
      <c r="QAP150" s="4"/>
      <c r="QAQ150" s="4"/>
      <c r="QAR150" s="4"/>
      <c r="QAS150" s="4"/>
      <c r="QAT150" s="4"/>
      <c r="QAU150" s="4"/>
      <c r="QAV150" s="4"/>
      <c r="QAW150" s="4"/>
      <c r="QAX150" s="4"/>
      <c r="QAY150" s="4"/>
      <c r="QAZ150" s="4"/>
      <c r="QBA150" s="4"/>
      <c r="QBB150" s="4"/>
      <c r="QBC150" s="4"/>
      <c r="QBD150" s="4"/>
      <c r="QBE150" s="4"/>
      <c r="QBF150" s="4"/>
      <c r="QBG150" s="4"/>
      <c r="QBH150" s="4"/>
      <c r="QBI150" s="4"/>
      <c r="QBJ150" s="4"/>
      <c r="QBK150" s="4"/>
      <c r="QBL150" s="4"/>
      <c r="QBM150" s="4"/>
      <c r="QBN150" s="4"/>
      <c r="QBO150" s="4"/>
      <c r="QBP150" s="4"/>
      <c r="QBQ150" s="4"/>
      <c r="QBR150" s="4"/>
      <c r="QBS150" s="4"/>
      <c r="QBT150" s="4"/>
      <c r="QBU150" s="4"/>
      <c r="QBV150" s="4"/>
      <c r="QBW150" s="4"/>
      <c r="QBX150" s="4"/>
      <c r="QBY150" s="4"/>
      <c r="QBZ150" s="4"/>
      <c r="QCA150" s="4"/>
      <c r="QCB150" s="4"/>
      <c r="QCC150" s="4"/>
      <c r="QCD150" s="4"/>
      <c r="QCE150" s="4"/>
      <c r="QCF150" s="4"/>
      <c r="QCG150" s="4"/>
      <c r="QCH150" s="4"/>
      <c r="QCI150" s="4"/>
      <c r="QCJ150" s="4"/>
      <c r="QCK150" s="4"/>
      <c r="QCL150" s="4"/>
      <c r="QCM150" s="4"/>
      <c r="QCN150" s="4"/>
      <c r="QCO150" s="4"/>
      <c r="QCP150" s="4"/>
      <c r="QCQ150" s="4"/>
      <c r="QCR150" s="4"/>
      <c r="QCS150" s="4"/>
      <c r="QCT150" s="4"/>
      <c r="QCU150" s="4"/>
      <c r="QCV150" s="4"/>
      <c r="QCW150" s="4"/>
      <c r="QCX150" s="4"/>
      <c r="QCY150" s="4"/>
      <c r="QCZ150" s="4"/>
      <c r="QDA150" s="4"/>
      <c r="QDB150" s="4"/>
      <c r="QDC150" s="4"/>
      <c r="QDD150" s="4"/>
      <c r="QDE150" s="4"/>
      <c r="QDF150" s="4"/>
      <c r="QDG150" s="4"/>
      <c r="QDH150" s="4"/>
      <c r="QDI150" s="4"/>
      <c r="QDJ150" s="4"/>
      <c r="QDK150" s="4"/>
      <c r="QDL150" s="4"/>
      <c r="QDM150" s="4"/>
      <c r="QDN150" s="4"/>
      <c r="QDO150" s="4"/>
      <c r="QDP150" s="4"/>
      <c r="QDQ150" s="4"/>
      <c r="QDR150" s="4"/>
      <c r="QDS150" s="4"/>
      <c r="QDT150" s="4"/>
      <c r="QDU150" s="4"/>
      <c r="QDV150" s="4"/>
      <c r="QDW150" s="4"/>
      <c r="QDX150" s="4"/>
      <c r="QDY150" s="4"/>
      <c r="QDZ150" s="4"/>
      <c r="QEA150" s="4"/>
      <c r="QEB150" s="4"/>
      <c r="QEC150" s="4"/>
      <c r="QED150" s="4"/>
      <c r="QEE150" s="4"/>
      <c r="QEF150" s="4"/>
      <c r="QEG150" s="4"/>
      <c r="QEH150" s="4"/>
      <c r="QEI150" s="4"/>
      <c r="QEJ150" s="4"/>
      <c r="QEK150" s="4"/>
      <c r="QEL150" s="4"/>
      <c r="QEM150" s="4"/>
      <c r="QEN150" s="4"/>
      <c r="QEO150" s="4"/>
      <c r="QEP150" s="4"/>
      <c r="QEQ150" s="4"/>
      <c r="QER150" s="4"/>
      <c r="QES150" s="4"/>
      <c r="QET150" s="4"/>
      <c r="QEU150" s="4"/>
      <c r="QEV150" s="4"/>
      <c r="QEW150" s="4"/>
      <c r="QEX150" s="4"/>
      <c r="QEY150" s="4"/>
      <c r="QEZ150" s="4"/>
      <c r="QFA150" s="4"/>
      <c r="QFB150" s="4"/>
      <c r="QFC150" s="4"/>
      <c r="QFD150" s="4"/>
      <c r="QFE150" s="4"/>
      <c r="QFF150" s="4"/>
      <c r="QFG150" s="4"/>
      <c r="QFH150" s="4"/>
      <c r="QFI150" s="4"/>
      <c r="QFJ150" s="4"/>
      <c r="QFK150" s="4"/>
      <c r="QFL150" s="4"/>
      <c r="QFM150" s="4"/>
      <c r="QFN150" s="4"/>
      <c r="QFO150" s="4"/>
      <c r="QFP150" s="4"/>
      <c r="QFQ150" s="4"/>
      <c r="QFR150" s="4"/>
      <c r="QFS150" s="4"/>
      <c r="QFT150" s="4"/>
      <c r="QFU150" s="4"/>
      <c r="QFV150" s="4"/>
      <c r="QFW150" s="4"/>
      <c r="QFX150" s="4"/>
      <c r="QFY150" s="4"/>
      <c r="QFZ150" s="4"/>
      <c r="QGA150" s="4"/>
      <c r="QGB150" s="4"/>
      <c r="QGC150" s="4"/>
      <c r="QGD150" s="4"/>
      <c r="QGE150" s="4"/>
      <c r="QGF150" s="4"/>
      <c r="QGG150" s="4"/>
      <c r="QGH150" s="4"/>
      <c r="QGI150" s="4"/>
      <c r="QGJ150" s="4"/>
      <c r="QGK150" s="4"/>
      <c r="QGL150" s="4"/>
      <c r="QGM150" s="4"/>
      <c r="QGN150" s="4"/>
      <c r="QGO150" s="4"/>
      <c r="QGP150" s="4"/>
      <c r="QGQ150" s="4"/>
      <c r="QGR150" s="4"/>
      <c r="QGS150" s="4"/>
      <c r="QGT150" s="4"/>
      <c r="QGU150" s="4"/>
      <c r="QGV150" s="4"/>
      <c r="QGW150" s="4"/>
      <c r="QGX150" s="4"/>
      <c r="QGY150" s="4"/>
      <c r="QGZ150" s="4"/>
      <c r="QHA150" s="4"/>
      <c r="QHB150" s="4"/>
      <c r="QHC150" s="4"/>
      <c r="QHD150" s="4"/>
      <c r="QHE150" s="4"/>
      <c r="QHF150" s="4"/>
      <c r="QHG150" s="4"/>
      <c r="QHH150" s="4"/>
      <c r="QHI150" s="4"/>
      <c r="QHJ150" s="4"/>
      <c r="QHK150" s="4"/>
      <c r="QHL150" s="4"/>
      <c r="QHM150" s="4"/>
      <c r="QHN150" s="4"/>
      <c r="QHO150" s="4"/>
      <c r="QHP150" s="4"/>
      <c r="QHQ150" s="4"/>
      <c r="QHR150" s="4"/>
      <c r="QHS150" s="4"/>
      <c r="QHT150" s="4"/>
      <c r="QHU150" s="4"/>
      <c r="QHV150" s="4"/>
      <c r="QHW150" s="4"/>
      <c r="QHX150" s="4"/>
      <c r="QHY150" s="4"/>
      <c r="QHZ150" s="4"/>
      <c r="QIA150" s="4"/>
      <c r="QIB150" s="4"/>
      <c r="QIC150" s="4"/>
      <c r="QID150" s="4"/>
      <c r="QIE150" s="74"/>
      <c r="QIF150" s="74"/>
      <c r="QIG150" s="74"/>
      <c r="QIH150" s="74"/>
      <c r="QII150" s="74"/>
      <c r="QIJ150" s="74"/>
      <c r="QIK150" s="4"/>
      <c r="QIL150" s="4"/>
      <c r="QIM150" s="4"/>
      <c r="QIN150" s="4"/>
      <c r="QIO150" s="4"/>
      <c r="QIP150" s="4"/>
      <c r="QIQ150" s="4"/>
      <c r="QIR150" s="4"/>
      <c r="QIS150" s="4"/>
      <c r="QIT150" s="4"/>
      <c r="QIU150" s="4"/>
      <c r="QIV150" s="4"/>
      <c r="QIW150" s="4"/>
      <c r="QIX150" s="4"/>
      <c r="QIY150" s="4"/>
      <c r="QIZ150" s="4"/>
      <c r="QJA150" s="4"/>
      <c r="QJB150" s="4"/>
      <c r="QJC150" s="4"/>
      <c r="QJD150" s="4"/>
      <c r="QJE150" s="4"/>
      <c r="QJF150" s="4"/>
      <c r="QJG150" s="4"/>
      <c r="QJH150" s="4"/>
      <c r="QJI150" s="4"/>
      <c r="QJJ150" s="4"/>
      <c r="QJK150" s="4"/>
      <c r="QJL150" s="4"/>
      <c r="QJM150" s="4"/>
      <c r="QJN150" s="4"/>
      <c r="QJO150" s="4"/>
      <c r="QJP150" s="4"/>
      <c r="QJQ150" s="4"/>
      <c r="QJR150" s="4"/>
      <c r="QJS150" s="4"/>
      <c r="QJT150" s="4"/>
      <c r="QJU150" s="4"/>
      <c r="QJV150" s="4"/>
      <c r="QJW150" s="4"/>
      <c r="QJX150" s="4"/>
      <c r="QJY150" s="4"/>
      <c r="QJZ150" s="4"/>
      <c r="QKA150" s="4"/>
      <c r="QKB150" s="4"/>
      <c r="QKC150" s="4"/>
      <c r="QKD150" s="4"/>
      <c r="QKE150" s="4"/>
      <c r="QKF150" s="4"/>
      <c r="QKG150" s="4"/>
      <c r="QKH150" s="4"/>
      <c r="QKI150" s="4"/>
      <c r="QKJ150" s="4"/>
      <c r="QKK150" s="4"/>
      <c r="QKL150" s="4"/>
      <c r="QKM150" s="4"/>
      <c r="QKN150" s="4"/>
      <c r="QKO150" s="4"/>
      <c r="QKP150" s="4"/>
      <c r="QKQ150" s="4"/>
      <c r="QKR150" s="4"/>
      <c r="QKS150" s="4"/>
      <c r="QKT150" s="4"/>
      <c r="QKU150" s="4"/>
      <c r="QKV150" s="4"/>
      <c r="QKW150" s="4"/>
      <c r="QKX150" s="4"/>
      <c r="QKY150" s="4"/>
      <c r="QKZ150" s="4"/>
      <c r="QLA150" s="4"/>
      <c r="QLB150" s="4"/>
      <c r="QLC150" s="4"/>
      <c r="QLD150" s="4"/>
      <c r="QLE150" s="4"/>
      <c r="QLF150" s="4"/>
      <c r="QLG150" s="4"/>
      <c r="QLH150" s="4"/>
      <c r="QLI150" s="4"/>
      <c r="QLJ150" s="4"/>
      <c r="QLK150" s="4"/>
      <c r="QLL150" s="4"/>
      <c r="QLM150" s="4"/>
      <c r="QLN150" s="4"/>
      <c r="QLO150" s="4"/>
      <c r="QLP150" s="4"/>
      <c r="QLQ150" s="4"/>
      <c r="QLR150" s="4"/>
      <c r="QLS150" s="4"/>
      <c r="QLT150" s="4"/>
      <c r="QLU150" s="4"/>
      <c r="QLV150" s="4"/>
      <c r="QLW150" s="4"/>
      <c r="QLX150" s="4"/>
      <c r="QLY150" s="4"/>
      <c r="QLZ150" s="4"/>
      <c r="QMA150" s="4"/>
      <c r="QMB150" s="4"/>
      <c r="QMC150" s="4"/>
      <c r="QMD150" s="4"/>
      <c r="QME150" s="4"/>
      <c r="QMF150" s="4"/>
      <c r="QMG150" s="4"/>
      <c r="QMH150" s="4"/>
      <c r="QMI150" s="4"/>
      <c r="QMJ150" s="4"/>
      <c r="QMK150" s="4"/>
      <c r="QML150" s="4"/>
      <c r="QMM150" s="4"/>
      <c r="QMN150" s="4"/>
      <c r="QMO150" s="4"/>
      <c r="QMP150" s="4"/>
      <c r="QMQ150" s="4"/>
      <c r="QMR150" s="4"/>
      <c r="QMS150" s="4"/>
      <c r="QMT150" s="4"/>
      <c r="QMU150" s="4"/>
      <c r="QMV150" s="4"/>
      <c r="QMW150" s="4"/>
      <c r="QMX150" s="4"/>
      <c r="QMY150" s="4"/>
      <c r="QMZ150" s="4"/>
      <c r="QNA150" s="4"/>
      <c r="QNB150" s="4"/>
      <c r="QNC150" s="4"/>
      <c r="QND150" s="4"/>
      <c r="QNE150" s="4"/>
      <c r="QNF150" s="4"/>
      <c r="QNG150" s="4"/>
      <c r="QNH150" s="4"/>
      <c r="QNI150" s="4"/>
      <c r="QNJ150" s="4"/>
      <c r="QNK150" s="4"/>
      <c r="QNL150" s="4"/>
      <c r="QNM150" s="4"/>
      <c r="QNN150" s="4"/>
      <c r="QNO150" s="4"/>
      <c r="QNP150" s="4"/>
      <c r="QNQ150" s="4"/>
      <c r="QNR150" s="4"/>
      <c r="QNS150" s="4"/>
      <c r="QNT150" s="4"/>
      <c r="QNU150" s="4"/>
      <c r="QNV150" s="4"/>
      <c r="QNW150" s="4"/>
      <c r="QNX150" s="4"/>
      <c r="QNY150" s="4"/>
      <c r="QNZ150" s="4"/>
      <c r="QOA150" s="4"/>
      <c r="QOB150" s="4"/>
      <c r="QOC150" s="4"/>
      <c r="QOD150" s="4"/>
      <c r="QOE150" s="4"/>
      <c r="QOF150" s="4"/>
      <c r="QOG150" s="4"/>
      <c r="QOH150" s="4"/>
      <c r="QOI150" s="4"/>
      <c r="QOJ150" s="4"/>
      <c r="QOK150" s="4"/>
      <c r="QOL150" s="4"/>
      <c r="QOM150" s="4"/>
      <c r="QON150" s="4"/>
      <c r="QOO150" s="4"/>
      <c r="QOP150" s="4"/>
      <c r="QOQ150" s="4"/>
      <c r="QOR150" s="4"/>
      <c r="QOS150" s="4"/>
      <c r="QOT150" s="4"/>
      <c r="QOU150" s="4"/>
      <c r="QOV150" s="4"/>
      <c r="QOW150" s="4"/>
      <c r="QOX150" s="4"/>
      <c r="QOY150" s="4"/>
      <c r="QOZ150" s="4"/>
      <c r="QPA150" s="4"/>
      <c r="QPB150" s="4"/>
      <c r="QPC150" s="4"/>
      <c r="QPD150" s="4"/>
      <c r="QPE150" s="4"/>
      <c r="QPF150" s="4"/>
      <c r="QPG150" s="4"/>
      <c r="QPH150" s="4"/>
      <c r="QPI150" s="4"/>
      <c r="QPJ150" s="4"/>
      <c r="QPK150" s="4"/>
      <c r="QPL150" s="4"/>
      <c r="QPM150" s="4"/>
      <c r="QPN150" s="4"/>
      <c r="QPO150" s="4"/>
      <c r="QPP150" s="4"/>
      <c r="QPQ150" s="4"/>
      <c r="QPR150" s="4"/>
      <c r="QPS150" s="4"/>
      <c r="QPT150" s="4"/>
      <c r="QPU150" s="4"/>
      <c r="QPV150" s="4"/>
      <c r="QPW150" s="4"/>
      <c r="QPX150" s="4"/>
      <c r="QPY150" s="4"/>
      <c r="QPZ150" s="4"/>
      <c r="QQA150" s="4"/>
      <c r="QQB150" s="4"/>
      <c r="QQC150" s="4"/>
      <c r="QQD150" s="4"/>
      <c r="QQE150" s="4"/>
      <c r="QQF150" s="4"/>
      <c r="QQG150" s="4"/>
      <c r="QQH150" s="4"/>
      <c r="QQI150" s="4"/>
      <c r="QQJ150" s="4"/>
      <c r="QQK150" s="4"/>
      <c r="QQL150" s="4"/>
      <c r="QQM150" s="4"/>
      <c r="QQN150" s="4"/>
      <c r="QQO150" s="4"/>
      <c r="QQP150" s="4"/>
      <c r="QQQ150" s="4"/>
      <c r="QQR150" s="4"/>
      <c r="QQS150" s="4"/>
      <c r="QQT150" s="4"/>
      <c r="QQU150" s="4"/>
      <c r="QQV150" s="4"/>
      <c r="QQW150" s="4"/>
      <c r="QQX150" s="4"/>
      <c r="QQY150" s="4"/>
      <c r="QQZ150" s="4"/>
      <c r="QRA150" s="4"/>
      <c r="QRB150" s="4"/>
      <c r="QRC150" s="4"/>
      <c r="QRD150" s="4"/>
      <c r="QRE150" s="4"/>
      <c r="QRF150" s="4"/>
      <c r="QRG150" s="4"/>
      <c r="QRH150" s="4"/>
      <c r="QRI150" s="4"/>
      <c r="QRJ150" s="4"/>
      <c r="QRK150" s="4"/>
      <c r="QRL150" s="4"/>
      <c r="QRM150" s="4"/>
      <c r="QRN150" s="4"/>
      <c r="QRO150" s="4"/>
      <c r="QRP150" s="4"/>
      <c r="QRQ150" s="4"/>
      <c r="QRR150" s="4"/>
      <c r="QRS150" s="4"/>
      <c r="QRT150" s="4"/>
      <c r="QRU150" s="4"/>
      <c r="QRV150" s="4"/>
      <c r="QRW150" s="4"/>
      <c r="QRX150" s="4"/>
      <c r="QRY150" s="4"/>
      <c r="QRZ150" s="4"/>
      <c r="QSA150" s="74"/>
      <c r="QSB150" s="74"/>
      <c r="QSC150" s="74"/>
      <c r="QSD150" s="74"/>
      <c r="QSE150" s="74"/>
      <c r="QSF150" s="74"/>
      <c r="QSG150" s="4"/>
      <c r="QSH150" s="4"/>
      <c r="QSI150" s="4"/>
      <c r="QSJ150" s="4"/>
      <c r="QSK150" s="4"/>
      <c r="QSL150" s="4"/>
      <c r="QSM150" s="4"/>
      <c r="QSN150" s="4"/>
      <c r="QSO150" s="4"/>
      <c r="QSP150" s="4"/>
      <c r="QSQ150" s="4"/>
      <c r="QSR150" s="4"/>
      <c r="QSS150" s="4"/>
      <c r="QST150" s="4"/>
      <c r="QSU150" s="4"/>
      <c r="QSV150" s="4"/>
      <c r="QSW150" s="4"/>
      <c r="QSX150" s="4"/>
      <c r="QSY150" s="4"/>
      <c r="QSZ150" s="4"/>
      <c r="QTA150" s="4"/>
      <c r="QTB150" s="4"/>
      <c r="QTC150" s="4"/>
      <c r="QTD150" s="4"/>
      <c r="QTE150" s="4"/>
      <c r="QTF150" s="4"/>
      <c r="QTG150" s="4"/>
      <c r="QTH150" s="4"/>
      <c r="QTI150" s="4"/>
      <c r="QTJ150" s="4"/>
      <c r="QTK150" s="4"/>
      <c r="QTL150" s="4"/>
      <c r="QTM150" s="4"/>
      <c r="QTN150" s="4"/>
      <c r="QTO150" s="4"/>
      <c r="QTP150" s="4"/>
      <c r="QTQ150" s="4"/>
      <c r="QTR150" s="4"/>
      <c r="QTS150" s="4"/>
      <c r="QTT150" s="4"/>
      <c r="QTU150" s="4"/>
      <c r="QTV150" s="4"/>
      <c r="QTW150" s="4"/>
      <c r="QTX150" s="4"/>
      <c r="QTY150" s="4"/>
      <c r="QTZ150" s="4"/>
      <c r="QUA150" s="4"/>
      <c r="QUB150" s="4"/>
      <c r="QUC150" s="4"/>
      <c r="QUD150" s="4"/>
      <c r="QUE150" s="4"/>
      <c r="QUF150" s="4"/>
      <c r="QUG150" s="4"/>
      <c r="QUH150" s="4"/>
      <c r="QUI150" s="4"/>
      <c r="QUJ150" s="4"/>
      <c r="QUK150" s="4"/>
      <c r="QUL150" s="4"/>
      <c r="QUM150" s="4"/>
      <c r="QUN150" s="4"/>
      <c r="QUO150" s="4"/>
      <c r="QUP150" s="4"/>
      <c r="QUQ150" s="4"/>
      <c r="QUR150" s="4"/>
      <c r="QUS150" s="4"/>
      <c r="QUT150" s="4"/>
      <c r="QUU150" s="4"/>
      <c r="QUV150" s="4"/>
      <c r="QUW150" s="4"/>
      <c r="QUX150" s="4"/>
      <c r="QUY150" s="4"/>
      <c r="QUZ150" s="4"/>
      <c r="QVA150" s="4"/>
      <c r="QVB150" s="4"/>
      <c r="QVC150" s="4"/>
      <c r="QVD150" s="4"/>
      <c r="QVE150" s="4"/>
      <c r="QVF150" s="4"/>
      <c r="QVG150" s="4"/>
      <c r="QVH150" s="4"/>
      <c r="QVI150" s="4"/>
      <c r="QVJ150" s="4"/>
      <c r="QVK150" s="4"/>
      <c r="QVL150" s="4"/>
      <c r="QVM150" s="4"/>
      <c r="QVN150" s="4"/>
      <c r="QVO150" s="4"/>
      <c r="QVP150" s="4"/>
      <c r="QVQ150" s="4"/>
      <c r="QVR150" s="4"/>
      <c r="QVS150" s="4"/>
      <c r="QVT150" s="4"/>
      <c r="QVU150" s="4"/>
      <c r="QVV150" s="4"/>
      <c r="QVW150" s="4"/>
      <c r="QVX150" s="4"/>
      <c r="QVY150" s="4"/>
      <c r="QVZ150" s="4"/>
      <c r="QWA150" s="4"/>
      <c r="QWB150" s="4"/>
      <c r="QWC150" s="4"/>
      <c r="QWD150" s="4"/>
      <c r="QWE150" s="4"/>
      <c r="QWF150" s="4"/>
      <c r="QWG150" s="4"/>
      <c r="QWH150" s="4"/>
      <c r="QWI150" s="4"/>
      <c r="QWJ150" s="4"/>
      <c r="QWK150" s="4"/>
      <c r="QWL150" s="4"/>
      <c r="QWM150" s="4"/>
      <c r="QWN150" s="4"/>
      <c r="QWO150" s="4"/>
      <c r="QWP150" s="4"/>
      <c r="QWQ150" s="4"/>
      <c r="QWR150" s="4"/>
      <c r="QWS150" s="4"/>
      <c r="QWT150" s="4"/>
      <c r="QWU150" s="4"/>
      <c r="QWV150" s="4"/>
      <c r="QWW150" s="4"/>
      <c r="QWX150" s="4"/>
      <c r="QWY150" s="4"/>
      <c r="QWZ150" s="4"/>
      <c r="QXA150" s="4"/>
      <c r="QXB150" s="4"/>
      <c r="QXC150" s="4"/>
      <c r="QXD150" s="4"/>
      <c r="QXE150" s="4"/>
      <c r="QXF150" s="4"/>
      <c r="QXG150" s="4"/>
      <c r="QXH150" s="4"/>
      <c r="QXI150" s="4"/>
      <c r="QXJ150" s="4"/>
      <c r="QXK150" s="4"/>
      <c r="QXL150" s="4"/>
      <c r="QXM150" s="4"/>
      <c r="QXN150" s="4"/>
      <c r="QXO150" s="4"/>
      <c r="QXP150" s="4"/>
      <c r="QXQ150" s="4"/>
      <c r="QXR150" s="4"/>
      <c r="QXS150" s="4"/>
      <c r="QXT150" s="4"/>
      <c r="QXU150" s="4"/>
      <c r="QXV150" s="4"/>
      <c r="QXW150" s="4"/>
      <c r="QXX150" s="4"/>
      <c r="QXY150" s="4"/>
      <c r="QXZ150" s="4"/>
      <c r="QYA150" s="4"/>
      <c r="QYB150" s="4"/>
      <c r="QYC150" s="4"/>
      <c r="QYD150" s="4"/>
      <c r="QYE150" s="4"/>
      <c r="QYF150" s="4"/>
      <c r="QYG150" s="4"/>
      <c r="QYH150" s="4"/>
      <c r="QYI150" s="4"/>
      <c r="QYJ150" s="4"/>
      <c r="QYK150" s="4"/>
      <c r="QYL150" s="4"/>
      <c r="QYM150" s="4"/>
      <c r="QYN150" s="4"/>
      <c r="QYO150" s="4"/>
      <c r="QYP150" s="4"/>
      <c r="QYQ150" s="4"/>
      <c r="QYR150" s="4"/>
      <c r="QYS150" s="4"/>
      <c r="QYT150" s="4"/>
      <c r="QYU150" s="4"/>
      <c r="QYV150" s="4"/>
      <c r="QYW150" s="4"/>
      <c r="QYX150" s="4"/>
      <c r="QYY150" s="4"/>
      <c r="QYZ150" s="4"/>
      <c r="QZA150" s="4"/>
      <c r="QZB150" s="4"/>
      <c r="QZC150" s="4"/>
      <c r="QZD150" s="4"/>
      <c r="QZE150" s="4"/>
      <c r="QZF150" s="4"/>
      <c r="QZG150" s="4"/>
      <c r="QZH150" s="4"/>
      <c r="QZI150" s="4"/>
      <c r="QZJ150" s="4"/>
      <c r="QZK150" s="4"/>
      <c r="QZL150" s="4"/>
      <c r="QZM150" s="4"/>
      <c r="QZN150" s="4"/>
      <c r="QZO150" s="4"/>
      <c r="QZP150" s="4"/>
      <c r="QZQ150" s="4"/>
      <c r="QZR150" s="4"/>
      <c r="QZS150" s="4"/>
      <c r="QZT150" s="4"/>
      <c r="QZU150" s="4"/>
      <c r="QZV150" s="4"/>
      <c r="QZW150" s="4"/>
      <c r="QZX150" s="4"/>
      <c r="QZY150" s="4"/>
      <c r="QZZ150" s="4"/>
      <c r="RAA150" s="4"/>
      <c r="RAB150" s="4"/>
      <c r="RAC150" s="4"/>
      <c r="RAD150" s="4"/>
      <c r="RAE150" s="4"/>
      <c r="RAF150" s="4"/>
      <c r="RAG150" s="4"/>
      <c r="RAH150" s="4"/>
      <c r="RAI150" s="4"/>
      <c r="RAJ150" s="4"/>
      <c r="RAK150" s="4"/>
      <c r="RAL150" s="4"/>
      <c r="RAM150" s="4"/>
      <c r="RAN150" s="4"/>
      <c r="RAO150" s="4"/>
      <c r="RAP150" s="4"/>
      <c r="RAQ150" s="4"/>
      <c r="RAR150" s="4"/>
      <c r="RAS150" s="4"/>
      <c r="RAT150" s="4"/>
      <c r="RAU150" s="4"/>
      <c r="RAV150" s="4"/>
      <c r="RAW150" s="4"/>
      <c r="RAX150" s="4"/>
      <c r="RAY150" s="4"/>
      <c r="RAZ150" s="4"/>
      <c r="RBA150" s="4"/>
      <c r="RBB150" s="4"/>
      <c r="RBC150" s="4"/>
      <c r="RBD150" s="4"/>
      <c r="RBE150" s="4"/>
      <c r="RBF150" s="4"/>
      <c r="RBG150" s="4"/>
      <c r="RBH150" s="4"/>
      <c r="RBI150" s="4"/>
      <c r="RBJ150" s="4"/>
      <c r="RBK150" s="4"/>
      <c r="RBL150" s="4"/>
      <c r="RBM150" s="4"/>
      <c r="RBN150" s="4"/>
      <c r="RBO150" s="4"/>
      <c r="RBP150" s="4"/>
      <c r="RBQ150" s="4"/>
      <c r="RBR150" s="4"/>
      <c r="RBS150" s="4"/>
      <c r="RBT150" s="4"/>
      <c r="RBU150" s="4"/>
      <c r="RBV150" s="4"/>
      <c r="RBW150" s="74"/>
      <c r="RBX150" s="74"/>
      <c r="RBY150" s="74"/>
      <c r="RBZ150" s="74"/>
      <c r="RCA150" s="74"/>
      <c r="RCB150" s="74"/>
      <c r="RCC150" s="4"/>
      <c r="RCD150" s="4"/>
      <c r="RCE150" s="4"/>
      <c r="RCF150" s="4"/>
      <c r="RCG150" s="4"/>
      <c r="RCH150" s="4"/>
      <c r="RCI150" s="4"/>
      <c r="RCJ150" s="4"/>
      <c r="RCK150" s="4"/>
      <c r="RCL150" s="4"/>
      <c r="RCM150" s="4"/>
      <c r="RCN150" s="4"/>
      <c r="RCO150" s="4"/>
      <c r="RCP150" s="4"/>
      <c r="RCQ150" s="4"/>
      <c r="RCR150" s="4"/>
      <c r="RCS150" s="4"/>
      <c r="RCT150" s="4"/>
      <c r="RCU150" s="4"/>
      <c r="RCV150" s="4"/>
      <c r="RCW150" s="4"/>
      <c r="RCX150" s="4"/>
      <c r="RCY150" s="4"/>
      <c r="RCZ150" s="4"/>
      <c r="RDA150" s="4"/>
      <c r="RDB150" s="4"/>
      <c r="RDC150" s="4"/>
      <c r="RDD150" s="4"/>
      <c r="RDE150" s="4"/>
      <c r="RDF150" s="4"/>
      <c r="RDG150" s="4"/>
      <c r="RDH150" s="4"/>
      <c r="RDI150" s="4"/>
      <c r="RDJ150" s="4"/>
      <c r="RDK150" s="4"/>
      <c r="RDL150" s="4"/>
      <c r="RDM150" s="4"/>
      <c r="RDN150" s="4"/>
      <c r="RDO150" s="4"/>
      <c r="RDP150" s="4"/>
      <c r="RDQ150" s="4"/>
      <c r="RDR150" s="4"/>
      <c r="RDS150" s="4"/>
      <c r="RDT150" s="4"/>
      <c r="RDU150" s="4"/>
      <c r="RDV150" s="4"/>
      <c r="RDW150" s="4"/>
      <c r="RDX150" s="4"/>
      <c r="RDY150" s="4"/>
      <c r="RDZ150" s="4"/>
      <c r="REA150" s="4"/>
      <c r="REB150" s="4"/>
      <c r="REC150" s="4"/>
      <c r="RED150" s="4"/>
      <c r="REE150" s="4"/>
      <c r="REF150" s="4"/>
      <c r="REG150" s="4"/>
      <c r="REH150" s="4"/>
      <c r="REI150" s="4"/>
      <c r="REJ150" s="4"/>
      <c r="REK150" s="4"/>
      <c r="REL150" s="4"/>
      <c r="REM150" s="4"/>
      <c r="REN150" s="4"/>
      <c r="REO150" s="4"/>
      <c r="REP150" s="4"/>
      <c r="REQ150" s="4"/>
      <c r="RER150" s="4"/>
      <c r="RES150" s="4"/>
      <c r="RET150" s="4"/>
      <c r="REU150" s="4"/>
      <c r="REV150" s="4"/>
      <c r="REW150" s="4"/>
      <c r="REX150" s="4"/>
      <c r="REY150" s="4"/>
      <c r="REZ150" s="4"/>
      <c r="RFA150" s="4"/>
      <c r="RFB150" s="4"/>
      <c r="RFC150" s="4"/>
      <c r="RFD150" s="4"/>
      <c r="RFE150" s="4"/>
      <c r="RFF150" s="4"/>
      <c r="RFG150" s="4"/>
      <c r="RFH150" s="4"/>
      <c r="RFI150" s="4"/>
      <c r="RFJ150" s="4"/>
      <c r="RFK150" s="4"/>
      <c r="RFL150" s="4"/>
      <c r="RFM150" s="4"/>
      <c r="RFN150" s="4"/>
      <c r="RFO150" s="4"/>
      <c r="RFP150" s="4"/>
      <c r="RFQ150" s="4"/>
      <c r="RFR150" s="4"/>
      <c r="RFS150" s="4"/>
      <c r="RFT150" s="4"/>
      <c r="RFU150" s="4"/>
      <c r="RFV150" s="4"/>
      <c r="RFW150" s="4"/>
      <c r="RFX150" s="4"/>
      <c r="RFY150" s="4"/>
      <c r="RFZ150" s="4"/>
      <c r="RGA150" s="4"/>
      <c r="RGB150" s="4"/>
      <c r="RGC150" s="4"/>
      <c r="RGD150" s="4"/>
      <c r="RGE150" s="4"/>
      <c r="RGF150" s="4"/>
      <c r="RGG150" s="4"/>
      <c r="RGH150" s="4"/>
      <c r="RGI150" s="4"/>
      <c r="RGJ150" s="4"/>
      <c r="RGK150" s="4"/>
      <c r="RGL150" s="4"/>
      <c r="RGM150" s="4"/>
      <c r="RGN150" s="4"/>
      <c r="RGO150" s="4"/>
      <c r="RGP150" s="4"/>
      <c r="RGQ150" s="4"/>
      <c r="RGR150" s="4"/>
      <c r="RGS150" s="4"/>
      <c r="RGT150" s="4"/>
      <c r="RGU150" s="4"/>
      <c r="RGV150" s="4"/>
      <c r="RGW150" s="4"/>
      <c r="RGX150" s="4"/>
      <c r="RGY150" s="4"/>
      <c r="RGZ150" s="4"/>
      <c r="RHA150" s="4"/>
      <c r="RHB150" s="4"/>
      <c r="RHC150" s="4"/>
      <c r="RHD150" s="4"/>
      <c r="RHE150" s="4"/>
      <c r="RHF150" s="4"/>
      <c r="RHG150" s="4"/>
      <c r="RHH150" s="4"/>
      <c r="RHI150" s="4"/>
      <c r="RHJ150" s="4"/>
      <c r="RHK150" s="4"/>
      <c r="RHL150" s="4"/>
      <c r="RHM150" s="4"/>
      <c r="RHN150" s="4"/>
      <c r="RHO150" s="4"/>
      <c r="RHP150" s="4"/>
      <c r="RHQ150" s="4"/>
      <c r="RHR150" s="4"/>
      <c r="RHS150" s="4"/>
      <c r="RHT150" s="4"/>
      <c r="RHU150" s="4"/>
      <c r="RHV150" s="4"/>
      <c r="RHW150" s="4"/>
      <c r="RHX150" s="4"/>
      <c r="RHY150" s="4"/>
      <c r="RHZ150" s="4"/>
      <c r="RIA150" s="4"/>
      <c r="RIB150" s="4"/>
      <c r="RIC150" s="4"/>
      <c r="RID150" s="4"/>
      <c r="RIE150" s="4"/>
      <c r="RIF150" s="4"/>
      <c r="RIG150" s="4"/>
      <c r="RIH150" s="4"/>
      <c r="RII150" s="4"/>
      <c r="RIJ150" s="4"/>
      <c r="RIK150" s="4"/>
      <c r="RIL150" s="4"/>
      <c r="RIM150" s="4"/>
      <c r="RIN150" s="4"/>
      <c r="RIO150" s="4"/>
      <c r="RIP150" s="4"/>
      <c r="RIQ150" s="4"/>
      <c r="RIR150" s="4"/>
      <c r="RIS150" s="4"/>
      <c r="RIT150" s="4"/>
      <c r="RIU150" s="4"/>
      <c r="RIV150" s="4"/>
      <c r="RIW150" s="4"/>
      <c r="RIX150" s="4"/>
      <c r="RIY150" s="4"/>
      <c r="RIZ150" s="4"/>
      <c r="RJA150" s="4"/>
      <c r="RJB150" s="4"/>
      <c r="RJC150" s="4"/>
      <c r="RJD150" s="4"/>
      <c r="RJE150" s="4"/>
      <c r="RJF150" s="4"/>
      <c r="RJG150" s="4"/>
      <c r="RJH150" s="4"/>
      <c r="RJI150" s="4"/>
      <c r="RJJ150" s="4"/>
      <c r="RJK150" s="4"/>
      <c r="RJL150" s="4"/>
      <c r="RJM150" s="4"/>
      <c r="RJN150" s="4"/>
      <c r="RJO150" s="4"/>
      <c r="RJP150" s="4"/>
      <c r="RJQ150" s="4"/>
      <c r="RJR150" s="4"/>
      <c r="RJS150" s="4"/>
      <c r="RJT150" s="4"/>
      <c r="RJU150" s="4"/>
      <c r="RJV150" s="4"/>
      <c r="RJW150" s="4"/>
      <c r="RJX150" s="4"/>
      <c r="RJY150" s="4"/>
      <c r="RJZ150" s="4"/>
      <c r="RKA150" s="4"/>
      <c r="RKB150" s="4"/>
      <c r="RKC150" s="4"/>
      <c r="RKD150" s="4"/>
      <c r="RKE150" s="4"/>
      <c r="RKF150" s="4"/>
      <c r="RKG150" s="4"/>
      <c r="RKH150" s="4"/>
      <c r="RKI150" s="4"/>
      <c r="RKJ150" s="4"/>
      <c r="RKK150" s="4"/>
      <c r="RKL150" s="4"/>
      <c r="RKM150" s="4"/>
      <c r="RKN150" s="4"/>
      <c r="RKO150" s="4"/>
      <c r="RKP150" s="4"/>
      <c r="RKQ150" s="4"/>
      <c r="RKR150" s="4"/>
      <c r="RKS150" s="4"/>
      <c r="RKT150" s="4"/>
      <c r="RKU150" s="4"/>
      <c r="RKV150" s="4"/>
      <c r="RKW150" s="4"/>
      <c r="RKX150" s="4"/>
      <c r="RKY150" s="4"/>
      <c r="RKZ150" s="4"/>
      <c r="RLA150" s="4"/>
      <c r="RLB150" s="4"/>
      <c r="RLC150" s="4"/>
      <c r="RLD150" s="4"/>
      <c r="RLE150" s="4"/>
      <c r="RLF150" s="4"/>
      <c r="RLG150" s="4"/>
      <c r="RLH150" s="4"/>
      <c r="RLI150" s="4"/>
      <c r="RLJ150" s="4"/>
      <c r="RLK150" s="4"/>
      <c r="RLL150" s="4"/>
      <c r="RLM150" s="4"/>
      <c r="RLN150" s="4"/>
      <c r="RLO150" s="4"/>
      <c r="RLP150" s="4"/>
      <c r="RLQ150" s="4"/>
      <c r="RLR150" s="4"/>
      <c r="RLS150" s="74"/>
      <c r="RLT150" s="74"/>
      <c r="RLU150" s="74"/>
      <c r="RLV150" s="74"/>
      <c r="RLW150" s="74"/>
      <c r="RLX150" s="74"/>
      <c r="RLY150" s="4"/>
      <c r="RLZ150" s="4"/>
      <c r="RMA150" s="4"/>
      <c r="RMB150" s="4"/>
      <c r="RMC150" s="4"/>
      <c r="RMD150" s="4"/>
      <c r="RME150" s="4"/>
      <c r="RMF150" s="4"/>
      <c r="RMG150" s="4"/>
      <c r="RMH150" s="4"/>
      <c r="RMI150" s="4"/>
      <c r="RMJ150" s="4"/>
      <c r="RMK150" s="4"/>
      <c r="RML150" s="4"/>
      <c r="RMM150" s="4"/>
      <c r="RMN150" s="4"/>
      <c r="RMO150" s="4"/>
      <c r="RMP150" s="4"/>
      <c r="RMQ150" s="4"/>
      <c r="RMR150" s="4"/>
      <c r="RMS150" s="4"/>
      <c r="RMT150" s="4"/>
      <c r="RMU150" s="4"/>
      <c r="RMV150" s="4"/>
      <c r="RMW150" s="4"/>
      <c r="RMX150" s="4"/>
      <c r="RMY150" s="4"/>
      <c r="RMZ150" s="4"/>
      <c r="RNA150" s="4"/>
      <c r="RNB150" s="4"/>
      <c r="RNC150" s="4"/>
      <c r="RND150" s="4"/>
      <c r="RNE150" s="4"/>
      <c r="RNF150" s="4"/>
      <c r="RNG150" s="4"/>
      <c r="RNH150" s="4"/>
      <c r="RNI150" s="4"/>
      <c r="RNJ150" s="4"/>
      <c r="RNK150" s="4"/>
      <c r="RNL150" s="4"/>
      <c r="RNM150" s="4"/>
      <c r="RNN150" s="4"/>
      <c r="RNO150" s="4"/>
      <c r="RNP150" s="4"/>
      <c r="RNQ150" s="4"/>
      <c r="RNR150" s="4"/>
      <c r="RNS150" s="4"/>
      <c r="RNT150" s="4"/>
      <c r="RNU150" s="4"/>
      <c r="RNV150" s="4"/>
      <c r="RNW150" s="4"/>
      <c r="RNX150" s="4"/>
      <c r="RNY150" s="4"/>
      <c r="RNZ150" s="4"/>
      <c r="ROA150" s="4"/>
      <c r="ROB150" s="4"/>
      <c r="ROC150" s="4"/>
      <c r="ROD150" s="4"/>
      <c r="ROE150" s="4"/>
      <c r="ROF150" s="4"/>
      <c r="ROG150" s="4"/>
      <c r="ROH150" s="4"/>
      <c r="ROI150" s="4"/>
      <c r="ROJ150" s="4"/>
      <c r="ROK150" s="4"/>
      <c r="ROL150" s="4"/>
      <c r="ROM150" s="4"/>
      <c r="RON150" s="4"/>
      <c r="ROO150" s="4"/>
      <c r="ROP150" s="4"/>
      <c r="ROQ150" s="4"/>
      <c r="ROR150" s="4"/>
      <c r="ROS150" s="4"/>
      <c r="ROT150" s="4"/>
      <c r="ROU150" s="4"/>
      <c r="ROV150" s="4"/>
      <c r="ROW150" s="4"/>
      <c r="ROX150" s="4"/>
      <c r="ROY150" s="4"/>
      <c r="ROZ150" s="4"/>
      <c r="RPA150" s="4"/>
      <c r="RPB150" s="4"/>
      <c r="RPC150" s="4"/>
      <c r="RPD150" s="4"/>
      <c r="RPE150" s="4"/>
      <c r="RPF150" s="4"/>
      <c r="RPG150" s="4"/>
      <c r="RPH150" s="4"/>
      <c r="RPI150" s="4"/>
      <c r="RPJ150" s="4"/>
      <c r="RPK150" s="4"/>
      <c r="RPL150" s="4"/>
      <c r="RPM150" s="4"/>
      <c r="RPN150" s="4"/>
      <c r="RPO150" s="4"/>
      <c r="RPP150" s="4"/>
      <c r="RPQ150" s="4"/>
      <c r="RPR150" s="4"/>
      <c r="RPS150" s="4"/>
      <c r="RPT150" s="4"/>
      <c r="RPU150" s="4"/>
      <c r="RPV150" s="4"/>
      <c r="RPW150" s="4"/>
      <c r="RPX150" s="4"/>
      <c r="RPY150" s="4"/>
      <c r="RPZ150" s="4"/>
      <c r="RQA150" s="4"/>
      <c r="RQB150" s="4"/>
      <c r="RQC150" s="4"/>
      <c r="RQD150" s="4"/>
      <c r="RQE150" s="4"/>
      <c r="RQF150" s="4"/>
      <c r="RQG150" s="4"/>
      <c r="RQH150" s="4"/>
      <c r="RQI150" s="4"/>
      <c r="RQJ150" s="4"/>
      <c r="RQK150" s="4"/>
      <c r="RQL150" s="4"/>
      <c r="RQM150" s="4"/>
      <c r="RQN150" s="4"/>
      <c r="RQO150" s="4"/>
      <c r="RQP150" s="4"/>
      <c r="RQQ150" s="4"/>
      <c r="RQR150" s="4"/>
      <c r="RQS150" s="4"/>
      <c r="RQT150" s="4"/>
      <c r="RQU150" s="4"/>
      <c r="RQV150" s="4"/>
      <c r="RQW150" s="4"/>
      <c r="RQX150" s="4"/>
      <c r="RQY150" s="4"/>
      <c r="RQZ150" s="4"/>
      <c r="RRA150" s="4"/>
      <c r="RRB150" s="4"/>
      <c r="RRC150" s="4"/>
      <c r="RRD150" s="4"/>
      <c r="RRE150" s="4"/>
      <c r="RRF150" s="4"/>
      <c r="RRG150" s="4"/>
      <c r="RRH150" s="4"/>
      <c r="RRI150" s="4"/>
      <c r="RRJ150" s="4"/>
      <c r="RRK150" s="4"/>
      <c r="RRL150" s="4"/>
      <c r="RRM150" s="4"/>
      <c r="RRN150" s="4"/>
      <c r="RRO150" s="4"/>
      <c r="RRP150" s="4"/>
      <c r="RRQ150" s="4"/>
      <c r="RRR150" s="4"/>
      <c r="RRS150" s="4"/>
      <c r="RRT150" s="4"/>
      <c r="RRU150" s="4"/>
      <c r="RRV150" s="4"/>
      <c r="RRW150" s="4"/>
      <c r="RRX150" s="4"/>
      <c r="RRY150" s="4"/>
      <c r="RRZ150" s="4"/>
      <c r="RSA150" s="4"/>
      <c r="RSB150" s="4"/>
      <c r="RSC150" s="4"/>
      <c r="RSD150" s="4"/>
      <c r="RSE150" s="4"/>
      <c r="RSF150" s="4"/>
      <c r="RSG150" s="4"/>
      <c r="RSH150" s="4"/>
      <c r="RSI150" s="4"/>
      <c r="RSJ150" s="4"/>
      <c r="RSK150" s="4"/>
      <c r="RSL150" s="4"/>
      <c r="RSM150" s="4"/>
      <c r="RSN150" s="4"/>
      <c r="RSO150" s="4"/>
      <c r="RSP150" s="4"/>
      <c r="RSQ150" s="4"/>
      <c r="RSR150" s="4"/>
      <c r="RSS150" s="4"/>
      <c r="RST150" s="4"/>
      <c r="RSU150" s="4"/>
      <c r="RSV150" s="4"/>
      <c r="RSW150" s="4"/>
      <c r="RSX150" s="4"/>
      <c r="RSY150" s="4"/>
      <c r="RSZ150" s="4"/>
      <c r="RTA150" s="4"/>
      <c r="RTB150" s="4"/>
      <c r="RTC150" s="4"/>
      <c r="RTD150" s="4"/>
      <c r="RTE150" s="4"/>
      <c r="RTF150" s="4"/>
      <c r="RTG150" s="4"/>
      <c r="RTH150" s="4"/>
      <c r="RTI150" s="4"/>
      <c r="RTJ150" s="4"/>
      <c r="RTK150" s="4"/>
      <c r="RTL150" s="4"/>
      <c r="RTM150" s="4"/>
      <c r="RTN150" s="4"/>
      <c r="RTO150" s="4"/>
      <c r="RTP150" s="4"/>
      <c r="RTQ150" s="4"/>
      <c r="RTR150" s="4"/>
      <c r="RTS150" s="4"/>
      <c r="RTT150" s="4"/>
      <c r="RTU150" s="4"/>
      <c r="RTV150" s="4"/>
      <c r="RTW150" s="4"/>
      <c r="RTX150" s="4"/>
      <c r="RTY150" s="4"/>
      <c r="RTZ150" s="4"/>
      <c r="RUA150" s="4"/>
      <c r="RUB150" s="4"/>
      <c r="RUC150" s="4"/>
      <c r="RUD150" s="4"/>
      <c r="RUE150" s="4"/>
      <c r="RUF150" s="4"/>
      <c r="RUG150" s="4"/>
      <c r="RUH150" s="4"/>
      <c r="RUI150" s="4"/>
      <c r="RUJ150" s="4"/>
      <c r="RUK150" s="4"/>
      <c r="RUL150" s="4"/>
      <c r="RUM150" s="4"/>
      <c r="RUN150" s="4"/>
      <c r="RUO150" s="4"/>
      <c r="RUP150" s="4"/>
      <c r="RUQ150" s="4"/>
      <c r="RUR150" s="4"/>
      <c r="RUS150" s="4"/>
      <c r="RUT150" s="4"/>
      <c r="RUU150" s="4"/>
      <c r="RUV150" s="4"/>
      <c r="RUW150" s="4"/>
      <c r="RUX150" s="4"/>
      <c r="RUY150" s="4"/>
      <c r="RUZ150" s="4"/>
      <c r="RVA150" s="4"/>
      <c r="RVB150" s="4"/>
      <c r="RVC150" s="4"/>
      <c r="RVD150" s="4"/>
      <c r="RVE150" s="4"/>
      <c r="RVF150" s="4"/>
      <c r="RVG150" s="4"/>
      <c r="RVH150" s="4"/>
      <c r="RVI150" s="4"/>
      <c r="RVJ150" s="4"/>
      <c r="RVK150" s="4"/>
      <c r="RVL150" s="4"/>
      <c r="RVM150" s="4"/>
      <c r="RVN150" s="4"/>
      <c r="RVO150" s="74"/>
      <c r="RVP150" s="74"/>
      <c r="RVQ150" s="74"/>
      <c r="RVR150" s="74"/>
      <c r="RVS150" s="74"/>
      <c r="RVT150" s="74"/>
      <c r="RVU150" s="4"/>
      <c r="RVV150" s="4"/>
      <c r="RVW150" s="4"/>
      <c r="RVX150" s="4"/>
      <c r="RVY150" s="4"/>
      <c r="RVZ150" s="4"/>
      <c r="RWA150" s="4"/>
      <c r="RWB150" s="4"/>
      <c r="RWC150" s="4"/>
      <c r="RWD150" s="4"/>
      <c r="RWE150" s="4"/>
      <c r="RWF150" s="4"/>
      <c r="RWG150" s="4"/>
      <c r="RWH150" s="4"/>
      <c r="RWI150" s="4"/>
      <c r="RWJ150" s="4"/>
      <c r="RWK150" s="4"/>
      <c r="RWL150" s="4"/>
      <c r="RWM150" s="4"/>
      <c r="RWN150" s="4"/>
      <c r="RWO150" s="4"/>
      <c r="RWP150" s="4"/>
      <c r="RWQ150" s="4"/>
      <c r="RWR150" s="4"/>
      <c r="RWS150" s="4"/>
      <c r="RWT150" s="4"/>
      <c r="RWU150" s="4"/>
      <c r="RWV150" s="4"/>
      <c r="RWW150" s="4"/>
      <c r="RWX150" s="4"/>
      <c r="RWY150" s="4"/>
      <c r="RWZ150" s="4"/>
      <c r="RXA150" s="4"/>
      <c r="RXB150" s="4"/>
      <c r="RXC150" s="4"/>
      <c r="RXD150" s="4"/>
      <c r="RXE150" s="4"/>
      <c r="RXF150" s="4"/>
      <c r="RXG150" s="4"/>
      <c r="RXH150" s="4"/>
      <c r="RXI150" s="4"/>
      <c r="RXJ150" s="4"/>
      <c r="RXK150" s="4"/>
      <c r="RXL150" s="4"/>
      <c r="RXM150" s="4"/>
      <c r="RXN150" s="4"/>
      <c r="RXO150" s="4"/>
      <c r="RXP150" s="4"/>
      <c r="RXQ150" s="4"/>
      <c r="RXR150" s="4"/>
      <c r="RXS150" s="4"/>
      <c r="RXT150" s="4"/>
      <c r="RXU150" s="4"/>
      <c r="RXV150" s="4"/>
      <c r="RXW150" s="4"/>
      <c r="RXX150" s="4"/>
      <c r="RXY150" s="4"/>
      <c r="RXZ150" s="4"/>
      <c r="RYA150" s="4"/>
      <c r="RYB150" s="4"/>
      <c r="RYC150" s="4"/>
      <c r="RYD150" s="4"/>
      <c r="RYE150" s="4"/>
      <c r="RYF150" s="4"/>
      <c r="RYG150" s="4"/>
      <c r="RYH150" s="4"/>
      <c r="RYI150" s="4"/>
      <c r="RYJ150" s="4"/>
      <c r="RYK150" s="4"/>
      <c r="RYL150" s="4"/>
      <c r="RYM150" s="4"/>
      <c r="RYN150" s="4"/>
      <c r="RYO150" s="4"/>
      <c r="RYP150" s="4"/>
      <c r="RYQ150" s="4"/>
      <c r="RYR150" s="4"/>
      <c r="RYS150" s="4"/>
      <c r="RYT150" s="4"/>
      <c r="RYU150" s="4"/>
      <c r="RYV150" s="4"/>
      <c r="RYW150" s="4"/>
      <c r="RYX150" s="4"/>
      <c r="RYY150" s="4"/>
      <c r="RYZ150" s="4"/>
      <c r="RZA150" s="4"/>
      <c r="RZB150" s="4"/>
      <c r="RZC150" s="4"/>
      <c r="RZD150" s="4"/>
      <c r="RZE150" s="4"/>
      <c r="RZF150" s="4"/>
      <c r="RZG150" s="4"/>
      <c r="RZH150" s="4"/>
      <c r="RZI150" s="4"/>
      <c r="RZJ150" s="4"/>
      <c r="RZK150" s="4"/>
      <c r="RZL150" s="4"/>
      <c r="RZM150" s="4"/>
      <c r="RZN150" s="4"/>
      <c r="RZO150" s="4"/>
      <c r="RZP150" s="4"/>
      <c r="RZQ150" s="4"/>
      <c r="RZR150" s="4"/>
      <c r="RZS150" s="4"/>
      <c r="RZT150" s="4"/>
      <c r="RZU150" s="4"/>
      <c r="RZV150" s="4"/>
      <c r="RZW150" s="4"/>
      <c r="RZX150" s="4"/>
      <c r="RZY150" s="4"/>
      <c r="RZZ150" s="4"/>
      <c r="SAA150" s="4"/>
      <c r="SAB150" s="4"/>
      <c r="SAC150" s="4"/>
      <c r="SAD150" s="4"/>
      <c r="SAE150" s="4"/>
      <c r="SAF150" s="4"/>
      <c r="SAG150" s="4"/>
      <c r="SAH150" s="4"/>
      <c r="SAI150" s="4"/>
      <c r="SAJ150" s="4"/>
      <c r="SAK150" s="4"/>
      <c r="SAL150" s="4"/>
      <c r="SAM150" s="4"/>
      <c r="SAN150" s="4"/>
      <c r="SAO150" s="4"/>
      <c r="SAP150" s="4"/>
      <c r="SAQ150" s="4"/>
      <c r="SAR150" s="4"/>
      <c r="SAS150" s="4"/>
      <c r="SAT150" s="4"/>
      <c r="SAU150" s="4"/>
      <c r="SAV150" s="4"/>
      <c r="SAW150" s="4"/>
      <c r="SAX150" s="4"/>
      <c r="SAY150" s="4"/>
      <c r="SAZ150" s="4"/>
      <c r="SBA150" s="4"/>
      <c r="SBB150" s="4"/>
      <c r="SBC150" s="4"/>
      <c r="SBD150" s="4"/>
      <c r="SBE150" s="4"/>
      <c r="SBF150" s="4"/>
      <c r="SBG150" s="4"/>
      <c r="SBH150" s="4"/>
      <c r="SBI150" s="4"/>
      <c r="SBJ150" s="4"/>
      <c r="SBK150" s="4"/>
      <c r="SBL150" s="4"/>
      <c r="SBM150" s="4"/>
      <c r="SBN150" s="4"/>
      <c r="SBO150" s="4"/>
      <c r="SBP150" s="4"/>
      <c r="SBQ150" s="4"/>
      <c r="SBR150" s="4"/>
      <c r="SBS150" s="4"/>
      <c r="SBT150" s="4"/>
      <c r="SBU150" s="4"/>
      <c r="SBV150" s="4"/>
      <c r="SBW150" s="4"/>
      <c r="SBX150" s="4"/>
      <c r="SBY150" s="4"/>
      <c r="SBZ150" s="4"/>
      <c r="SCA150" s="4"/>
      <c r="SCB150" s="4"/>
      <c r="SCC150" s="4"/>
      <c r="SCD150" s="4"/>
      <c r="SCE150" s="4"/>
      <c r="SCF150" s="4"/>
      <c r="SCG150" s="4"/>
      <c r="SCH150" s="4"/>
      <c r="SCI150" s="4"/>
      <c r="SCJ150" s="4"/>
      <c r="SCK150" s="4"/>
      <c r="SCL150" s="4"/>
      <c r="SCM150" s="4"/>
      <c r="SCN150" s="4"/>
      <c r="SCO150" s="4"/>
      <c r="SCP150" s="4"/>
      <c r="SCQ150" s="4"/>
      <c r="SCR150" s="4"/>
      <c r="SCS150" s="4"/>
      <c r="SCT150" s="4"/>
      <c r="SCU150" s="4"/>
      <c r="SCV150" s="4"/>
      <c r="SCW150" s="4"/>
      <c r="SCX150" s="4"/>
      <c r="SCY150" s="4"/>
      <c r="SCZ150" s="4"/>
      <c r="SDA150" s="4"/>
      <c r="SDB150" s="4"/>
      <c r="SDC150" s="4"/>
      <c r="SDD150" s="4"/>
      <c r="SDE150" s="4"/>
      <c r="SDF150" s="4"/>
      <c r="SDG150" s="4"/>
      <c r="SDH150" s="4"/>
      <c r="SDI150" s="4"/>
      <c r="SDJ150" s="4"/>
      <c r="SDK150" s="4"/>
      <c r="SDL150" s="4"/>
      <c r="SDM150" s="4"/>
      <c r="SDN150" s="4"/>
      <c r="SDO150" s="4"/>
      <c r="SDP150" s="4"/>
      <c r="SDQ150" s="4"/>
      <c r="SDR150" s="4"/>
      <c r="SDS150" s="4"/>
      <c r="SDT150" s="4"/>
      <c r="SDU150" s="4"/>
      <c r="SDV150" s="4"/>
      <c r="SDW150" s="4"/>
      <c r="SDX150" s="4"/>
      <c r="SDY150" s="4"/>
      <c r="SDZ150" s="4"/>
      <c r="SEA150" s="4"/>
      <c r="SEB150" s="4"/>
      <c r="SEC150" s="4"/>
      <c r="SED150" s="4"/>
      <c r="SEE150" s="4"/>
      <c r="SEF150" s="4"/>
      <c r="SEG150" s="4"/>
      <c r="SEH150" s="4"/>
      <c r="SEI150" s="4"/>
      <c r="SEJ150" s="4"/>
      <c r="SEK150" s="4"/>
      <c r="SEL150" s="4"/>
      <c r="SEM150" s="4"/>
      <c r="SEN150" s="4"/>
      <c r="SEO150" s="4"/>
      <c r="SEP150" s="4"/>
      <c r="SEQ150" s="4"/>
      <c r="SER150" s="4"/>
      <c r="SES150" s="4"/>
      <c r="SET150" s="4"/>
      <c r="SEU150" s="4"/>
      <c r="SEV150" s="4"/>
      <c r="SEW150" s="4"/>
      <c r="SEX150" s="4"/>
      <c r="SEY150" s="4"/>
      <c r="SEZ150" s="4"/>
      <c r="SFA150" s="4"/>
      <c r="SFB150" s="4"/>
      <c r="SFC150" s="4"/>
      <c r="SFD150" s="4"/>
      <c r="SFE150" s="4"/>
      <c r="SFF150" s="4"/>
      <c r="SFG150" s="4"/>
      <c r="SFH150" s="4"/>
      <c r="SFI150" s="4"/>
      <c r="SFJ150" s="4"/>
      <c r="SFK150" s="74"/>
      <c r="SFL150" s="74"/>
      <c r="SFM150" s="74"/>
      <c r="SFN150" s="74"/>
      <c r="SFO150" s="74"/>
      <c r="SFP150" s="74"/>
      <c r="SFQ150" s="4"/>
      <c r="SFR150" s="4"/>
      <c r="SFS150" s="4"/>
      <c r="SFT150" s="4"/>
      <c r="SFU150" s="4"/>
      <c r="SFV150" s="4"/>
      <c r="SFW150" s="4"/>
      <c r="SFX150" s="4"/>
      <c r="SFY150" s="4"/>
      <c r="SFZ150" s="4"/>
      <c r="SGA150" s="4"/>
      <c r="SGB150" s="4"/>
      <c r="SGC150" s="4"/>
      <c r="SGD150" s="4"/>
      <c r="SGE150" s="4"/>
      <c r="SGF150" s="4"/>
      <c r="SGG150" s="4"/>
      <c r="SGH150" s="4"/>
      <c r="SGI150" s="4"/>
      <c r="SGJ150" s="4"/>
      <c r="SGK150" s="4"/>
      <c r="SGL150" s="4"/>
      <c r="SGM150" s="4"/>
      <c r="SGN150" s="4"/>
      <c r="SGO150" s="4"/>
      <c r="SGP150" s="4"/>
      <c r="SGQ150" s="4"/>
      <c r="SGR150" s="4"/>
      <c r="SGS150" s="4"/>
      <c r="SGT150" s="4"/>
      <c r="SGU150" s="4"/>
      <c r="SGV150" s="4"/>
      <c r="SGW150" s="4"/>
      <c r="SGX150" s="4"/>
      <c r="SGY150" s="4"/>
      <c r="SGZ150" s="4"/>
      <c r="SHA150" s="4"/>
      <c r="SHB150" s="4"/>
      <c r="SHC150" s="4"/>
      <c r="SHD150" s="4"/>
      <c r="SHE150" s="4"/>
      <c r="SHF150" s="4"/>
      <c r="SHG150" s="4"/>
      <c r="SHH150" s="4"/>
      <c r="SHI150" s="4"/>
      <c r="SHJ150" s="4"/>
      <c r="SHK150" s="4"/>
      <c r="SHL150" s="4"/>
      <c r="SHM150" s="4"/>
      <c r="SHN150" s="4"/>
      <c r="SHO150" s="4"/>
      <c r="SHP150" s="4"/>
      <c r="SHQ150" s="4"/>
      <c r="SHR150" s="4"/>
      <c r="SHS150" s="4"/>
      <c r="SHT150" s="4"/>
      <c r="SHU150" s="4"/>
      <c r="SHV150" s="4"/>
      <c r="SHW150" s="4"/>
      <c r="SHX150" s="4"/>
      <c r="SHY150" s="4"/>
      <c r="SHZ150" s="4"/>
      <c r="SIA150" s="4"/>
      <c r="SIB150" s="4"/>
      <c r="SIC150" s="4"/>
      <c r="SID150" s="4"/>
      <c r="SIE150" s="4"/>
      <c r="SIF150" s="4"/>
      <c r="SIG150" s="4"/>
      <c r="SIH150" s="4"/>
      <c r="SII150" s="4"/>
      <c r="SIJ150" s="4"/>
      <c r="SIK150" s="4"/>
      <c r="SIL150" s="4"/>
      <c r="SIM150" s="4"/>
      <c r="SIN150" s="4"/>
      <c r="SIO150" s="4"/>
      <c r="SIP150" s="4"/>
      <c r="SIQ150" s="4"/>
      <c r="SIR150" s="4"/>
      <c r="SIS150" s="4"/>
      <c r="SIT150" s="4"/>
      <c r="SIU150" s="4"/>
      <c r="SIV150" s="4"/>
      <c r="SIW150" s="4"/>
      <c r="SIX150" s="4"/>
      <c r="SIY150" s="4"/>
      <c r="SIZ150" s="4"/>
      <c r="SJA150" s="4"/>
      <c r="SJB150" s="4"/>
      <c r="SJC150" s="4"/>
      <c r="SJD150" s="4"/>
      <c r="SJE150" s="4"/>
      <c r="SJF150" s="4"/>
      <c r="SJG150" s="4"/>
      <c r="SJH150" s="4"/>
      <c r="SJI150" s="4"/>
      <c r="SJJ150" s="4"/>
      <c r="SJK150" s="4"/>
      <c r="SJL150" s="4"/>
      <c r="SJM150" s="4"/>
      <c r="SJN150" s="4"/>
      <c r="SJO150" s="4"/>
      <c r="SJP150" s="4"/>
      <c r="SJQ150" s="4"/>
      <c r="SJR150" s="4"/>
      <c r="SJS150" s="4"/>
      <c r="SJT150" s="4"/>
      <c r="SJU150" s="4"/>
      <c r="SJV150" s="4"/>
      <c r="SJW150" s="4"/>
      <c r="SJX150" s="4"/>
      <c r="SJY150" s="4"/>
      <c r="SJZ150" s="4"/>
      <c r="SKA150" s="4"/>
      <c r="SKB150" s="4"/>
      <c r="SKC150" s="4"/>
      <c r="SKD150" s="4"/>
      <c r="SKE150" s="4"/>
      <c r="SKF150" s="4"/>
      <c r="SKG150" s="4"/>
      <c r="SKH150" s="4"/>
      <c r="SKI150" s="4"/>
      <c r="SKJ150" s="4"/>
      <c r="SKK150" s="4"/>
      <c r="SKL150" s="4"/>
      <c r="SKM150" s="4"/>
      <c r="SKN150" s="4"/>
      <c r="SKO150" s="4"/>
      <c r="SKP150" s="4"/>
      <c r="SKQ150" s="4"/>
      <c r="SKR150" s="4"/>
      <c r="SKS150" s="4"/>
      <c r="SKT150" s="4"/>
      <c r="SKU150" s="4"/>
      <c r="SKV150" s="4"/>
      <c r="SKW150" s="4"/>
      <c r="SKX150" s="4"/>
      <c r="SKY150" s="4"/>
      <c r="SKZ150" s="4"/>
      <c r="SLA150" s="4"/>
      <c r="SLB150" s="4"/>
      <c r="SLC150" s="4"/>
      <c r="SLD150" s="4"/>
      <c r="SLE150" s="4"/>
      <c r="SLF150" s="4"/>
      <c r="SLG150" s="4"/>
      <c r="SLH150" s="4"/>
      <c r="SLI150" s="4"/>
      <c r="SLJ150" s="4"/>
      <c r="SLK150" s="4"/>
      <c r="SLL150" s="4"/>
      <c r="SLM150" s="4"/>
      <c r="SLN150" s="4"/>
      <c r="SLO150" s="4"/>
      <c r="SLP150" s="4"/>
      <c r="SLQ150" s="4"/>
      <c r="SLR150" s="4"/>
      <c r="SLS150" s="4"/>
      <c r="SLT150" s="4"/>
      <c r="SLU150" s="4"/>
      <c r="SLV150" s="4"/>
      <c r="SLW150" s="4"/>
      <c r="SLX150" s="4"/>
      <c r="SLY150" s="4"/>
      <c r="SLZ150" s="4"/>
      <c r="SMA150" s="4"/>
      <c r="SMB150" s="4"/>
      <c r="SMC150" s="4"/>
      <c r="SMD150" s="4"/>
      <c r="SME150" s="4"/>
      <c r="SMF150" s="4"/>
      <c r="SMG150" s="4"/>
      <c r="SMH150" s="4"/>
      <c r="SMI150" s="4"/>
      <c r="SMJ150" s="4"/>
      <c r="SMK150" s="4"/>
      <c r="SML150" s="4"/>
      <c r="SMM150" s="4"/>
      <c r="SMN150" s="4"/>
      <c r="SMO150" s="4"/>
      <c r="SMP150" s="4"/>
      <c r="SMQ150" s="4"/>
      <c r="SMR150" s="4"/>
      <c r="SMS150" s="4"/>
      <c r="SMT150" s="4"/>
      <c r="SMU150" s="4"/>
      <c r="SMV150" s="4"/>
      <c r="SMW150" s="4"/>
      <c r="SMX150" s="4"/>
      <c r="SMY150" s="4"/>
      <c r="SMZ150" s="4"/>
      <c r="SNA150" s="4"/>
      <c r="SNB150" s="4"/>
      <c r="SNC150" s="4"/>
      <c r="SND150" s="4"/>
      <c r="SNE150" s="4"/>
      <c r="SNF150" s="4"/>
      <c r="SNG150" s="4"/>
      <c r="SNH150" s="4"/>
      <c r="SNI150" s="4"/>
      <c r="SNJ150" s="4"/>
      <c r="SNK150" s="4"/>
      <c r="SNL150" s="4"/>
      <c r="SNM150" s="4"/>
      <c r="SNN150" s="4"/>
      <c r="SNO150" s="4"/>
      <c r="SNP150" s="4"/>
      <c r="SNQ150" s="4"/>
      <c r="SNR150" s="4"/>
      <c r="SNS150" s="4"/>
      <c r="SNT150" s="4"/>
      <c r="SNU150" s="4"/>
      <c r="SNV150" s="4"/>
      <c r="SNW150" s="4"/>
      <c r="SNX150" s="4"/>
      <c r="SNY150" s="4"/>
      <c r="SNZ150" s="4"/>
      <c r="SOA150" s="4"/>
      <c r="SOB150" s="4"/>
      <c r="SOC150" s="4"/>
      <c r="SOD150" s="4"/>
      <c r="SOE150" s="4"/>
      <c r="SOF150" s="4"/>
      <c r="SOG150" s="4"/>
      <c r="SOH150" s="4"/>
      <c r="SOI150" s="4"/>
      <c r="SOJ150" s="4"/>
      <c r="SOK150" s="4"/>
      <c r="SOL150" s="4"/>
      <c r="SOM150" s="4"/>
      <c r="SON150" s="4"/>
      <c r="SOO150" s="4"/>
      <c r="SOP150" s="4"/>
      <c r="SOQ150" s="4"/>
      <c r="SOR150" s="4"/>
      <c r="SOS150" s="4"/>
      <c r="SOT150" s="4"/>
      <c r="SOU150" s="4"/>
      <c r="SOV150" s="4"/>
      <c r="SOW150" s="4"/>
      <c r="SOX150" s="4"/>
      <c r="SOY150" s="4"/>
      <c r="SOZ150" s="4"/>
      <c r="SPA150" s="4"/>
      <c r="SPB150" s="4"/>
      <c r="SPC150" s="4"/>
      <c r="SPD150" s="4"/>
      <c r="SPE150" s="4"/>
      <c r="SPF150" s="4"/>
      <c r="SPG150" s="74"/>
      <c r="SPH150" s="74"/>
      <c r="SPI150" s="74"/>
      <c r="SPJ150" s="74"/>
      <c r="SPK150" s="74"/>
      <c r="SPL150" s="74"/>
      <c r="SPM150" s="4"/>
      <c r="SPN150" s="4"/>
      <c r="SPO150" s="4"/>
      <c r="SPP150" s="4"/>
      <c r="SPQ150" s="4"/>
      <c r="SPR150" s="4"/>
      <c r="SPS150" s="4"/>
      <c r="SPT150" s="4"/>
      <c r="SPU150" s="4"/>
      <c r="SPV150" s="4"/>
      <c r="SPW150" s="4"/>
      <c r="SPX150" s="4"/>
      <c r="SPY150" s="4"/>
      <c r="SPZ150" s="4"/>
      <c r="SQA150" s="4"/>
      <c r="SQB150" s="4"/>
      <c r="SQC150" s="4"/>
      <c r="SQD150" s="4"/>
      <c r="SQE150" s="4"/>
      <c r="SQF150" s="4"/>
      <c r="SQG150" s="4"/>
      <c r="SQH150" s="4"/>
      <c r="SQI150" s="4"/>
      <c r="SQJ150" s="4"/>
      <c r="SQK150" s="4"/>
      <c r="SQL150" s="4"/>
      <c r="SQM150" s="4"/>
      <c r="SQN150" s="4"/>
      <c r="SQO150" s="4"/>
      <c r="SQP150" s="4"/>
      <c r="SQQ150" s="4"/>
      <c r="SQR150" s="4"/>
      <c r="SQS150" s="4"/>
      <c r="SQT150" s="4"/>
      <c r="SQU150" s="4"/>
      <c r="SQV150" s="4"/>
      <c r="SQW150" s="4"/>
      <c r="SQX150" s="4"/>
      <c r="SQY150" s="4"/>
      <c r="SQZ150" s="4"/>
      <c r="SRA150" s="4"/>
      <c r="SRB150" s="4"/>
      <c r="SRC150" s="4"/>
      <c r="SRD150" s="4"/>
      <c r="SRE150" s="4"/>
      <c r="SRF150" s="4"/>
      <c r="SRG150" s="4"/>
      <c r="SRH150" s="4"/>
      <c r="SRI150" s="4"/>
      <c r="SRJ150" s="4"/>
      <c r="SRK150" s="4"/>
      <c r="SRL150" s="4"/>
      <c r="SRM150" s="4"/>
      <c r="SRN150" s="4"/>
      <c r="SRO150" s="4"/>
      <c r="SRP150" s="4"/>
      <c r="SRQ150" s="4"/>
      <c r="SRR150" s="4"/>
      <c r="SRS150" s="4"/>
      <c r="SRT150" s="4"/>
      <c r="SRU150" s="4"/>
      <c r="SRV150" s="4"/>
      <c r="SRW150" s="4"/>
      <c r="SRX150" s="4"/>
      <c r="SRY150" s="4"/>
      <c r="SRZ150" s="4"/>
      <c r="SSA150" s="4"/>
      <c r="SSB150" s="4"/>
      <c r="SSC150" s="4"/>
      <c r="SSD150" s="4"/>
      <c r="SSE150" s="4"/>
      <c r="SSF150" s="4"/>
      <c r="SSG150" s="4"/>
      <c r="SSH150" s="4"/>
      <c r="SSI150" s="4"/>
      <c r="SSJ150" s="4"/>
      <c r="SSK150" s="4"/>
      <c r="SSL150" s="4"/>
      <c r="SSM150" s="4"/>
      <c r="SSN150" s="4"/>
      <c r="SSO150" s="4"/>
      <c r="SSP150" s="4"/>
      <c r="SSQ150" s="4"/>
      <c r="SSR150" s="4"/>
      <c r="SSS150" s="4"/>
      <c r="SST150" s="4"/>
      <c r="SSU150" s="4"/>
      <c r="SSV150" s="4"/>
      <c r="SSW150" s="4"/>
      <c r="SSX150" s="4"/>
      <c r="SSY150" s="4"/>
      <c r="SSZ150" s="4"/>
      <c r="STA150" s="4"/>
      <c r="STB150" s="4"/>
      <c r="STC150" s="4"/>
      <c r="STD150" s="4"/>
      <c r="STE150" s="4"/>
      <c r="STF150" s="4"/>
      <c r="STG150" s="4"/>
      <c r="STH150" s="4"/>
      <c r="STI150" s="4"/>
      <c r="STJ150" s="4"/>
      <c r="STK150" s="4"/>
      <c r="STL150" s="4"/>
      <c r="STM150" s="4"/>
      <c r="STN150" s="4"/>
      <c r="STO150" s="4"/>
      <c r="STP150" s="4"/>
      <c r="STQ150" s="4"/>
      <c r="STR150" s="4"/>
      <c r="STS150" s="4"/>
      <c r="STT150" s="4"/>
      <c r="STU150" s="4"/>
      <c r="STV150" s="4"/>
      <c r="STW150" s="4"/>
      <c r="STX150" s="4"/>
      <c r="STY150" s="4"/>
      <c r="STZ150" s="4"/>
      <c r="SUA150" s="4"/>
      <c r="SUB150" s="4"/>
      <c r="SUC150" s="4"/>
      <c r="SUD150" s="4"/>
      <c r="SUE150" s="4"/>
      <c r="SUF150" s="4"/>
      <c r="SUG150" s="4"/>
      <c r="SUH150" s="4"/>
      <c r="SUI150" s="4"/>
      <c r="SUJ150" s="4"/>
      <c r="SUK150" s="4"/>
      <c r="SUL150" s="4"/>
      <c r="SUM150" s="4"/>
      <c r="SUN150" s="4"/>
      <c r="SUO150" s="4"/>
      <c r="SUP150" s="4"/>
      <c r="SUQ150" s="4"/>
      <c r="SUR150" s="4"/>
      <c r="SUS150" s="4"/>
      <c r="SUT150" s="4"/>
      <c r="SUU150" s="4"/>
      <c r="SUV150" s="4"/>
      <c r="SUW150" s="4"/>
      <c r="SUX150" s="4"/>
      <c r="SUY150" s="4"/>
      <c r="SUZ150" s="4"/>
      <c r="SVA150" s="4"/>
      <c r="SVB150" s="4"/>
      <c r="SVC150" s="4"/>
      <c r="SVD150" s="4"/>
      <c r="SVE150" s="4"/>
      <c r="SVF150" s="4"/>
      <c r="SVG150" s="4"/>
      <c r="SVH150" s="4"/>
      <c r="SVI150" s="4"/>
      <c r="SVJ150" s="4"/>
      <c r="SVK150" s="4"/>
      <c r="SVL150" s="4"/>
      <c r="SVM150" s="4"/>
      <c r="SVN150" s="4"/>
      <c r="SVO150" s="4"/>
      <c r="SVP150" s="4"/>
      <c r="SVQ150" s="4"/>
      <c r="SVR150" s="4"/>
      <c r="SVS150" s="4"/>
      <c r="SVT150" s="4"/>
      <c r="SVU150" s="4"/>
      <c r="SVV150" s="4"/>
      <c r="SVW150" s="4"/>
      <c r="SVX150" s="4"/>
      <c r="SVY150" s="4"/>
      <c r="SVZ150" s="4"/>
      <c r="SWA150" s="4"/>
      <c r="SWB150" s="4"/>
      <c r="SWC150" s="4"/>
      <c r="SWD150" s="4"/>
      <c r="SWE150" s="4"/>
      <c r="SWF150" s="4"/>
      <c r="SWG150" s="4"/>
      <c r="SWH150" s="4"/>
      <c r="SWI150" s="4"/>
      <c r="SWJ150" s="4"/>
      <c r="SWK150" s="4"/>
      <c r="SWL150" s="4"/>
      <c r="SWM150" s="4"/>
      <c r="SWN150" s="4"/>
      <c r="SWO150" s="4"/>
      <c r="SWP150" s="4"/>
      <c r="SWQ150" s="4"/>
      <c r="SWR150" s="4"/>
      <c r="SWS150" s="4"/>
      <c r="SWT150" s="4"/>
      <c r="SWU150" s="4"/>
      <c r="SWV150" s="4"/>
      <c r="SWW150" s="4"/>
      <c r="SWX150" s="4"/>
      <c r="SWY150" s="4"/>
      <c r="SWZ150" s="4"/>
      <c r="SXA150" s="4"/>
      <c r="SXB150" s="4"/>
      <c r="SXC150" s="4"/>
      <c r="SXD150" s="4"/>
      <c r="SXE150" s="4"/>
      <c r="SXF150" s="4"/>
      <c r="SXG150" s="4"/>
      <c r="SXH150" s="4"/>
      <c r="SXI150" s="4"/>
      <c r="SXJ150" s="4"/>
      <c r="SXK150" s="4"/>
      <c r="SXL150" s="4"/>
      <c r="SXM150" s="4"/>
      <c r="SXN150" s="4"/>
      <c r="SXO150" s="4"/>
      <c r="SXP150" s="4"/>
      <c r="SXQ150" s="4"/>
      <c r="SXR150" s="4"/>
      <c r="SXS150" s="4"/>
      <c r="SXT150" s="4"/>
      <c r="SXU150" s="4"/>
      <c r="SXV150" s="4"/>
      <c r="SXW150" s="4"/>
      <c r="SXX150" s="4"/>
      <c r="SXY150" s="4"/>
      <c r="SXZ150" s="4"/>
      <c r="SYA150" s="4"/>
      <c r="SYB150" s="4"/>
      <c r="SYC150" s="4"/>
      <c r="SYD150" s="4"/>
      <c r="SYE150" s="4"/>
      <c r="SYF150" s="4"/>
      <c r="SYG150" s="4"/>
      <c r="SYH150" s="4"/>
      <c r="SYI150" s="4"/>
      <c r="SYJ150" s="4"/>
      <c r="SYK150" s="4"/>
      <c r="SYL150" s="4"/>
      <c r="SYM150" s="4"/>
      <c r="SYN150" s="4"/>
      <c r="SYO150" s="4"/>
      <c r="SYP150" s="4"/>
      <c r="SYQ150" s="4"/>
      <c r="SYR150" s="4"/>
      <c r="SYS150" s="4"/>
      <c r="SYT150" s="4"/>
      <c r="SYU150" s="4"/>
      <c r="SYV150" s="4"/>
      <c r="SYW150" s="4"/>
      <c r="SYX150" s="4"/>
      <c r="SYY150" s="4"/>
      <c r="SYZ150" s="4"/>
      <c r="SZA150" s="4"/>
      <c r="SZB150" s="4"/>
      <c r="SZC150" s="74"/>
      <c r="SZD150" s="74"/>
      <c r="SZE150" s="74"/>
      <c r="SZF150" s="74"/>
      <c r="SZG150" s="74"/>
      <c r="SZH150" s="74"/>
      <c r="SZI150" s="4"/>
      <c r="SZJ150" s="4"/>
      <c r="SZK150" s="4"/>
      <c r="SZL150" s="4"/>
      <c r="SZM150" s="4"/>
      <c r="SZN150" s="4"/>
      <c r="SZO150" s="4"/>
      <c r="SZP150" s="4"/>
      <c r="SZQ150" s="4"/>
      <c r="SZR150" s="4"/>
      <c r="SZS150" s="4"/>
      <c r="SZT150" s="4"/>
      <c r="SZU150" s="4"/>
      <c r="SZV150" s="4"/>
      <c r="SZW150" s="4"/>
      <c r="SZX150" s="4"/>
      <c r="SZY150" s="4"/>
      <c r="SZZ150" s="4"/>
      <c r="TAA150" s="4"/>
      <c r="TAB150" s="4"/>
      <c r="TAC150" s="4"/>
      <c r="TAD150" s="4"/>
      <c r="TAE150" s="4"/>
      <c r="TAF150" s="4"/>
      <c r="TAG150" s="4"/>
      <c r="TAH150" s="4"/>
      <c r="TAI150" s="4"/>
      <c r="TAJ150" s="4"/>
      <c r="TAK150" s="4"/>
      <c r="TAL150" s="4"/>
      <c r="TAM150" s="4"/>
      <c r="TAN150" s="4"/>
      <c r="TAO150" s="4"/>
      <c r="TAP150" s="4"/>
      <c r="TAQ150" s="4"/>
      <c r="TAR150" s="4"/>
      <c r="TAS150" s="4"/>
      <c r="TAT150" s="4"/>
      <c r="TAU150" s="4"/>
      <c r="TAV150" s="4"/>
      <c r="TAW150" s="4"/>
      <c r="TAX150" s="4"/>
      <c r="TAY150" s="4"/>
      <c r="TAZ150" s="4"/>
      <c r="TBA150" s="4"/>
      <c r="TBB150" s="4"/>
      <c r="TBC150" s="4"/>
      <c r="TBD150" s="4"/>
      <c r="TBE150" s="4"/>
      <c r="TBF150" s="4"/>
      <c r="TBG150" s="4"/>
      <c r="TBH150" s="4"/>
      <c r="TBI150" s="4"/>
      <c r="TBJ150" s="4"/>
      <c r="TBK150" s="4"/>
      <c r="TBL150" s="4"/>
      <c r="TBM150" s="4"/>
      <c r="TBN150" s="4"/>
      <c r="TBO150" s="4"/>
      <c r="TBP150" s="4"/>
      <c r="TBQ150" s="4"/>
      <c r="TBR150" s="4"/>
      <c r="TBS150" s="4"/>
      <c r="TBT150" s="4"/>
      <c r="TBU150" s="4"/>
      <c r="TBV150" s="4"/>
      <c r="TBW150" s="4"/>
      <c r="TBX150" s="4"/>
      <c r="TBY150" s="4"/>
      <c r="TBZ150" s="4"/>
      <c r="TCA150" s="4"/>
      <c r="TCB150" s="4"/>
      <c r="TCC150" s="4"/>
      <c r="TCD150" s="4"/>
      <c r="TCE150" s="4"/>
      <c r="TCF150" s="4"/>
      <c r="TCG150" s="4"/>
      <c r="TCH150" s="4"/>
      <c r="TCI150" s="4"/>
      <c r="TCJ150" s="4"/>
      <c r="TCK150" s="4"/>
      <c r="TCL150" s="4"/>
      <c r="TCM150" s="4"/>
      <c r="TCN150" s="4"/>
      <c r="TCO150" s="4"/>
      <c r="TCP150" s="4"/>
      <c r="TCQ150" s="4"/>
      <c r="TCR150" s="4"/>
      <c r="TCS150" s="4"/>
      <c r="TCT150" s="4"/>
      <c r="TCU150" s="4"/>
      <c r="TCV150" s="4"/>
      <c r="TCW150" s="4"/>
      <c r="TCX150" s="4"/>
      <c r="TCY150" s="4"/>
      <c r="TCZ150" s="4"/>
      <c r="TDA150" s="4"/>
      <c r="TDB150" s="4"/>
      <c r="TDC150" s="4"/>
      <c r="TDD150" s="4"/>
      <c r="TDE150" s="4"/>
      <c r="TDF150" s="4"/>
      <c r="TDG150" s="4"/>
      <c r="TDH150" s="4"/>
      <c r="TDI150" s="4"/>
      <c r="TDJ150" s="4"/>
      <c r="TDK150" s="4"/>
      <c r="TDL150" s="4"/>
      <c r="TDM150" s="4"/>
      <c r="TDN150" s="4"/>
      <c r="TDO150" s="4"/>
      <c r="TDP150" s="4"/>
      <c r="TDQ150" s="4"/>
      <c r="TDR150" s="4"/>
      <c r="TDS150" s="4"/>
      <c r="TDT150" s="4"/>
      <c r="TDU150" s="4"/>
      <c r="TDV150" s="4"/>
      <c r="TDW150" s="4"/>
      <c r="TDX150" s="4"/>
      <c r="TDY150" s="4"/>
      <c r="TDZ150" s="4"/>
      <c r="TEA150" s="4"/>
      <c r="TEB150" s="4"/>
      <c r="TEC150" s="4"/>
      <c r="TED150" s="4"/>
      <c r="TEE150" s="4"/>
      <c r="TEF150" s="4"/>
      <c r="TEG150" s="4"/>
      <c r="TEH150" s="4"/>
      <c r="TEI150" s="4"/>
      <c r="TEJ150" s="4"/>
      <c r="TEK150" s="4"/>
      <c r="TEL150" s="4"/>
      <c r="TEM150" s="4"/>
      <c r="TEN150" s="4"/>
      <c r="TEO150" s="4"/>
      <c r="TEP150" s="4"/>
      <c r="TEQ150" s="4"/>
      <c r="TER150" s="4"/>
      <c r="TES150" s="4"/>
      <c r="TET150" s="4"/>
      <c r="TEU150" s="4"/>
      <c r="TEV150" s="4"/>
      <c r="TEW150" s="4"/>
      <c r="TEX150" s="4"/>
      <c r="TEY150" s="4"/>
      <c r="TEZ150" s="4"/>
      <c r="TFA150" s="4"/>
      <c r="TFB150" s="4"/>
      <c r="TFC150" s="4"/>
      <c r="TFD150" s="4"/>
      <c r="TFE150" s="4"/>
      <c r="TFF150" s="4"/>
      <c r="TFG150" s="4"/>
      <c r="TFH150" s="4"/>
      <c r="TFI150" s="4"/>
      <c r="TFJ150" s="4"/>
      <c r="TFK150" s="4"/>
      <c r="TFL150" s="4"/>
      <c r="TFM150" s="4"/>
      <c r="TFN150" s="4"/>
      <c r="TFO150" s="4"/>
      <c r="TFP150" s="4"/>
      <c r="TFQ150" s="4"/>
      <c r="TFR150" s="4"/>
      <c r="TFS150" s="4"/>
      <c r="TFT150" s="4"/>
      <c r="TFU150" s="4"/>
      <c r="TFV150" s="4"/>
      <c r="TFW150" s="4"/>
      <c r="TFX150" s="4"/>
      <c r="TFY150" s="4"/>
      <c r="TFZ150" s="4"/>
      <c r="TGA150" s="4"/>
      <c r="TGB150" s="4"/>
      <c r="TGC150" s="4"/>
      <c r="TGD150" s="4"/>
      <c r="TGE150" s="4"/>
      <c r="TGF150" s="4"/>
      <c r="TGG150" s="4"/>
      <c r="TGH150" s="4"/>
      <c r="TGI150" s="4"/>
      <c r="TGJ150" s="4"/>
      <c r="TGK150" s="4"/>
      <c r="TGL150" s="4"/>
      <c r="TGM150" s="4"/>
      <c r="TGN150" s="4"/>
      <c r="TGO150" s="4"/>
      <c r="TGP150" s="4"/>
      <c r="TGQ150" s="4"/>
      <c r="TGR150" s="4"/>
      <c r="TGS150" s="4"/>
      <c r="TGT150" s="4"/>
      <c r="TGU150" s="4"/>
      <c r="TGV150" s="4"/>
      <c r="TGW150" s="4"/>
      <c r="TGX150" s="4"/>
      <c r="TGY150" s="4"/>
      <c r="TGZ150" s="4"/>
      <c r="THA150" s="4"/>
      <c r="THB150" s="4"/>
      <c r="THC150" s="4"/>
      <c r="THD150" s="4"/>
      <c r="THE150" s="4"/>
      <c r="THF150" s="4"/>
      <c r="THG150" s="4"/>
      <c r="THH150" s="4"/>
      <c r="THI150" s="4"/>
      <c r="THJ150" s="4"/>
      <c r="THK150" s="4"/>
      <c r="THL150" s="4"/>
      <c r="THM150" s="4"/>
      <c r="THN150" s="4"/>
      <c r="THO150" s="4"/>
      <c r="THP150" s="4"/>
      <c r="THQ150" s="4"/>
      <c r="THR150" s="4"/>
      <c r="THS150" s="4"/>
      <c r="THT150" s="4"/>
      <c r="THU150" s="4"/>
      <c r="THV150" s="4"/>
      <c r="THW150" s="4"/>
      <c r="THX150" s="4"/>
      <c r="THY150" s="4"/>
      <c r="THZ150" s="4"/>
      <c r="TIA150" s="4"/>
      <c r="TIB150" s="4"/>
      <c r="TIC150" s="4"/>
      <c r="TID150" s="4"/>
      <c r="TIE150" s="4"/>
      <c r="TIF150" s="4"/>
      <c r="TIG150" s="4"/>
      <c r="TIH150" s="4"/>
      <c r="TII150" s="4"/>
      <c r="TIJ150" s="4"/>
      <c r="TIK150" s="4"/>
      <c r="TIL150" s="4"/>
      <c r="TIM150" s="4"/>
      <c r="TIN150" s="4"/>
      <c r="TIO150" s="4"/>
      <c r="TIP150" s="4"/>
      <c r="TIQ150" s="4"/>
      <c r="TIR150" s="4"/>
      <c r="TIS150" s="4"/>
      <c r="TIT150" s="4"/>
      <c r="TIU150" s="4"/>
      <c r="TIV150" s="4"/>
      <c r="TIW150" s="4"/>
      <c r="TIX150" s="4"/>
      <c r="TIY150" s="74"/>
      <c r="TIZ150" s="74"/>
      <c r="TJA150" s="74"/>
      <c r="TJB150" s="74"/>
      <c r="TJC150" s="74"/>
      <c r="TJD150" s="74"/>
      <c r="TJE150" s="4"/>
      <c r="TJF150" s="4"/>
      <c r="TJG150" s="4"/>
      <c r="TJH150" s="4"/>
      <c r="TJI150" s="4"/>
      <c r="TJJ150" s="4"/>
      <c r="TJK150" s="4"/>
      <c r="TJL150" s="4"/>
      <c r="TJM150" s="4"/>
      <c r="TJN150" s="4"/>
      <c r="TJO150" s="4"/>
      <c r="TJP150" s="4"/>
      <c r="TJQ150" s="4"/>
      <c r="TJR150" s="4"/>
      <c r="TJS150" s="4"/>
      <c r="TJT150" s="4"/>
      <c r="TJU150" s="4"/>
      <c r="TJV150" s="4"/>
      <c r="TJW150" s="4"/>
      <c r="TJX150" s="4"/>
      <c r="TJY150" s="4"/>
      <c r="TJZ150" s="4"/>
      <c r="TKA150" s="4"/>
      <c r="TKB150" s="4"/>
      <c r="TKC150" s="4"/>
      <c r="TKD150" s="4"/>
      <c r="TKE150" s="4"/>
      <c r="TKF150" s="4"/>
      <c r="TKG150" s="4"/>
      <c r="TKH150" s="4"/>
      <c r="TKI150" s="4"/>
      <c r="TKJ150" s="4"/>
      <c r="TKK150" s="4"/>
      <c r="TKL150" s="4"/>
      <c r="TKM150" s="4"/>
      <c r="TKN150" s="4"/>
      <c r="TKO150" s="4"/>
      <c r="TKP150" s="4"/>
      <c r="TKQ150" s="4"/>
      <c r="TKR150" s="4"/>
      <c r="TKS150" s="4"/>
      <c r="TKT150" s="4"/>
      <c r="TKU150" s="4"/>
      <c r="TKV150" s="4"/>
      <c r="TKW150" s="4"/>
      <c r="TKX150" s="4"/>
      <c r="TKY150" s="4"/>
      <c r="TKZ150" s="4"/>
      <c r="TLA150" s="4"/>
      <c r="TLB150" s="4"/>
      <c r="TLC150" s="4"/>
      <c r="TLD150" s="4"/>
      <c r="TLE150" s="4"/>
      <c r="TLF150" s="4"/>
      <c r="TLG150" s="4"/>
      <c r="TLH150" s="4"/>
      <c r="TLI150" s="4"/>
      <c r="TLJ150" s="4"/>
      <c r="TLK150" s="4"/>
      <c r="TLL150" s="4"/>
      <c r="TLM150" s="4"/>
      <c r="TLN150" s="4"/>
      <c r="TLO150" s="4"/>
      <c r="TLP150" s="4"/>
      <c r="TLQ150" s="4"/>
      <c r="TLR150" s="4"/>
      <c r="TLS150" s="4"/>
      <c r="TLT150" s="4"/>
      <c r="TLU150" s="4"/>
      <c r="TLV150" s="4"/>
      <c r="TLW150" s="4"/>
      <c r="TLX150" s="4"/>
      <c r="TLY150" s="4"/>
      <c r="TLZ150" s="4"/>
      <c r="TMA150" s="4"/>
      <c r="TMB150" s="4"/>
      <c r="TMC150" s="4"/>
      <c r="TMD150" s="4"/>
      <c r="TME150" s="4"/>
      <c r="TMF150" s="4"/>
      <c r="TMG150" s="4"/>
      <c r="TMH150" s="4"/>
      <c r="TMI150" s="4"/>
      <c r="TMJ150" s="4"/>
      <c r="TMK150" s="4"/>
      <c r="TML150" s="4"/>
      <c r="TMM150" s="4"/>
      <c r="TMN150" s="4"/>
      <c r="TMO150" s="4"/>
      <c r="TMP150" s="4"/>
      <c r="TMQ150" s="4"/>
      <c r="TMR150" s="4"/>
      <c r="TMS150" s="4"/>
      <c r="TMT150" s="4"/>
      <c r="TMU150" s="4"/>
      <c r="TMV150" s="4"/>
      <c r="TMW150" s="4"/>
      <c r="TMX150" s="4"/>
      <c r="TMY150" s="4"/>
      <c r="TMZ150" s="4"/>
      <c r="TNA150" s="4"/>
      <c r="TNB150" s="4"/>
      <c r="TNC150" s="4"/>
      <c r="TND150" s="4"/>
      <c r="TNE150" s="4"/>
      <c r="TNF150" s="4"/>
      <c r="TNG150" s="4"/>
      <c r="TNH150" s="4"/>
      <c r="TNI150" s="4"/>
      <c r="TNJ150" s="4"/>
      <c r="TNK150" s="4"/>
      <c r="TNL150" s="4"/>
      <c r="TNM150" s="4"/>
      <c r="TNN150" s="4"/>
      <c r="TNO150" s="4"/>
      <c r="TNP150" s="4"/>
      <c r="TNQ150" s="4"/>
      <c r="TNR150" s="4"/>
      <c r="TNS150" s="4"/>
      <c r="TNT150" s="4"/>
      <c r="TNU150" s="4"/>
      <c r="TNV150" s="4"/>
      <c r="TNW150" s="4"/>
      <c r="TNX150" s="4"/>
      <c r="TNY150" s="4"/>
      <c r="TNZ150" s="4"/>
      <c r="TOA150" s="4"/>
      <c r="TOB150" s="4"/>
      <c r="TOC150" s="4"/>
      <c r="TOD150" s="4"/>
      <c r="TOE150" s="4"/>
      <c r="TOF150" s="4"/>
      <c r="TOG150" s="4"/>
      <c r="TOH150" s="4"/>
      <c r="TOI150" s="4"/>
      <c r="TOJ150" s="4"/>
      <c r="TOK150" s="4"/>
      <c r="TOL150" s="4"/>
      <c r="TOM150" s="4"/>
      <c r="TON150" s="4"/>
      <c r="TOO150" s="4"/>
      <c r="TOP150" s="4"/>
      <c r="TOQ150" s="4"/>
      <c r="TOR150" s="4"/>
      <c r="TOS150" s="4"/>
      <c r="TOT150" s="4"/>
      <c r="TOU150" s="4"/>
      <c r="TOV150" s="4"/>
      <c r="TOW150" s="4"/>
      <c r="TOX150" s="4"/>
      <c r="TOY150" s="4"/>
      <c r="TOZ150" s="4"/>
      <c r="TPA150" s="4"/>
      <c r="TPB150" s="4"/>
      <c r="TPC150" s="4"/>
      <c r="TPD150" s="4"/>
      <c r="TPE150" s="4"/>
      <c r="TPF150" s="4"/>
      <c r="TPG150" s="4"/>
      <c r="TPH150" s="4"/>
      <c r="TPI150" s="4"/>
      <c r="TPJ150" s="4"/>
      <c r="TPK150" s="4"/>
      <c r="TPL150" s="4"/>
      <c r="TPM150" s="4"/>
      <c r="TPN150" s="4"/>
      <c r="TPO150" s="4"/>
      <c r="TPP150" s="4"/>
      <c r="TPQ150" s="4"/>
      <c r="TPR150" s="4"/>
      <c r="TPS150" s="4"/>
      <c r="TPT150" s="4"/>
      <c r="TPU150" s="4"/>
      <c r="TPV150" s="4"/>
      <c r="TPW150" s="4"/>
      <c r="TPX150" s="4"/>
      <c r="TPY150" s="4"/>
      <c r="TPZ150" s="4"/>
      <c r="TQA150" s="4"/>
      <c r="TQB150" s="4"/>
      <c r="TQC150" s="4"/>
      <c r="TQD150" s="4"/>
      <c r="TQE150" s="4"/>
      <c r="TQF150" s="4"/>
      <c r="TQG150" s="4"/>
      <c r="TQH150" s="4"/>
      <c r="TQI150" s="4"/>
      <c r="TQJ150" s="4"/>
      <c r="TQK150" s="4"/>
      <c r="TQL150" s="4"/>
      <c r="TQM150" s="4"/>
      <c r="TQN150" s="4"/>
      <c r="TQO150" s="4"/>
      <c r="TQP150" s="4"/>
      <c r="TQQ150" s="4"/>
      <c r="TQR150" s="4"/>
      <c r="TQS150" s="4"/>
      <c r="TQT150" s="4"/>
      <c r="TQU150" s="4"/>
      <c r="TQV150" s="4"/>
      <c r="TQW150" s="4"/>
      <c r="TQX150" s="4"/>
      <c r="TQY150" s="4"/>
      <c r="TQZ150" s="4"/>
      <c r="TRA150" s="4"/>
      <c r="TRB150" s="4"/>
      <c r="TRC150" s="4"/>
      <c r="TRD150" s="4"/>
      <c r="TRE150" s="4"/>
      <c r="TRF150" s="4"/>
      <c r="TRG150" s="4"/>
      <c r="TRH150" s="4"/>
      <c r="TRI150" s="4"/>
      <c r="TRJ150" s="4"/>
      <c r="TRK150" s="4"/>
      <c r="TRL150" s="4"/>
      <c r="TRM150" s="4"/>
      <c r="TRN150" s="4"/>
      <c r="TRO150" s="4"/>
      <c r="TRP150" s="4"/>
      <c r="TRQ150" s="4"/>
      <c r="TRR150" s="4"/>
      <c r="TRS150" s="4"/>
      <c r="TRT150" s="4"/>
      <c r="TRU150" s="4"/>
      <c r="TRV150" s="4"/>
      <c r="TRW150" s="4"/>
      <c r="TRX150" s="4"/>
      <c r="TRY150" s="4"/>
      <c r="TRZ150" s="4"/>
      <c r="TSA150" s="4"/>
      <c r="TSB150" s="4"/>
      <c r="TSC150" s="4"/>
      <c r="TSD150" s="4"/>
      <c r="TSE150" s="4"/>
      <c r="TSF150" s="4"/>
      <c r="TSG150" s="4"/>
      <c r="TSH150" s="4"/>
      <c r="TSI150" s="4"/>
      <c r="TSJ150" s="4"/>
      <c r="TSK150" s="4"/>
      <c r="TSL150" s="4"/>
      <c r="TSM150" s="4"/>
      <c r="TSN150" s="4"/>
      <c r="TSO150" s="4"/>
      <c r="TSP150" s="4"/>
      <c r="TSQ150" s="4"/>
      <c r="TSR150" s="4"/>
      <c r="TSS150" s="4"/>
      <c r="TST150" s="4"/>
      <c r="TSU150" s="74"/>
      <c r="TSV150" s="74"/>
      <c r="TSW150" s="74"/>
      <c r="TSX150" s="74"/>
      <c r="TSY150" s="74"/>
      <c r="TSZ150" s="74"/>
      <c r="TTA150" s="4"/>
      <c r="TTB150" s="4"/>
      <c r="TTC150" s="4"/>
      <c r="TTD150" s="4"/>
      <c r="TTE150" s="4"/>
      <c r="TTF150" s="4"/>
      <c r="TTG150" s="4"/>
      <c r="TTH150" s="4"/>
      <c r="TTI150" s="4"/>
      <c r="TTJ150" s="4"/>
      <c r="TTK150" s="4"/>
      <c r="TTL150" s="4"/>
      <c r="TTM150" s="4"/>
      <c r="TTN150" s="4"/>
      <c r="TTO150" s="4"/>
      <c r="TTP150" s="4"/>
      <c r="TTQ150" s="4"/>
      <c r="TTR150" s="4"/>
      <c r="TTS150" s="4"/>
      <c r="TTT150" s="4"/>
      <c r="TTU150" s="4"/>
      <c r="TTV150" s="4"/>
      <c r="TTW150" s="4"/>
      <c r="TTX150" s="4"/>
      <c r="TTY150" s="4"/>
      <c r="TTZ150" s="4"/>
      <c r="TUA150" s="4"/>
      <c r="TUB150" s="4"/>
      <c r="TUC150" s="4"/>
      <c r="TUD150" s="4"/>
      <c r="TUE150" s="4"/>
      <c r="TUF150" s="4"/>
      <c r="TUG150" s="4"/>
      <c r="TUH150" s="4"/>
      <c r="TUI150" s="4"/>
      <c r="TUJ150" s="4"/>
      <c r="TUK150" s="4"/>
      <c r="TUL150" s="4"/>
      <c r="TUM150" s="4"/>
      <c r="TUN150" s="4"/>
      <c r="TUO150" s="4"/>
      <c r="TUP150" s="4"/>
      <c r="TUQ150" s="4"/>
      <c r="TUR150" s="4"/>
      <c r="TUS150" s="4"/>
      <c r="TUT150" s="4"/>
      <c r="TUU150" s="4"/>
      <c r="TUV150" s="4"/>
      <c r="TUW150" s="4"/>
      <c r="TUX150" s="4"/>
      <c r="TUY150" s="4"/>
      <c r="TUZ150" s="4"/>
      <c r="TVA150" s="4"/>
      <c r="TVB150" s="4"/>
      <c r="TVC150" s="4"/>
      <c r="TVD150" s="4"/>
      <c r="TVE150" s="4"/>
      <c r="TVF150" s="4"/>
      <c r="TVG150" s="4"/>
      <c r="TVH150" s="4"/>
      <c r="TVI150" s="4"/>
      <c r="TVJ150" s="4"/>
      <c r="TVK150" s="4"/>
      <c r="TVL150" s="4"/>
      <c r="TVM150" s="4"/>
      <c r="TVN150" s="4"/>
      <c r="TVO150" s="4"/>
      <c r="TVP150" s="4"/>
      <c r="TVQ150" s="4"/>
      <c r="TVR150" s="4"/>
      <c r="TVS150" s="4"/>
      <c r="TVT150" s="4"/>
      <c r="TVU150" s="4"/>
      <c r="TVV150" s="4"/>
      <c r="TVW150" s="4"/>
      <c r="TVX150" s="4"/>
      <c r="TVY150" s="4"/>
      <c r="TVZ150" s="4"/>
      <c r="TWA150" s="4"/>
      <c r="TWB150" s="4"/>
      <c r="TWC150" s="4"/>
      <c r="TWD150" s="4"/>
      <c r="TWE150" s="4"/>
      <c r="TWF150" s="4"/>
      <c r="TWG150" s="4"/>
      <c r="TWH150" s="4"/>
      <c r="TWI150" s="4"/>
      <c r="TWJ150" s="4"/>
      <c r="TWK150" s="4"/>
      <c r="TWL150" s="4"/>
      <c r="TWM150" s="4"/>
      <c r="TWN150" s="4"/>
      <c r="TWO150" s="4"/>
      <c r="TWP150" s="4"/>
      <c r="TWQ150" s="4"/>
      <c r="TWR150" s="4"/>
      <c r="TWS150" s="4"/>
      <c r="TWT150" s="4"/>
      <c r="TWU150" s="4"/>
      <c r="TWV150" s="4"/>
      <c r="TWW150" s="4"/>
      <c r="TWX150" s="4"/>
      <c r="TWY150" s="4"/>
      <c r="TWZ150" s="4"/>
      <c r="TXA150" s="4"/>
      <c r="TXB150" s="4"/>
      <c r="TXC150" s="4"/>
      <c r="TXD150" s="4"/>
      <c r="TXE150" s="4"/>
      <c r="TXF150" s="4"/>
      <c r="TXG150" s="4"/>
      <c r="TXH150" s="4"/>
      <c r="TXI150" s="4"/>
      <c r="TXJ150" s="4"/>
      <c r="TXK150" s="4"/>
      <c r="TXL150" s="4"/>
      <c r="TXM150" s="4"/>
      <c r="TXN150" s="4"/>
      <c r="TXO150" s="4"/>
      <c r="TXP150" s="4"/>
      <c r="TXQ150" s="4"/>
      <c r="TXR150" s="4"/>
      <c r="TXS150" s="4"/>
      <c r="TXT150" s="4"/>
      <c r="TXU150" s="4"/>
      <c r="TXV150" s="4"/>
      <c r="TXW150" s="4"/>
      <c r="TXX150" s="4"/>
      <c r="TXY150" s="4"/>
      <c r="TXZ150" s="4"/>
      <c r="TYA150" s="4"/>
      <c r="TYB150" s="4"/>
      <c r="TYC150" s="4"/>
      <c r="TYD150" s="4"/>
      <c r="TYE150" s="4"/>
      <c r="TYF150" s="4"/>
      <c r="TYG150" s="4"/>
      <c r="TYH150" s="4"/>
      <c r="TYI150" s="4"/>
      <c r="TYJ150" s="4"/>
      <c r="TYK150" s="4"/>
      <c r="TYL150" s="4"/>
      <c r="TYM150" s="4"/>
      <c r="TYN150" s="4"/>
      <c r="TYO150" s="4"/>
      <c r="TYP150" s="4"/>
      <c r="TYQ150" s="4"/>
      <c r="TYR150" s="4"/>
      <c r="TYS150" s="4"/>
      <c r="TYT150" s="4"/>
      <c r="TYU150" s="4"/>
      <c r="TYV150" s="4"/>
      <c r="TYW150" s="4"/>
      <c r="TYX150" s="4"/>
      <c r="TYY150" s="4"/>
      <c r="TYZ150" s="4"/>
      <c r="TZA150" s="4"/>
      <c r="TZB150" s="4"/>
      <c r="TZC150" s="4"/>
      <c r="TZD150" s="4"/>
      <c r="TZE150" s="4"/>
      <c r="TZF150" s="4"/>
      <c r="TZG150" s="4"/>
      <c r="TZH150" s="4"/>
      <c r="TZI150" s="4"/>
      <c r="TZJ150" s="4"/>
      <c r="TZK150" s="4"/>
      <c r="TZL150" s="4"/>
      <c r="TZM150" s="4"/>
      <c r="TZN150" s="4"/>
      <c r="TZO150" s="4"/>
      <c r="TZP150" s="4"/>
      <c r="TZQ150" s="4"/>
      <c r="TZR150" s="4"/>
      <c r="TZS150" s="4"/>
      <c r="TZT150" s="4"/>
      <c r="TZU150" s="4"/>
      <c r="TZV150" s="4"/>
      <c r="TZW150" s="4"/>
      <c r="TZX150" s="4"/>
      <c r="TZY150" s="4"/>
      <c r="TZZ150" s="4"/>
      <c r="UAA150" s="4"/>
      <c r="UAB150" s="4"/>
      <c r="UAC150" s="4"/>
      <c r="UAD150" s="4"/>
      <c r="UAE150" s="4"/>
      <c r="UAF150" s="4"/>
      <c r="UAG150" s="4"/>
      <c r="UAH150" s="4"/>
      <c r="UAI150" s="4"/>
      <c r="UAJ150" s="4"/>
      <c r="UAK150" s="4"/>
      <c r="UAL150" s="4"/>
      <c r="UAM150" s="4"/>
      <c r="UAN150" s="4"/>
      <c r="UAO150" s="4"/>
      <c r="UAP150" s="4"/>
      <c r="UAQ150" s="4"/>
      <c r="UAR150" s="4"/>
      <c r="UAS150" s="4"/>
      <c r="UAT150" s="4"/>
      <c r="UAU150" s="4"/>
      <c r="UAV150" s="4"/>
      <c r="UAW150" s="4"/>
      <c r="UAX150" s="4"/>
      <c r="UAY150" s="4"/>
      <c r="UAZ150" s="4"/>
      <c r="UBA150" s="4"/>
      <c r="UBB150" s="4"/>
      <c r="UBC150" s="4"/>
      <c r="UBD150" s="4"/>
      <c r="UBE150" s="4"/>
      <c r="UBF150" s="4"/>
      <c r="UBG150" s="4"/>
      <c r="UBH150" s="4"/>
      <c r="UBI150" s="4"/>
      <c r="UBJ150" s="4"/>
      <c r="UBK150" s="4"/>
      <c r="UBL150" s="4"/>
      <c r="UBM150" s="4"/>
      <c r="UBN150" s="4"/>
      <c r="UBO150" s="4"/>
      <c r="UBP150" s="4"/>
      <c r="UBQ150" s="4"/>
      <c r="UBR150" s="4"/>
      <c r="UBS150" s="4"/>
      <c r="UBT150" s="4"/>
      <c r="UBU150" s="4"/>
      <c r="UBV150" s="4"/>
      <c r="UBW150" s="4"/>
      <c r="UBX150" s="4"/>
      <c r="UBY150" s="4"/>
      <c r="UBZ150" s="4"/>
      <c r="UCA150" s="4"/>
      <c r="UCB150" s="4"/>
      <c r="UCC150" s="4"/>
      <c r="UCD150" s="4"/>
      <c r="UCE150" s="4"/>
      <c r="UCF150" s="4"/>
      <c r="UCG150" s="4"/>
      <c r="UCH150" s="4"/>
      <c r="UCI150" s="4"/>
      <c r="UCJ150" s="4"/>
      <c r="UCK150" s="4"/>
      <c r="UCL150" s="4"/>
      <c r="UCM150" s="4"/>
      <c r="UCN150" s="4"/>
      <c r="UCO150" s="4"/>
      <c r="UCP150" s="4"/>
      <c r="UCQ150" s="74"/>
      <c r="UCR150" s="74"/>
      <c r="UCS150" s="74"/>
      <c r="UCT150" s="74"/>
      <c r="UCU150" s="74"/>
      <c r="UCV150" s="74"/>
      <c r="UCW150" s="4"/>
      <c r="UCX150" s="4"/>
      <c r="UCY150" s="4"/>
      <c r="UCZ150" s="4"/>
      <c r="UDA150" s="4"/>
      <c r="UDB150" s="4"/>
      <c r="UDC150" s="4"/>
      <c r="UDD150" s="4"/>
      <c r="UDE150" s="4"/>
      <c r="UDF150" s="4"/>
      <c r="UDG150" s="4"/>
      <c r="UDH150" s="4"/>
      <c r="UDI150" s="4"/>
      <c r="UDJ150" s="4"/>
      <c r="UDK150" s="4"/>
      <c r="UDL150" s="4"/>
      <c r="UDM150" s="4"/>
      <c r="UDN150" s="4"/>
      <c r="UDO150" s="4"/>
      <c r="UDP150" s="4"/>
      <c r="UDQ150" s="4"/>
      <c r="UDR150" s="4"/>
      <c r="UDS150" s="4"/>
      <c r="UDT150" s="4"/>
      <c r="UDU150" s="4"/>
      <c r="UDV150" s="4"/>
      <c r="UDW150" s="4"/>
      <c r="UDX150" s="4"/>
      <c r="UDY150" s="4"/>
      <c r="UDZ150" s="4"/>
      <c r="UEA150" s="4"/>
      <c r="UEB150" s="4"/>
      <c r="UEC150" s="4"/>
      <c r="UED150" s="4"/>
      <c r="UEE150" s="4"/>
      <c r="UEF150" s="4"/>
      <c r="UEG150" s="4"/>
      <c r="UEH150" s="4"/>
      <c r="UEI150" s="4"/>
      <c r="UEJ150" s="4"/>
      <c r="UEK150" s="4"/>
      <c r="UEL150" s="4"/>
      <c r="UEM150" s="4"/>
      <c r="UEN150" s="4"/>
      <c r="UEO150" s="4"/>
      <c r="UEP150" s="4"/>
      <c r="UEQ150" s="4"/>
      <c r="UER150" s="4"/>
      <c r="UES150" s="4"/>
      <c r="UET150" s="4"/>
      <c r="UEU150" s="4"/>
      <c r="UEV150" s="4"/>
      <c r="UEW150" s="4"/>
      <c r="UEX150" s="4"/>
      <c r="UEY150" s="4"/>
      <c r="UEZ150" s="4"/>
      <c r="UFA150" s="4"/>
      <c r="UFB150" s="4"/>
      <c r="UFC150" s="4"/>
      <c r="UFD150" s="4"/>
      <c r="UFE150" s="4"/>
      <c r="UFF150" s="4"/>
      <c r="UFG150" s="4"/>
      <c r="UFH150" s="4"/>
      <c r="UFI150" s="4"/>
      <c r="UFJ150" s="4"/>
      <c r="UFK150" s="4"/>
      <c r="UFL150" s="4"/>
      <c r="UFM150" s="4"/>
      <c r="UFN150" s="4"/>
      <c r="UFO150" s="4"/>
      <c r="UFP150" s="4"/>
      <c r="UFQ150" s="4"/>
      <c r="UFR150" s="4"/>
      <c r="UFS150" s="4"/>
      <c r="UFT150" s="4"/>
      <c r="UFU150" s="4"/>
      <c r="UFV150" s="4"/>
      <c r="UFW150" s="4"/>
      <c r="UFX150" s="4"/>
      <c r="UFY150" s="4"/>
      <c r="UFZ150" s="4"/>
      <c r="UGA150" s="4"/>
      <c r="UGB150" s="4"/>
      <c r="UGC150" s="4"/>
      <c r="UGD150" s="4"/>
      <c r="UGE150" s="4"/>
      <c r="UGF150" s="4"/>
      <c r="UGG150" s="4"/>
      <c r="UGH150" s="4"/>
      <c r="UGI150" s="4"/>
      <c r="UGJ150" s="4"/>
      <c r="UGK150" s="4"/>
      <c r="UGL150" s="4"/>
      <c r="UGM150" s="4"/>
      <c r="UGN150" s="4"/>
      <c r="UGO150" s="4"/>
      <c r="UGP150" s="4"/>
      <c r="UGQ150" s="4"/>
      <c r="UGR150" s="4"/>
      <c r="UGS150" s="4"/>
      <c r="UGT150" s="4"/>
      <c r="UGU150" s="4"/>
      <c r="UGV150" s="4"/>
      <c r="UGW150" s="4"/>
      <c r="UGX150" s="4"/>
      <c r="UGY150" s="4"/>
      <c r="UGZ150" s="4"/>
      <c r="UHA150" s="4"/>
      <c r="UHB150" s="4"/>
      <c r="UHC150" s="4"/>
      <c r="UHD150" s="4"/>
      <c r="UHE150" s="4"/>
      <c r="UHF150" s="4"/>
      <c r="UHG150" s="4"/>
      <c r="UHH150" s="4"/>
      <c r="UHI150" s="4"/>
      <c r="UHJ150" s="4"/>
      <c r="UHK150" s="4"/>
      <c r="UHL150" s="4"/>
      <c r="UHM150" s="4"/>
      <c r="UHN150" s="4"/>
      <c r="UHO150" s="4"/>
      <c r="UHP150" s="4"/>
      <c r="UHQ150" s="4"/>
      <c r="UHR150" s="4"/>
      <c r="UHS150" s="4"/>
      <c r="UHT150" s="4"/>
      <c r="UHU150" s="4"/>
      <c r="UHV150" s="4"/>
      <c r="UHW150" s="4"/>
      <c r="UHX150" s="4"/>
      <c r="UHY150" s="4"/>
      <c r="UHZ150" s="4"/>
      <c r="UIA150" s="4"/>
      <c r="UIB150" s="4"/>
      <c r="UIC150" s="4"/>
      <c r="UID150" s="4"/>
      <c r="UIE150" s="4"/>
      <c r="UIF150" s="4"/>
      <c r="UIG150" s="4"/>
      <c r="UIH150" s="4"/>
      <c r="UII150" s="4"/>
      <c r="UIJ150" s="4"/>
      <c r="UIK150" s="4"/>
      <c r="UIL150" s="4"/>
      <c r="UIM150" s="4"/>
      <c r="UIN150" s="4"/>
      <c r="UIO150" s="4"/>
      <c r="UIP150" s="4"/>
      <c r="UIQ150" s="4"/>
      <c r="UIR150" s="4"/>
      <c r="UIS150" s="4"/>
      <c r="UIT150" s="4"/>
      <c r="UIU150" s="4"/>
      <c r="UIV150" s="4"/>
      <c r="UIW150" s="4"/>
      <c r="UIX150" s="4"/>
      <c r="UIY150" s="4"/>
      <c r="UIZ150" s="4"/>
      <c r="UJA150" s="4"/>
      <c r="UJB150" s="4"/>
      <c r="UJC150" s="4"/>
      <c r="UJD150" s="4"/>
      <c r="UJE150" s="4"/>
      <c r="UJF150" s="4"/>
      <c r="UJG150" s="4"/>
      <c r="UJH150" s="4"/>
      <c r="UJI150" s="4"/>
      <c r="UJJ150" s="4"/>
      <c r="UJK150" s="4"/>
      <c r="UJL150" s="4"/>
      <c r="UJM150" s="4"/>
      <c r="UJN150" s="4"/>
      <c r="UJO150" s="4"/>
      <c r="UJP150" s="4"/>
      <c r="UJQ150" s="4"/>
      <c r="UJR150" s="4"/>
      <c r="UJS150" s="4"/>
      <c r="UJT150" s="4"/>
      <c r="UJU150" s="4"/>
      <c r="UJV150" s="4"/>
      <c r="UJW150" s="4"/>
      <c r="UJX150" s="4"/>
      <c r="UJY150" s="4"/>
      <c r="UJZ150" s="4"/>
      <c r="UKA150" s="4"/>
      <c r="UKB150" s="4"/>
      <c r="UKC150" s="4"/>
      <c r="UKD150" s="4"/>
      <c r="UKE150" s="4"/>
      <c r="UKF150" s="4"/>
      <c r="UKG150" s="4"/>
      <c r="UKH150" s="4"/>
      <c r="UKI150" s="4"/>
      <c r="UKJ150" s="4"/>
      <c r="UKK150" s="4"/>
      <c r="UKL150" s="4"/>
      <c r="UKM150" s="4"/>
      <c r="UKN150" s="4"/>
      <c r="UKO150" s="4"/>
      <c r="UKP150" s="4"/>
      <c r="UKQ150" s="4"/>
      <c r="UKR150" s="4"/>
      <c r="UKS150" s="4"/>
      <c r="UKT150" s="4"/>
      <c r="UKU150" s="4"/>
      <c r="UKV150" s="4"/>
      <c r="UKW150" s="4"/>
      <c r="UKX150" s="4"/>
      <c r="UKY150" s="4"/>
      <c r="UKZ150" s="4"/>
      <c r="ULA150" s="4"/>
      <c r="ULB150" s="4"/>
      <c r="ULC150" s="4"/>
      <c r="ULD150" s="4"/>
      <c r="ULE150" s="4"/>
      <c r="ULF150" s="4"/>
      <c r="ULG150" s="4"/>
      <c r="ULH150" s="4"/>
      <c r="ULI150" s="4"/>
      <c r="ULJ150" s="4"/>
      <c r="ULK150" s="4"/>
      <c r="ULL150" s="4"/>
      <c r="ULM150" s="4"/>
      <c r="ULN150" s="4"/>
      <c r="ULO150" s="4"/>
      <c r="ULP150" s="4"/>
      <c r="ULQ150" s="4"/>
      <c r="ULR150" s="4"/>
      <c r="ULS150" s="4"/>
      <c r="ULT150" s="4"/>
      <c r="ULU150" s="4"/>
      <c r="ULV150" s="4"/>
      <c r="ULW150" s="4"/>
      <c r="ULX150" s="4"/>
      <c r="ULY150" s="4"/>
      <c r="ULZ150" s="4"/>
      <c r="UMA150" s="4"/>
      <c r="UMB150" s="4"/>
      <c r="UMC150" s="4"/>
      <c r="UMD150" s="4"/>
      <c r="UME150" s="4"/>
      <c r="UMF150" s="4"/>
      <c r="UMG150" s="4"/>
      <c r="UMH150" s="4"/>
      <c r="UMI150" s="4"/>
      <c r="UMJ150" s="4"/>
      <c r="UMK150" s="4"/>
      <c r="UML150" s="4"/>
      <c r="UMM150" s="74"/>
      <c r="UMN150" s="74"/>
      <c r="UMO150" s="74"/>
      <c r="UMP150" s="74"/>
      <c r="UMQ150" s="74"/>
      <c r="UMR150" s="74"/>
      <c r="UMS150" s="4"/>
      <c r="UMT150" s="4"/>
      <c r="UMU150" s="4"/>
      <c r="UMV150" s="4"/>
      <c r="UMW150" s="4"/>
      <c r="UMX150" s="4"/>
      <c r="UMY150" s="4"/>
      <c r="UMZ150" s="4"/>
      <c r="UNA150" s="4"/>
      <c r="UNB150" s="4"/>
      <c r="UNC150" s="4"/>
      <c r="UND150" s="4"/>
      <c r="UNE150" s="4"/>
      <c r="UNF150" s="4"/>
      <c r="UNG150" s="4"/>
      <c r="UNH150" s="4"/>
      <c r="UNI150" s="4"/>
      <c r="UNJ150" s="4"/>
      <c r="UNK150" s="4"/>
      <c r="UNL150" s="4"/>
      <c r="UNM150" s="4"/>
      <c r="UNN150" s="4"/>
      <c r="UNO150" s="4"/>
      <c r="UNP150" s="4"/>
      <c r="UNQ150" s="4"/>
      <c r="UNR150" s="4"/>
      <c r="UNS150" s="4"/>
      <c r="UNT150" s="4"/>
      <c r="UNU150" s="4"/>
      <c r="UNV150" s="4"/>
      <c r="UNW150" s="4"/>
      <c r="UNX150" s="4"/>
      <c r="UNY150" s="4"/>
      <c r="UNZ150" s="4"/>
      <c r="UOA150" s="4"/>
      <c r="UOB150" s="4"/>
      <c r="UOC150" s="4"/>
      <c r="UOD150" s="4"/>
      <c r="UOE150" s="4"/>
      <c r="UOF150" s="4"/>
      <c r="UOG150" s="4"/>
      <c r="UOH150" s="4"/>
      <c r="UOI150" s="4"/>
      <c r="UOJ150" s="4"/>
      <c r="UOK150" s="4"/>
      <c r="UOL150" s="4"/>
      <c r="UOM150" s="4"/>
      <c r="UON150" s="4"/>
      <c r="UOO150" s="4"/>
      <c r="UOP150" s="4"/>
      <c r="UOQ150" s="4"/>
      <c r="UOR150" s="4"/>
      <c r="UOS150" s="4"/>
      <c r="UOT150" s="4"/>
      <c r="UOU150" s="4"/>
      <c r="UOV150" s="4"/>
      <c r="UOW150" s="4"/>
      <c r="UOX150" s="4"/>
      <c r="UOY150" s="4"/>
      <c r="UOZ150" s="4"/>
      <c r="UPA150" s="4"/>
      <c r="UPB150" s="4"/>
      <c r="UPC150" s="4"/>
      <c r="UPD150" s="4"/>
      <c r="UPE150" s="4"/>
      <c r="UPF150" s="4"/>
      <c r="UPG150" s="4"/>
      <c r="UPH150" s="4"/>
      <c r="UPI150" s="4"/>
      <c r="UPJ150" s="4"/>
      <c r="UPK150" s="4"/>
      <c r="UPL150" s="4"/>
      <c r="UPM150" s="4"/>
      <c r="UPN150" s="4"/>
      <c r="UPO150" s="4"/>
      <c r="UPP150" s="4"/>
      <c r="UPQ150" s="4"/>
      <c r="UPR150" s="4"/>
      <c r="UPS150" s="4"/>
      <c r="UPT150" s="4"/>
      <c r="UPU150" s="4"/>
      <c r="UPV150" s="4"/>
      <c r="UPW150" s="4"/>
      <c r="UPX150" s="4"/>
      <c r="UPY150" s="4"/>
      <c r="UPZ150" s="4"/>
      <c r="UQA150" s="4"/>
      <c r="UQB150" s="4"/>
      <c r="UQC150" s="4"/>
      <c r="UQD150" s="4"/>
      <c r="UQE150" s="4"/>
      <c r="UQF150" s="4"/>
      <c r="UQG150" s="4"/>
      <c r="UQH150" s="4"/>
      <c r="UQI150" s="4"/>
      <c r="UQJ150" s="4"/>
      <c r="UQK150" s="4"/>
      <c r="UQL150" s="4"/>
      <c r="UQM150" s="4"/>
      <c r="UQN150" s="4"/>
      <c r="UQO150" s="4"/>
      <c r="UQP150" s="4"/>
      <c r="UQQ150" s="4"/>
      <c r="UQR150" s="4"/>
      <c r="UQS150" s="4"/>
      <c r="UQT150" s="4"/>
      <c r="UQU150" s="4"/>
      <c r="UQV150" s="4"/>
      <c r="UQW150" s="4"/>
      <c r="UQX150" s="4"/>
      <c r="UQY150" s="4"/>
      <c r="UQZ150" s="4"/>
      <c r="URA150" s="4"/>
      <c r="URB150" s="4"/>
      <c r="URC150" s="4"/>
      <c r="URD150" s="4"/>
      <c r="URE150" s="4"/>
      <c r="URF150" s="4"/>
      <c r="URG150" s="4"/>
      <c r="URH150" s="4"/>
      <c r="URI150" s="4"/>
      <c r="URJ150" s="4"/>
      <c r="URK150" s="4"/>
      <c r="URL150" s="4"/>
      <c r="URM150" s="4"/>
      <c r="URN150" s="4"/>
      <c r="URO150" s="4"/>
      <c r="URP150" s="4"/>
      <c r="URQ150" s="4"/>
      <c r="URR150" s="4"/>
      <c r="URS150" s="4"/>
      <c r="URT150" s="4"/>
      <c r="URU150" s="4"/>
      <c r="URV150" s="4"/>
      <c r="URW150" s="4"/>
      <c r="URX150" s="4"/>
      <c r="URY150" s="4"/>
      <c r="URZ150" s="4"/>
      <c r="USA150" s="4"/>
      <c r="USB150" s="4"/>
      <c r="USC150" s="4"/>
      <c r="USD150" s="4"/>
      <c r="USE150" s="4"/>
      <c r="USF150" s="4"/>
      <c r="USG150" s="4"/>
      <c r="USH150" s="4"/>
      <c r="USI150" s="4"/>
      <c r="USJ150" s="4"/>
      <c r="USK150" s="4"/>
      <c r="USL150" s="4"/>
      <c r="USM150" s="4"/>
      <c r="USN150" s="4"/>
      <c r="USO150" s="4"/>
      <c r="USP150" s="4"/>
      <c r="USQ150" s="4"/>
      <c r="USR150" s="4"/>
      <c r="USS150" s="4"/>
      <c r="UST150" s="4"/>
      <c r="USU150" s="4"/>
      <c r="USV150" s="4"/>
      <c r="USW150" s="4"/>
      <c r="USX150" s="4"/>
      <c r="USY150" s="4"/>
      <c r="USZ150" s="4"/>
      <c r="UTA150" s="4"/>
      <c r="UTB150" s="4"/>
      <c r="UTC150" s="4"/>
      <c r="UTD150" s="4"/>
      <c r="UTE150" s="4"/>
      <c r="UTF150" s="4"/>
      <c r="UTG150" s="4"/>
      <c r="UTH150" s="4"/>
      <c r="UTI150" s="4"/>
      <c r="UTJ150" s="4"/>
      <c r="UTK150" s="4"/>
      <c r="UTL150" s="4"/>
      <c r="UTM150" s="4"/>
      <c r="UTN150" s="4"/>
      <c r="UTO150" s="4"/>
      <c r="UTP150" s="4"/>
      <c r="UTQ150" s="4"/>
      <c r="UTR150" s="4"/>
      <c r="UTS150" s="4"/>
      <c r="UTT150" s="4"/>
      <c r="UTU150" s="4"/>
      <c r="UTV150" s="4"/>
      <c r="UTW150" s="4"/>
      <c r="UTX150" s="4"/>
      <c r="UTY150" s="4"/>
      <c r="UTZ150" s="4"/>
      <c r="UUA150" s="4"/>
      <c r="UUB150" s="4"/>
      <c r="UUC150" s="4"/>
      <c r="UUD150" s="4"/>
      <c r="UUE150" s="4"/>
      <c r="UUF150" s="4"/>
      <c r="UUG150" s="4"/>
      <c r="UUH150" s="4"/>
      <c r="UUI150" s="4"/>
      <c r="UUJ150" s="4"/>
      <c r="UUK150" s="4"/>
      <c r="UUL150" s="4"/>
      <c r="UUM150" s="4"/>
      <c r="UUN150" s="4"/>
      <c r="UUO150" s="4"/>
      <c r="UUP150" s="4"/>
      <c r="UUQ150" s="4"/>
      <c r="UUR150" s="4"/>
      <c r="UUS150" s="4"/>
      <c r="UUT150" s="4"/>
      <c r="UUU150" s="4"/>
      <c r="UUV150" s="4"/>
      <c r="UUW150" s="4"/>
      <c r="UUX150" s="4"/>
      <c r="UUY150" s="4"/>
      <c r="UUZ150" s="4"/>
      <c r="UVA150" s="4"/>
      <c r="UVB150" s="4"/>
      <c r="UVC150" s="4"/>
      <c r="UVD150" s="4"/>
      <c r="UVE150" s="4"/>
      <c r="UVF150" s="4"/>
      <c r="UVG150" s="4"/>
      <c r="UVH150" s="4"/>
      <c r="UVI150" s="4"/>
      <c r="UVJ150" s="4"/>
      <c r="UVK150" s="4"/>
      <c r="UVL150" s="4"/>
      <c r="UVM150" s="4"/>
      <c r="UVN150" s="4"/>
      <c r="UVO150" s="4"/>
      <c r="UVP150" s="4"/>
      <c r="UVQ150" s="4"/>
      <c r="UVR150" s="4"/>
      <c r="UVS150" s="4"/>
      <c r="UVT150" s="4"/>
      <c r="UVU150" s="4"/>
      <c r="UVV150" s="4"/>
      <c r="UVW150" s="4"/>
      <c r="UVX150" s="4"/>
      <c r="UVY150" s="4"/>
      <c r="UVZ150" s="4"/>
      <c r="UWA150" s="4"/>
      <c r="UWB150" s="4"/>
      <c r="UWC150" s="4"/>
      <c r="UWD150" s="4"/>
      <c r="UWE150" s="4"/>
      <c r="UWF150" s="4"/>
      <c r="UWG150" s="4"/>
      <c r="UWH150" s="4"/>
      <c r="UWI150" s="74"/>
      <c r="UWJ150" s="74"/>
      <c r="UWK150" s="74"/>
      <c r="UWL150" s="74"/>
      <c r="UWM150" s="74"/>
      <c r="UWN150" s="74"/>
      <c r="UWO150" s="4"/>
      <c r="UWP150" s="4"/>
      <c r="UWQ150" s="4"/>
      <c r="UWR150" s="4"/>
      <c r="UWS150" s="4"/>
      <c r="UWT150" s="4"/>
      <c r="UWU150" s="4"/>
      <c r="UWV150" s="4"/>
      <c r="UWW150" s="4"/>
      <c r="UWX150" s="4"/>
      <c r="UWY150" s="4"/>
      <c r="UWZ150" s="4"/>
      <c r="UXA150" s="4"/>
      <c r="UXB150" s="4"/>
      <c r="UXC150" s="4"/>
      <c r="UXD150" s="4"/>
      <c r="UXE150" s="4"/>
      <c r="UXF150" s="4"/>
      <c r="UXG150" s="4"/>
      <c r="UXH150" s="4"/>
      <c r="UXI150" s="4"/>
      <c r="UXJ150" s="4"/>
      <c r="UXK150" s="4"/>
      <c r="UXL150" s="4"/>
      <c r="UXM150" s="4"/>
      <c r="UXN150" s="4"/>
      <c r="UXO150" s="4"/>
      <c r="UXP150" s="4"/>
      <c r="UXQ150" s="4"/>
      <c r="UXR150" s="4"/>
      <c r="UXS150" s="4"/>
      <c r="UXT150" s="4"/>
      <c r="UXU150" s="4"/>
      <c r="UXV150" s="4"/>
      <c r="UXW150" s="4"/>
      <c r="UXX150" s="4"/>
      <c r="UXY150" s="4"/>
      <c r="UXZ150" s="4"/>
      <c r="UYA150" s="4"/>
      <c r="UYB150" s="4"/>
      <c r="UYC150" s="4"/>
      <c r="UYD150" s="4"/>
      <c r="UYE150" s="4"/>
      <c r="UYF150" s="4"/>
      <c r="UYG150" s="4"/>
      <c r="UYH150" s="4"/>
      <c r="UYI150" s="4"/>
      <c r="UYJ150" s="4"/>
      <c r="UYK150" s="4"/>
      <c r="UYL150" s="4"/>
      <c r="UYM150" s="4"/>
      <c r="UYN150" s="4"/>
      <c r="UYO150" s="4"/>
      <c r="UYP150" s="4"/>
      <c r="UYQ150" s="4"/>
      <c r="UYR150" s="4"/>
      <c r="UYS150" s="4"/>
      <c r="UYT150" s="4"/>
      <c r="UYU150" s="4"/>
      <c r="UYV150" s="4"/>
      <c r="UYW150" s="4"/>
      <c r="UYX150" s="4"/>
      <c r="UYY150" s="4"/>
      <c r="UYZ150" s="4"/>
      <c r="UZA150" s="4"/>
      <c r="UZB150" s="4"/>
      <c r="UZC150" s="4"/>
      <c r="UZD150" s="4"/>
      <c r="UZE150" s="4"/>
      <c r="UZF150" s="4"/>
      <c r="UZG150" s="4"/>
      <c r="UZH150" s="4"/>
      <c r="UZI150" s="4"/>
      <c r="UZJ150" s="4"/>
      <c r="UZK150" s="4"/>
      <c r="UZL150" s="4"/>
      <c r="UZM150" s="4"/>
      <c r="UZN150" s="4"/>
      <c r="UZO150" s="4"/>
      <c r="UZP150" s="4"/>
      <c r="UZQ150" s="4"/>
      <c r="UZR150" s="4"/>
      <c r="UZS150" s="4"/>
      <c r="UZT150" s="4"/>
      <c r="UZU150" s="4"/>
      <c r="UZV150" s="4"/>
      <c r="UZW150" s="4"/>
      <c r="UZX150" s="4"/>
      <c r="UZY150" s="4"/>
      <c r="UZZ150" s="4"/>
      <c r="VAA150" s="4"/>
      <c r="VAB150" s="4"/>
      <c r="VAC150" s="4"/>
      <c r="VAD150" s="4"/>
      <c r="VAE150" s="4"/>
      <c r="VAF150" s="4"/>
      <c r="VAG150" s="4"/>
      <c r="VAH150" s="4"/>
      <c r="VAI150" s="4"/>
      <c r="VAJ150" s="4"/>
      <c r="VAK150" s="4"/>
      <c r="VAL150" s="4"/>
      <c r="VAM150" s="4"/>
      <c r="VAN150" s="4"/>
      <c r="VAO150" s="4"/>
      <c r="VAP150" s="4"/>
      <c r="VAQ150" s="4"/>
      <c r="VAR150" s="4"/>
      <c r="VAS150" s="4"/>
      <c r="VAT150" s="4"/>
      <c r="VAU150" s="4"/>
      <c r="VAV150" s="4"/>
      <c r="VAW150" s="4"/>
      <c r="VAX150" s="4"/>
      <c r="VAY150" s="4"/>
      <c r="VAZ150" s="4"/>
      <c r="VBA150" s="4"/>
      <c r="VBB150" s="4"/>
      <c r="VBC150" s="4"/>
      <c r="VBD150" s="4"/>
      <c r="VBE150" s="4"/>
      <c r="VBF150" s="4"/>
      <c r="VBG150" s="4"/>
      <c r="VBH150" s="4"/>
      <c r="VBI150" s="4"/>
      <c r="VBJ150" s="4"/>
      <c r="VBK150" s="4"/>
      <c r="VBL150" s="4"/>
      <c r="VBM150" s="4"/>
      <c r="VBN150" s="4"/>
      <c r="VBO150" s="4"/>
      <c r="VBP150" s="4"/>
      <c r="VBQ150" s="4"/>
      <c r="VBR150" s="4"/>
      <c r="VBS150" s="4"/>
      <c r="VBT150" s="4"/>
      <c r="VBU150" s="4"/>
      <c r="VBV150" s="4"/>
      <c r="VBW150" s="4"/>
      <c r="VBX150" s="4"/>
      <c r="VBY150" s="4"/>
      <c r="VBZ150" s="4"/>
      <c r="VCA150" s="4"/>
      <c r="VCB150" s="4"/>
      <c r="VCC150" s="4"/>
      <c r="VCD150" s="4"/>
      <c r="VCE150" s="4"/>
      <c r="VCF150" s="4"/>
      <c r="VCG150" s="4"/>
      <c r="VCH150" s="4"/>
      <c r="VCI150" s="4"/>
      <c r="VCJ150" s="4"/>
      <c r="VCK150" s="4"/>
      <c r="VCL150" s="4"/>
      <c r="VCM150" s="4"/>
      <c r="VCN150" s="4"/>
      <c r="VCO150" s="4"/>
      <c r="VCP150" s="4"/>
      <c r="VCQ150" s="4"/>
      <c r="VCR150" s="4"/>
      <c r="VCS150" s="4"/>
      <c r="VCT150" s="4"/>
      <c r="VCU150" s="4"/>
      <c r="VCV150" s="4"/>
      <c r="VCW150" s="4"/>
      <c r="VCX150" s="4"/>
      <c r="VCY150" s="4"/>
      <c r="VCZ150" s="4"/>
      <c r="VDA150" s="4"/>
      <c r="VDB150" s="4"/>
      <c r="VDC150" s="4"/>
      <c r="VDD150" s="4"/>
      <c r="VDE150" s="4"/>
      <c r="VDF150" s="4"/>
      <c r="VDG150" s="4"/>
      <c r="VDH150" s="4"/>
      <c r="VDI150" s="4"/>
      <c r="VDJ150" s="4"/>
      <c r="VDK150" s="4"/>
      <c r="VDL150" s="4"/>
      <c r="VDM150" s="4"/>
      <c r="VDN150" s="4"/>
      <c r="VDO150" s="4"/>
      <c r="VDP150" s="4"/>
      <c r="VDQ150" s="4"/>
      <c r="VDR150" s="4"/>
      <c r="VDS150" s="4"/>
      <c r="VDT150" s="4"/>
      <c r="VDU150" s="4"/>
      <c r="VDV150" s="4"/>
      <c r="VDW150" s="4"/>
      <c r="VDX150" s="4"/>
      <c r="VDY150" s="4"/>
      <c r="VDZ150" s="4"/>
      <c r="VEA150" s="4"/>
      <c r="VEB150" s="4"/>
      <c r="VEC150" s="4"/>
      <c r="VED150" s="4"/>
      <c r="VEE150" s="4"/>
      <c r="VEF150" s="4"/>
      <c r="VEG150" s="4"/>
      <c r="VEH150" s="4"/>
      <c r="VEI150" s="4"/>
      <c r="VEJ150" s="4"/>
      <c r="VEK150" s="4"/>
      <c r="VEL150" s="4"/>
      <c r="VEM150" s="4"/>
      <c r="VEN150" s="4"/>
      <c r="VEO150" s="4"/>
      <c r="VEP150" s="4"/>
      <c r="VEQ150" s="4"/>
      <c r="VER150" s="4"/>
      <c r="VES150" s="4"/>
      <c r="VET150" s="4"/>
      <c r="VEU150" s="4"/>
      <c r="VEV150" s="4"/>
      <c r="VEW150" s="4"/>
      <c r="VEX150" s="4"/>
      <c r="VEY150" s="4"/>
      <c r="VEZ150" s="4"/>
      <c r="VFA150" s="4"/>
      <c r="VFB150" s="4"/>
      <c r="VFC150" s="4"/>
      <c r="VFD150" s="4"/>
      <c r="VFE150" s="4"/>
      <c r="VFF150" s="4"/>
      <c r="VFG150" s="4"/>
      <c r="VFH150" s="4"/>
      <c r="VFI150" s="4"/>
      <c r="VFJ150" s="4"/>
      <c r="VFK150" s="4"/>
      <c r="VFL150" s="4"/>
      <c r="VFM150" s="4"/>
      <c r="VFN150" s="4"/>
      <c r="VFO150" s="4"/>
      <c r="VFP150" s="4"/>
      <c r="VFQ150" s="4"/>
      <c r="VFR150" s="4"/>
      <c r="VFS150" s="4"/>
      <c r="VFT150" s="4"/>
      <c r="VFU150" s="4"/>
      <c r="VFV150" s="4"/>
      <c r="VFW150" s="4"/>
      <c r="VFX150" s="4"/>
      <c r="VFY150" s="4"/>
      <c r="VFZ150" s="4"/>
      <c r="VGA150" s="4"/>
      <c r="VGB150" s="4"/>
      <c r="VGC150" s="4"/>
      <c r="VGD150" s="4"/>
      <c r="VGE150" s="74"/>
      <c r="VGF150" s="74"/>
      <c r="VGG150" s="74"/>
      <c r="VGH150" s="74"/>
      <c r="VGI150" s="74"/>
      <c r="VGJ150" s="74"/>
      <c r="VGK150" s="4"/>
      <c r="VGL150" s="4"/>
      <c r="VGM150" s="4"/>
      <c r="VGN150" s="4"/>
      <c r="VGO150" s="4"/>
      <c r="VGP150" s="4"/>
      <c r="VGQ150" s="4"/>
      <c r="VGR150" s="4"/>
      <c r="VGS150" s="4"/>
      <c r="VGT150" s="4"/>
      <c r="VGU150" s="4"/>
      <c r="VGV150" s="4"/>
      <c r="VGW150" s="4"/>
      <c r="VGX150" s="4"/>
      <c r="VGY150" s="4"/>
      <c r="VGZ150" s="4"/>
      <c r="VHA150" s="4"/>
      <c r="VHB150" s="4"/>
      <c r="VHC150" s="4"/>
      <c r="VHD150" s="4"/>
      <c r="VHE150" s="4"/>
      <c r="VHF150" s="4"/>
      <c r="VHG150" s="4"/>
      <c r="VHH150" s="4"/>
      <c r="VHI150" s="4"/>
      <c r="VHJ150" s="4"/>
      <c r="VHK150" s="4"/>
      <c r="VHL150" s="4"/>
      <c r="VHM150" s="4"/>
      <c r="VHN150" s="4"/>
      <c r="VHO150" s="4"/>
      <c r="VHP150" s="4"/>
      <c r="VHQ150" s="4"/>
      <c r="VHR150" s="4"/>
      <c r="VHS150" s="4"/>
      <c r="VHT150" s="4"/>
      <c r="VHU150" s="4"/>
      <c r="VHV150" s="4"/>
      <c r="VHW150" s="4"/>
      <c r="VHX150" s="4"/>
      <c r="VHY150" s="4"/>
      <c r="VHZ150" s="4"/>
      <c r="VIA150" s="4"/>
      <c r="VIB150" s="4"/>
      <c r="VIC150" s="4"/>
      <c r="VID150" s="4"/>
      <c r="VIE150" s="4"/>
      <c r="VIF150" s="4"/>
      <c r="VIG150" s="4"/>
      <c r="VIH150" s="4"/>
      <c r="VII150" s="4"/>
      <c r="VIJ150" s="4"/>
      <c r="VIK150" s="4"/>
      <c r="VIL150" s="4"/>
      <c r="VIM150" s="4"/>
      <c r="VIN150" s="4"/>
      <c r="VIO150" s="4"/>
      <c r="VIP150" s="4"/>
      <c r="VIQ150" s="4"/>
      <c r="VIR150" s="4"/>
      <c r="VIS150" s="4"/>
      <c r="VIT150" s="4"/>
      <c r="VIU150" s="4"/>
      <c r="VIV150" s="4"/>
      <c r="VIW150" s="4"/>
      <c r="VIX150" s="4"/>
      <c r="VIY150" s="4"/>
      <c r="VIZ150" s="4"/>
      <c r="VJA150" s="4"/>
      <c r="VJB150" s="4"/>
      <c r="VJC150" s="4"/>
      <c r="VJD150" s="4"/>
      <c r="VJE150" s="4"/>
      <c r="VJF150" s="4"/>
      <c r="VJG150" s="4"/>
      <c r="VJH150" s="4"/>
      <c r="VJI150" s="4"/>
      <c r="VJJ150" s="4"/>
      <c r="VJK150" s="4"/>
      <c r="VJL150" s="4"/>
      <c r="VJM150" s="4"/>
      <c r="VJN150" s="4"/>
      <c r="VJO150" s="4"/>
      <c r="VJP150" s="4"/>
      <c r="VJQ150" s="4"/>
      <c r="VJR150" s="4"/>
      <c r="VJS150" s="4"/>
      <c r="VJT150" s="4"/>
      <c r="VJU150" s="4"/>
      <c r="VJV150" s="4"/>
      <c r="VJW150" s="4"/>
      <c r="VJX150" s="4"/>
      <c r="VJY150" s="4"/>
      <c r="VJZ150" s="4"/>
      <c r="VKA150" s="4"/>
      <c r="VKB150" s="4"/>
      <c r="VKC150" s="4"/>
      <c r="VKD150" s="4"/>
      <c r="VKE150" s="4"/>
      <c r="VKF150" s="4"/>
      <c r="VKG150" s="4"/>
      <c r="VKH150" s="4"/>
      <c r="VKI150" s="4"/>
      <c r="VKJ150" s="4"/>
      <c r="VKK150" s="4"/>
      <c r="VKL150" s="4"/>
      <c r="VKM150" s="4"/>
      <c r="VKN150" s="4"/>
      <c r="VKO150" s="4"/>
      <c r="VKP150" s="4"/>
      <c r="VKQ150" s="4"/>
      <c r="VKR150" s="4"/>
      <c r="VKS150" s="4"/>
      <c r="VKT150" s="4"/>
      <c r="VKU150" s="4"/>
      <c r="VKV150" s="4"/>
      <c r="VKW150" s="4"/>
      <c r="VKX150" s="4"/>
      <c r="VKY150" s="4"/>
      <c r="VKZ150" s="4"/>
      <c r="VLA150" s="4"/>
      <c r="VLB150" s="4"/>
      <c r="VLC150" s="4"/>
      <c r="VLD150" s="4"/>
      <c r="VLE150" s="4"/>
      <c r="VLF150" s="4"/>
      <c r="VLG150" s="4"/>
      <c r="VLH150" s="4"/>
      <c r="VLI150" s="4"/>
      <c r="VLJ150" s="4"/>
      <c r="VLK150" s="4"/>
      <c r="VLL150" s="4"/>
      <c r="VLM150" s="4"/>
      <c r="VLN150" s="4"/>
      <c r="VLO150" s="4"/>
      <c r="VLP150" s="4"/>
      <c r="VLQ150" s="4"/>
      <c r="VLR150" s="4"/>
      <c r="VLS150" s="4"/>
      <c r="VLT150" s="4"/>
      <c r="VLU150" s="4"/>
      <c r="VLV150" s="4"/>
      <c r="VLW150" s="4"/>
      <c r="VLX150" s="4"/>
      <c r="VLY150" s="4"/>
      <c r="VLZ150" s="4"/>
      <c r="VMA150" s="4"/>
      <c r="VMB150" s="4"/>
      <c r="VMC150" s="4"/>
      <c r="VMD150" s="4"/>
      <c r="VME150" s="4"/>
      <c r="VMF150" s="4"/>
      <c r="VMG150" s="4"/>
      <c r="VMH150" s="4"/>
      <c r="VMI150" s="4"/>
      <c r="VMJ150" s="4"/>
      <c r="VMK150" s="4"/>
      <c r="VML150" s="4"/>
      <c r="VMM150" s="4"/>
      <c r="VMN150" s="4"/>
      <c r="VMO150" s="4"/>
      <c r="VMP150" s="4"/>
      <c r="VMQ150" s="4"/>
      <c r="VMR150" s="4"/>
      <c r="VMS150" s="4"/>
      <c r="VMT150" s="4"/>
      <c r="VMU150" s="4"/>
      <c r="VMV150" s="4"/>
      <c r="VMW150" s="4"/>
      <c r="VMX150" s="4"/>
      <c r="VMY150" s="4"/>
      <c r="VMZ150" s="4"/>
      <c r="VNA150" s="4"/>
      <c r="VNB150" s="4"/>
      <c r="VNC150" s="4"/>
      <c r="VND150" s="4"/>
      <c r="VNE150" s="4"/>
      <c r="VNF150" s="4"/>
      <c r="VNG150" s="4"/>
      <c r="VNH150" s="4"/>
      <c r="VNI150" s="4"/>
      <c r="VNJ150" s="4"/>
      <c r="VNK150" s="4"/>
      <c r="VNL150" s="4"/>
      <c r="VNM150" s="4"/>
      <c r="VNN150" s="4"/>
      <c r="VNO150" s="4"/>
      <c r="VNP150" s="4"/>
      <c r="VNQ150" s="4"/>
      <c r="VNR150" s="4"/>
      <c r="VNS150" s="4"/>
      <c r="VNT150" s="4"/>
      <c r="VNU150" s="4"/>
      <c r="VNV150" s="4"/>
      <c r="VNW150" s="4"/>
      <c r="VNX150" s="4"/>
      <c r="VNY150" s="4"/>
      <c r="VNZ150" s="4"/>
      <c r="VOA150" s="4"/>
      <c r="VOB150" s="4"/>
      <c r="VOC150" s="4"/>
      <c r="VOD150" s="4"/>
      <c r="VOE150" s="4"/>
      <c r="VOF150" s="4"/>
      <c r="VOG150" s="4"/>
      <c r="VOH150" s="4"/>
      <c r="VOI150" s="4"/>
      <c r="VOJ150" s="4"/>
      <c r="VOK150" s="4"/>
      <c r="VOL150" s="4"/>
      <c r="VOM150" s="4"/>
      <c r="VON150" s="4"/>
      <c r="VOO150" s="4"/>
      <c r="VOP150" s="4"/>
      <c r="VOQ150" s="4"/>
      <c r="VOR150" s="4"/>
      <c r="VOS150" s="4"/>
      <c r="VOT150" s="4"/>
      <c r="VOU150" s="4"/>
      <c r="VOV150" s="4"/>
      <c r="VOW150" s="4"/>
      <c r="VOX150" s="4"/>
      <c r="VOY150" s="4"/>
      <c r="VOZ150" s="4"/>
      <c r="VPA150" s="4"/>
      <c r="VPB150" s="4"/>
      <c r="VPC150" s="4"/>
      <c r="VPD150" s="4"/>
      <c r="VPE150" s="4"/>
      <c r="VPF150" s="4"/>
      <c r="VPG150" s="4"/>
      <c r="VPH150" s="4"/>
      <c r="VPI150" s="4"/>
      <c r="VPJ150" s="4"/>
      <c r="VPK150" s="4"/>
      <c r="VPL150" s="4"/>
      <c r="VPM150" s="4"/>
      <c r="VPN150" s="4"/>
      <c r="VPO150" s="4"/>
      <c r="VPP150" s="4"/>
      <c r="VPQ150" s="4"/>
      <c r="VPR150" s="4"/>
      <c r="VPS150" s="4"/>
      <c r="VPT150" s="4"/>
      <c r="VPU150" s="4"/>
      <c r="VPV150" s="4"/>
      <c r="VPW150" s="4"/>
      <c r="VPX150" s="4"/>
      <c r="VPY150" s="4"/>
      <c r="VPZ150" s="4"/>
      <c r="VQA150" s="74"/>
      <c r="VQB150" s="74"/>
      <c r="VQC150" s="74"/>
      <c r="VQD150" s="74"/>
      <c r="VQE150" s="74"/>
      <c r="VQF150" s="74"/>
      <c r="VQG150" s="4"/>
      <c r="VQH150" s="4"/>
      <c r="VQI150" s="4"/>
      <c r="VQJ150" s="4"/>
      <c r="VQK150" s="4"/>
      <c r="VQL150" s="4"/>
      <c r="VQM150" s="4"/>
      <c r="VQN150" s="4"/>
      <c r="VQO150" s="4"/>
      <c r="VQP150" s="4"/>
      <c r="VQQ150" s="4"/>
      <c r="VQR150" s="4"/>
      <c r="VQS150" s="4"/>
      <c r="VQT150" s="4"/>
      <c r="VQU150" s="4"/>
      <c r="VQV150" s="4"/>
      <c r="VQW150" s="4"/>
      <c r="VQX150" s="4"/>
      <c r="VQY150" s="4"/>
      <c r="VQZ150" s="4"/>
      <c r="VRA150" s="4"/>
      <c r="VRB150" s="4"/>
      <c r="VRC150" s="4"/>
      <c r="VRD150" s="4"/>
      <c r="VRE150" s="4"/>
      <c r="VRF150" s="4"/>
      <c r="VRG150" s="4"/>
      <c r="VRH150" s="4"/>
      <c r="VRI150" s="4"/>
      <c r="VRJ150" s="4"/>
      <c r="VRK150" s="4"/>
      <c r="VRL150" s="4"/>
      <c r="VRM150" s="4"/>
      <c r="VRN150" s="4"/>
      <c r="VRO150" s="4"/>
      <c r="VRP150" s="4"/>
      <c r="VRQ150" s="4"/>
      <c r="VRR150" s="4"/>
      <c r="VRS150" s="4"/>
      <c r="VRT150" s="4"/>
      <c r="VRU150" s="4"/>
      <c r="VRV150" s="4"/>
      <c r="VRW150" s="4"/>
      <c r="VRX150" s="4"/>
      <c r="VRY150" s="4"/>
      <c r="VRZ150" s="4"/>
      <c r="VSA150" s="4"/>
      <c r="VSB150" s="4"/>
      <c r="VSC150" s="4"/>
      <c r="VSD150" s="4"/>
      <c r="VSE150" s="4"/>
      <c r="VSF150" s="4"/>
      <c r="VSG150" s="4"/>
      <c r="VSH150" s="4"/>
      <c r="VSI150" s="4"/>
      <c r="VSJ150" s="4"/>
      <c r="VSK150" s="4"/>
      <c r="VSL150" s="4"/>
      <c r="VSM150" s="4"/>
      <c r="VSN150" s="4"/>
      <c r="VSO150" s="4"/>
      <c r="VSP150" s="4"/>
      <c r="VSQ150" s="4"/>
      <c r="VSR150" s="4"/>
      <c r="VSS150" s="4"/>
      <c r="VST150" s="4"/>
      <c r="VSU150" s="4"/>
      <c r="VSV150" s="4"/>
      <c r="VSW150" s="4"/>
      <c r="VSX150" s="4"/>
      <c r="VSY150" s="4"/>
      <c r="VSZ150" s="4"/>
      <c r="VTA150" s="4"/>
      <c r="VTB150" s="4"/>
      <c r="VTC150" s="4"/>
      <c r="VTD150" s="4"/>
      <c r="VTE150" s="4"/>
      <c r="VTF150" s="4"/>
      <c r="VTG150" s="4"/>
      <c r="VTH150" s="4"/>
      <c r="VTI150" s="4"/>
      <c r="VTJ150" s="4"/>
      <c r="VTK150" s="4"/>
      <c r="VTL150" s="4"/>
      <c r="VTM150" s="4"/>
      <c r="VTN150" s="4"/>
      <c r="VTO150" s="4"/>
      <c r="VTP150" s="4"/>
      <c r="VTQ150" s="4"/>
      <c r="VTR150" s="4"/>
      <c r="VTS150" s="4"/>
      <c r="VTT150" s="4"/>
      <c r="VTU150" s="4"/>
      <c r="VTV150" s="4"/>
      <c r="VTW150" s="4"/>
      <c r="VTX150" s="4"/>
      <c r="VTY150" s="4"/>
      <c r="VTZ150" s="4"/>
      <c r="VUA150" s="4"/>
      <c r="VUB150" s="4"/>
      <c r="VUC150" s="4"/>
      <c r="VUD150" s="4"/>
      <c r="VUE150" s="4"/>
      <c r="VUF150" s="4"/>
      <c r="VUG150" s="4"/>
      <c r="VUH150" s="4"/>
      <c r="VUI150" s="4"/>
      <c r="VUJ150" s="4"/>
      <c r="VUK150" s="4"/>
      <c r="VUL150" s="4"/>
      <c r="VUM150" s="4"/>
      <c r="VUN150" s="4"/>
      <c r="VUO150" s="4"/>
      <c r="VUP150" s="4"/>
      <c r="VUQ150" s="4"/>
      <c r="VUR150" s="4"/>
      <c r="VUS150" s="4"/>
      <c r="VUT150" s="4"/>
      <c r="VUU150" s="4"/>
      <c r="VUV150" s="4"/>
      <c r="VUW150" s="4"/>
      <c r="VUX150" s="4"/>
      <c r="VUY150" s="4"/>
      <c r="VUZ150" s="4"/>
      <c r="VVA150" s="4"/>
      <c r="VVB150" s="4"/>
      <c r="VVC150" s="4"/>
      <c r="VVD150" s="4"/>
      <c r="VVE150" s="4"/>
      <c r="VVF150" s="4"/>
      <c r="VVG150" s="4"/>
      <c r="VVH150" s="4"/>
      <c r="VVI150" s="4"/>
      <c r="VVJ150" s="4"/>
      <c r="VVK150" s="4"/>
      <c r="VVL150" s="4"/>
      <c r="VVM150" s="4"/>
      <c r="VVN150" s="4"/>
      <c r="VVO150" s="4"/>
      <c r="VVP150" s="4"/>
      <c r="VVQ150" s="4"/>
      <c r="VVR150" s="4"/>
      <c r="VVS150" s="4"/>
      <c r="VVT150" s="4"/>
      <c r="VVU150" s="4"/>
      <c r="VVV150" s="4"/>
      <c r="VVW150" s="4"/>
      <c r="VVX150" s="4"/>
      <c r="VVY150" s="4"/>
      <c r="VVZ150" s="4"/>
      <c r="VWA150" s="4"/>
      <c r="VWB150" s="4"/>
      <c r="VWC150" s="4"/>
      <c r="VWD150" s="4"/>
      <c r="VWE150" s="4"/>
      <c r="VWF150" s="4"/>
      <c r="VWG150" s="4"/>
      <c r="VWH150" s="4"/>
      <c r="VWI150" s="4"/>
      <c r="VWJ150" s="4"/>
      <c r="VWK150" s="4"/>
      <c r="VWL150" s="4"/>
      <c r="VWM150" s="4"/>
      <c r="VWN150" s="4"/>
      <c r="VWO150" s="4"/>
      <c r="VWP150" s="4"/>
      <c r="VWQ150" s="4"/>
      <c r="VWR150" s="4"/>
      <c r="VWS150" s="4"/>
      <c r="VWT150" s="4"/>
      <c r="VWU150" s="4"/>
      <c r="VWV150" s="4"/>
      <c r="VWW150" s="4"/>
      <c r="VWX150" s="4"/>
      <c r="VWY150" s="4"/>
      <c r="VWZ150" s="4"/>
      <c r="VXA150" s="4"/>
      <c r="VXB150" s="4"/>
      <c r="VXC150" s="4"/>
      <c r="VXD150" s="4"/>
      <c r="VXE150" s="4"/>
      <c r="VXF150" s="4"/>
      <c r="VXG150" s="4"/>
      <c r="VXH150" s="4"/>
      <c r="VXI150" s="4"/>
      <c r="VXJ150" s="4"/>
      <c r="VXK150" s="4"/>
      <c r="VXL150" s="4"/>
      <c r="VXM150" s="4"/>
      <c r="VXN150" s="4"/>
      <c r="VXO150" s="4"/>
      <c r="VXP150" s="4"/>
      <c r="VXQ150" s="4"/>
      <c r="VXR150" s="4"/>
      <c r="VXS150" s="4"/>
      <c r="VXT150" s="4"/>
      <c r="VXU150" s="4"/>
      <c r="VXV150" s="4"/>
      <c r="VXW150" s="4"/>
      <c r="VXX150" s="4"/>
      <c r="VXY150" s="4"/>
      <c r="VXZ150" s="4"/>
      <c r="VYA150" s="4"/>
      <c r="VYB150" s="4"/>
      <c r="VYC150" s="4"/>
      <c r="VYD150" s="4"/>
      <c r="VYE150" s="4"/>
      <c r="VYF150" s="4"/>
      <c r="VYG150" s="4"/>
      <c r="VYH150" s="4"/>
      <c r="VYI150" s="4"/>
      <c r="VYJ150" s="4"/>
      <c r="VYK150" s="4"/>
      <c r="VYL150" s="4"/>
      <c r="VYM150" s="4"/>
      <c r="VYN150" s="4"/>
      <c r="VYO150" s="4"/>
      <c r="VYP150" s="4"/>
      <c r="VYQ150" s="4"/>
      <c r="VYR150" s="4"/>
      <c r="VYS150" s="4"/>
      <c r="VYT150" s="4"/>
      <c r="VYU150" s="4"/>
      <c r="VYV150" s="4"/>
      <c r="VYW150" s="4"/>
      <c r="VYX150" s="4"/>
      <c r="VYY150" s="4"/>
      <c r="VYZ150" s="4"/>
      <c r="VZA150" s="4"/>
      <c r="VZB150" s="4"/>
      <c r="VZC150" s="4"/>
      <c r="VZD150" s="4"/>
      <c r="VZE150" s="4"/>
      <c r="VZF150" s="4"/>
      <c r="VZG150" s="4"/>
      <c r="VZH150" s="4"/>
      <c r="VZI150" s="4"/>
      <c r="VZJ150" s="4"/>
      <c r="VZK150" s="4"/>
      <c r="VZL150" s="4"/>
      <c r="VZM150" s="4"/>
      <c r="VZN150" s="4"/>
      <c r="VZO150" s="4"/>
      <c r="VZP150" s="4"/>
      <c r="VZQ150" s="4"/>
      <c r="VZR150" s="4"/>
      <c r="VZS150" s="4"/>
      <c r="VZT150" s="4"/>
      <c r="VZU150" s="4"/>
      <c r="VZV150" s="4"/>
      <c r="VZW150" s="74"/>
      <c r="VZX150" s="74"/>
      <c r="VZY150" s="74"/>
      <c r="VZZ150" s="74"/>
      <c r="WAA150" s="74"/>
      <c r="WAB150" s="74"/>
      <c r="WAC150" s="4"/>
      <c r="WAD150" s="4"/>
      <c r="WAE150" s="4"/>
      <c r="WAF150" s="4"/>
      <c r="WAG150" s="4"/>
      <c r="WAH150" s="4"/>
      <c r="WAI150" s="4"/>
      <c r="WAJ150" s="4"/>
      <c r="WAK150" s="4"/>
      <c r="WAL150" s="4"/>
      <c r="WAM150" s="4"/>
      <c r="WAN150" s="4"/>
      <c r="WAO150" s="4"/>
      <c r="WAP150" s="4"/>
      <c r="WAQ150" s="4"/>
      <c r="WAR150" s="4"/>
      <c r="WAS150" s="4"/>
      <c r="WAT150" s="4"/>
      <c r="WAU150" s="4"/>
      <c r="WAV150" s="4"/>
      <c r="WAW150" s="4"/>
      <c r="WAX150" s="4"/>
      <c r="WAY150" s="4"/>
      <c r="WAZ150" s="4"/>
      <c r="WBA150" s="4"/>
      <c r="WBB150" s="4"/>
      <c r="WBC150" s="4"/>
      <c r="WBD150" s="4"/>
      <c r="WBE150" s="4"/>
      <c r="WBF150" s="4"/>
      <c r="WBG150" s="4"/>
      <c r="WBH150" s="4"/>
      <c r="WBI150" s="4"/>
      <c r="WBJ150" s="4"/>
      <c r="WBK150" s="4"/>
      <c r="WBL150" s="4"/>
      <c r="WBM150" s="4"/>
      <c r="WBN150" s="4"/>
      <c r="WBO150" s="4"/>
      <c r="WBP150" s="4"/>
      <c r="WBQ150" s="4"/>
      <c r="WBR150" s="4"/>
      <c r="WBS150" s="4"/>
      <c r="WBT150" s="4"/>
      <c r="WBU150" s="4"/>
      <c r="WBV150" s="4"/>
      <c r="WBW150" s="4"/>
      <c r="WBX150" s="4"/>
      <c r="WBY150" s="4"/>
      <c r="WBZ150" s="4"/>
      <c r="WCA150" s="4"/>
      <c r="WCB150" s="4"/>
      <c r="WCC150" s="4"/>
      <c r="WCD150" s="4"/>
      <c r="WCE150" s="4"/>
      <c r="WCF150" s="4"/>
      <c r="WCG150" s="4"/>
      <c r="WCH150" s="4"/>
      <c r="WCI150" s="4"/>
      <c r="WCJ150" s="4"/>
      <c r="WCK150" s="4"/>
      <c r="WCL150" s="4"/>
      <c r="WCM150" s="4"/>
      <c r="WCN150" s="4"/>
      <c r="WCO150" s="4"/>
      <c r="WCP150" s="4"/>
      <c r="WCQ150" s="4"/>
      <c r="WCR150" s="4"/>
      <c r="WCS150" s="4"/>
      <c r="WCT150" s="4"/>
      <c r="WCU150" s="4"/>
      <c r="WCV150" s="4"/>
      <c r="WCW150" s="4"/>
      <c r="WCX150" s="4"/>
      <c r="WCY150" s="4"/>
      <c r="WCZ150" s="4"/>
      <c r="WDA150" s="4"/>
      <c r="WDB150" s="4"/>
      <c r="WDC150" s="4"/>
      <c r="WDD150" s="4"/>
      <c r="WDE150" s="4"/>
      <c r="WDF150" s="4"/>
      <c r="WDG150" s="4"/>
      <c r="WDH150" s="4"/>
      <c r="WDI150" s="4"/>
      <c r="WDJ150" s="4"/>
      <c r="WDK150" s="4"/>
      <c r="WDL150" s="4"/>
      <c r="WDM150" s="4"/>
      <c r="WDN150" s="4"/>
      <c r="WDO150" s="4"/>
      <c r="WDP150" s="4"/>
      <c r="WDQ150" s="4"/>
      <c r="WDR150" s="4"/>
      <c r="WDS150" s="4"/>
      <c r="WDT150" s="4"/>
      <c r="WDU150" s="4"/>
      <c r="WDV150" s="4"/>
      <c r="WDW150" s="4"/>
      <c r="WDX150" s="4"/>
      <c r="WDY150" s="4"/>
      <c r="WDZ150" s="4"/>
      <c r="WEA150" s="4"/>
      <c r="WEB150" s="4"/>
      <c r="WEC150" s="4"/>
      <c r="WED150" s="4"/>
      <c r="WEE150" s="4"/>
      <c r="WEF150" s="4"/>
      <c r="WEG150" s="4"/>
      <c r="WEH150" s="4"/>
      <c r="WEI150" s="4"/>
      <c r="WEJ150" s="4"/>
      <c r="WEK150" s="4"/>
      <c r="WEL150" s="4"/>
      <c r="WEM150" s="4"/>
      <c r="WEN150" s="4"/>
      <c r="WEO150" s="4"/>
      <c r="WEP150" s="4"/>
      <c r="WEQ150" s="4"/>
      <c r="WER150" s="4"/>
      <c r="WES150" s="4"/>
      <c r="WET150" s="4"/>
      <c r="WEU150" s="4"/>
      <c r="WEV150" s="4"/>
      <c r="WEW150" s="4"/>
      <c r="WEX150" s="4"/>
      <c r="WEY150" s="4"/>
      <c r="WEZ150" s="4"/>
      <c r="WFA150" s="4"/>
      <c r="WFB150" s="4"/>
      <c r="WFC150" s="4"/>
      <c r="WFD150" s="4"/>
      <c r="WFE150" s="4"/>
      <c r="WFF150" s="4"/>
      <c r="WFG150" s="4"/>
      <c r="WFH150" s="4"/>
      <c r="WFI150" s="4"/>
      <c r="WFJ150" s="4"/>
      <c r="WFK150" s="4"/>
      <c r="WFL150" s="4"/>
      <c r="WFM150" s="4"/>
      <c r="WFN150" s="4"/>
      <c r="WFO150" s="4"/>
      <c r="WFP150" s="4"/>
      <c r="WFQ150" s="4"/>
      <c r="WFR150" s="4"/>
      <c r="WFS150" s="4"/>
      <c r="WFT150" s="4"/>
      <c r="WFU150" s="4"/>
      <c r="WFV150" s="4"/>
      <c r="WFW150" s="4"/>
      <c r="WFX150" s="4"/>
      <c r="WFY150" s="4"/>
      <c r="WFZ150" s="4"/>
      <c r="WGA150" s="4"/>
      <c r="WGB150" s="4"/>
      <c r="WGC150" s="4"/>
      <c r="WGD150" s="4"/>
      <c r="WGE150" s="4"/>
      <c r="WGF150" s="4"/>
      <c r="WGG150" s="4"/>
      <c r="WGH150" s="4"/>
      <c r="WGI150" s="4"/>
      <c r="WGJ150" s="4"/>
      <c r="WGK150" s="4"/>
      <c r="WGL150" s="4"/>
      <c r="WGM150" s="4"/>
      <c r="WGN150" s="4"/>
      <c r="WGO150" s="4"/>
      <c r="WGP150" s="4"/>
      <c r="WGQ150" s="4"/>
      <c r="WGR150" s="4"/>
      <c r="WGS150" s="4"/>
      <c r="WGT150" s="4"/>
      <c r="WGU150" s="4"/>
      <c r="WGV150" s="4"/>
      <c r="WGW150" s="4"/>
      <c r="WGX150" s="4"/>
      <c r="WGY150" s="4"/>
      <c r="WGZ150" s="4"/>
      <c r="WHA150" s="4"/>
      <c r="WHB150" s="4"/>
      <c r="WHC150" s="4"/>
      <c r="WHD150" s="4"/>
      <c r="WHE150" s="4"/>
      <c r="WHF150" s="4"/>
      <c r="WHG150" s="4"/>
      <c r="WHH150" s="4"/>
      <c r="WHI150" s="4"/>
      <c r="WHJ150" s="4"/>
      <c r="WHK150" s="4"/>
      <c r="WHL150" s="4"/>
      <c r="WHM150" s="4"/>
      <c r="WHN150" s="4"/>
      <c r="WHO150" s="4"/>
      <c r="WHP150" s="4"/>
      <c r="WHQ150" s="4"/>
      <c r="WHR150" s="4"/>
      <c r="WHS150" s="4"/>
      <c r="WHT150" s="4"/>
      <c r="WHU150" s="4"/>
      <c r="WHV150" s="4"/>
      <c r="WHW150" s="4"/>
      <c r="WHX150" s="4"/>
      <c r="WHY150" s="4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74"/>
      <c r="WJT150" s="74"/>
      <c r="WJU150" s="74"/>
      <c r="WJV150" s="74"/>
      <c r="WJW150" s="74"/>
      <c r="WJX150" s="74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74"/>
      <c r="WTP150" s="74"/>
      <c r="WTQ150" s="74"/>
      <c r="WTR150" s="74"/>
      <c r="WTS150" s="74"/>
      <c r="WTT150" s="74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  <c r="WWA150" s="4"/>
      <c r="WWB150" s="4"/>
      <c r="WWC150" s="4"/>
      <c r="WWD150" s="4"/>
      <c r="WWE150" s="4"/>
      <c r="WWF150" s="4"/>
      <c r="WWG150" s="4"/>
      <c r="WWH150" s="4"/>
      <c r="WWI150" s="4"/>
      <c r="WWJ150" s="4"/>
      <c r="WWK150" s="4"/>
      <c r="WWL150" s="4"/>
      <c r="WWM150" s="4"/>
      <c r="WWN150" s="4"/>
      <c r="WWO150" s="4"/>
      <c r="WWP150" s="4"/>
      <c r="WWQ150" s="4"/>
      <c r="WWR150" s="4"/>
      <c r="WWS150" s="4"/>
      <c r="WWT150" s="4"/>
      <c r="WWU150" s="4"/>
      <c r="WWV150" s="4"/>
      <c r="WWW150" s="4"/>
      <c r="WWX150" s="4"/>
      <c r="WWY150" s="4"/>
      <c r="WWZ150" s="4"/>
      <c r="WXA150" s="4"/>
      <c r="WXB150" s="4"/>
      <c r="WXC150" s="4"/>
      <c r="WXD150" s="4"/>
      <c r="WXE150" s="4"/>
      <c r="WXF150" s="4"/>
      <c r="WXG150" s="4"/>
      <c r="WXH150" s="4"/>
      <c r="WXI150" s="4"/>
      <c r="WXJ150" s="4"/>
      <c r="WXK150" s="4"/>
      <c r="WXL150" s="4"/>
      <c r="WXM150" s="4"/>
      <c r="WXN150" s="4"/>
      <c r="WXO150" s="4"/>
      <c r="WXP150" s="4"/>
      <c r="WXQ150" s="4"/>
      <c r="WXR150" s="4"/>
      <c r="WXS150" s="4"/>
      <c r="WXT150" s="4"/>
      <c r="WXU150" s="4"/>
      <c r="WXV150" s="4"/>
      <c r="WXW150" s="4"/>
      <c r="WXX150" s="4"/>
      <c r="WXY150" s="4"/>
      <c r="WXZ150" s="4"/>
      <c r="WYA150" s="4"/>
      <c r="WYB150" s="4"/>
      <c r="WYC150" s="4"/>
      <c r="WYD150" s="4"/>
      <c r="WYE150" s="4"/>
      <c r="WYF150" s="4"/>
      <c r="WYG150" s="4"/>
      <c r="WYH150" s="4"/>
      <c r="WYI150" s="4"/>
      <c r="WYJ150" s="4"/>
      <c r="WYK150" s="4"/>
      <c r="WYL150" s="4"/>
      <c r="WYM150" s="4"/>
      <c r="WYN150" s="4"/>
      <c r="WYO150" s="4"/>
      <c r="WYP150" s="4"/>
      <c r="WYQ150" s="4"/>
      <c r="WYR150" s="4"/>
      <c r="WYS150" s="4"/>
      <c r="WYT150" s="4"/>
      <c r="WYU150" s="4"/>
      <c r="WYV150" s="4"/>
      <c r="WYW150" s="4"/>
      <c r="WYX150" s="4"/>
      <c r="WYY150" s="4"/>
      <c r="WYZ150" s="4"/>
      <c r="WZA150" s="4"/>
      <c r="WZB150" s="4"/>
      <c r="WZC150" s="4"/>
      <c r="WZD150" s="4"/>
      <c r="WZE150" s="4"/>
      <c r="WZF150" s="4"/>
      <c r="WZG150" s="4"/>
      <c r="WZH150" s="4"/>
      <c r="WZI150" s="4"/>
      <c r="WZJ150" s="4"/>
      <c r="WZK150" s="4"/>
      <c r="WZL150" s="4"/>
      <c r="WZM150" s="4"/>
      <c r="WZN150" s="4"/>
      <c r="WZO150" s="4"/>
      <c r="WZP150" s="4"/>
      <c r="WZQ150" s="4"/>
      <c r="WZR150" s="4"/>
      <c r="WZS150" s="4"/>
      <c r="WZT150" s="4"/>
      <c r="WZU150" s="4"/>
      <c r="WZV150" s="4"/>
      <c r="WZW150" s="4"/>
      <c r="WZX150" s="4"/>
      <c r="WZY150" s="4"/>
      <c r="WZZ150" s="4"/>
      <c r="XAA150" s="4"/>
      <c r="XAB150" s="4"/>
      <c r="XAC150" s="4"/>
      <c r="XAD150" s="4"/>
      <c r="XAE150" s="4"/>
      <c r="XAF150" s="4"/>
      <c r="XAG150" s="4"/>
      <c r="XAH150" s="4"/>
      <c r="XAI150" s="4"/>
      <c r="XAJ150" s="4"/>
      <c r="XAK150" s="4"/>
      <c r="XAL150" s="4"/>
      <c r="XAM150" s="4"/>
      <c r="XAN150" s="4"/>
      <c r="XAO150" s="4"/>
      <c r="XAP150" s="4"/>
      <c r="XAQ150" s="4"/>
      <c r="XAR150" s="4"/>
      <c r="XAS150" s="4"/>
      <c r="XAT150" s="4"/>
      <c r="XAU150" s="4"/>
      <c r="XAV150" s="4"/>
      <c r="XAW150" s="4"/>
      <c r="XAX150" s="4"/>
      <c r="XAY150" s="4"/>
      <c r="XAZ150" s="4"/>
      <c r="XBA150" s="4"/>
      <c r="XBB150" s="4"/>
      <c r="XBC150" s="4"/>
      <c r="XBD150" s="4"/>
      <c r="XBE150" s="4"/>
      <c r="XBF150" s="4"/>
      <c r="XBG150" s="4"/>
      <c r="XBH150" s="4"/>
      <c r="XBI150" s="4"/>
      <c r="XBJ150" s="4"/>
      <c r="XBK150" s="4"/>
      <c r="XBL150" s="4"/>
      <c r="XBM150" s="4"/>
      <c r="XBN150" s="4"/>
      <c r="XBO150" s="4"/>
      <c r="XBP150" s="4"/>
      <c r="XBQ150" s="4"/>
      <c r="XBR150" s="4"/>
      <c r="XBS150" s="4"/>
      <c r="XBT150" s="4"/>
      <c r="XBU150" s="4"/>
      <c r="XBV150" s="4"/>
      <c r="XBW150" s="4"/>
      <c r="XBX150" s="4"/>
      <c r="XBY150" s="4"/>
      <c r="XBZ150" s="4"/>
      <c r="XCA150" s="4"/>
      <c r="XCB150" s="4"/>
      <c r="XCC150" s="4"/>
      <c r="XCD150" s="4"/>
      <c r="XCE150" s="4"/>
      <c r="XCF150" s="4"/>
      <c r="XCG150" s="4"/>
      <c r="XCH150" s="4"/>
      <c r="XCI150" s="4"/>
      <c r="XCJ150" s="4"/>
      <c r="XCK150" s="4"/>
      <c r="XCL150" s="4"/>
      <c r="XCM150" s="4"/>
      <c r="XCN150" s="4"/>
      <c r="XCO150" s="4"/>
      <c r="XCP150" s="4"/>
      <c r="XCQ150" s="4"/>
      <c r="XCR150" s="4"/>
      <c r="XCS150" s="4"/>
      <c r="XCT150" s="4"/>
      <c r="XCU150" s="4"/>
      <c r="XCV150" s="4"/>
      <c r="XCW150" s="4"/>
      <c r="XCX150" s="4"/>
      <c r="XCY150" s="4"/>
      <c r="XCZ150" s="4"/>
      <c r="XDA150" s="4"/>
      <c r="XDB150" s="4"/>
      <c r="XDC150" s="4"/>
      <c r="XDD150" s="4"/>
      <c r="XDE150" s="4"/>
    </row>
    <row r="151" spans="1:16333" s="73" customFormat="1" ht="15.75" x14ac:dyDescent="0.25">
      <c r="A151" s="90"/>
      <c r="B151" s="91"/>
      <c r="C151" s="91"/>
      <c r="D151" s="71"/>
      <c r="E151" s="71"/>
      <c r="F151" s="71"/>
      <c r="H151" s="93"/>
      <c r="I151" s="93"/>
      <c r="J151" s="93"/>
      <c r="K151" s="9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74"/>
      <c r="HD151" s="74"/>
      <c r="HE151" s="74"/>
      <c r="HF151" s="74"/>
      <c r="HG151" s="74"/>
      <c r="HH151" s="7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74"/>
      <c r="QZ151" s="74"/>
      <c r="RA151" s="74"/>
      <c r="RB151" s="74"/>
      <c r="RC151" s="74"/>
      <c r="RD151" s="7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74"/>
      <c r="AAV151" s="74"/>
      <c r="AAW151" s="74"/>
      <c r="AAX151" s="74"/>
      <c r="AAY151" s="74"/>
      <c r="AAZ151" s="7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74"/>
      <c r="AKR151" s="74"/>
      <c r="AKS151" s="74"/>
      <c r="AKT151" s="74"/>
      <c r="AKU151" s="74"/>
      <c r="AKV151" s="7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74"/>
      <c r="AUN151" s="74"/>
      <c r="AUO151" s="74"/>
      <c r="AUP151" s="74"/>
      <c r="AUQ151" s="74"/>
      <c r="AUR151" s="7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74"/>
      <c r="BEJ151" s="74"/>
      <c r="BEK151" s="74"/>
      <c r="BEL151" s="74"/>
      <c r="BEM151" s="74"/>
      <c r="BEN151" s="7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74"/>
      <c r="BOF151" s="74"/>
      <c r="BOG151" s="74"/>
      <c r="BOH151" s="74"/>
      <c r="BOI151" s="74"/>
      <c r="BOJ151" s="7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74"/>
      <c r="BYB151" s="74"/>
      <c r="BYC151" s="74"/>
      <c r="BYD151" s="74"/>
      <c r="BYE151" s="74"/>
      <c r="BYF151" s="7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74"/>
      <c r="CHX151" s="74"/>
      <c r="CHY151" s="74"/>
      <c r="CHZ151" s="74"/>
      <c r="CIA151" s="74"/>
      <c r="CIB151" s="7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74"/>
      <c r="CRT151" s="74"/>
      <c r="CRU151" s="74"/>
      <c r="CRV151" s="74"/>
      <c r="CRW151" s="74"/>
      <c r="CRX151" s="7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74"/>
      <c r="DBP151" s="74"/>
      <c r="DBQ151" s="74"/>
      <c r="DBR151" s="74"/>
      <c r="DBS151" s="74"/>
      <c r="DBT151" s="74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74"/>
      <c r="DLL151" s="74"/>
      <c r="DLM151" s="74"/>
      <c r="DLN151" s="74"/>
      <c r="DLO151" s="74"/>
      <c r="DLP151" s="74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74"/>
      <c r="DVH151" s="74"/>
      <c r="DVI151" s="74"/>
      <c r="DVJ151" s="74"/>
      <c r="DVK151" s="74"/>
      <c r="DVL151" s="74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74"/>
      <c r="EFD151" s="74"/>
      <c r="EFE151" s="74"/>
      <c r="EFF151" s="74"/>
      <c r="EFG151" s="74"/>
      <c r="EFH151" s="74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74"/>
      <c r="EOZ151" s="74"/>
      <c r="EPA151" s="74"/>
      <c r="EPB151" s="74"/>
      <c r="EPC151" s="74"/>
      <c r="EPD151" s="74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74"/>
      <c r="EYV151" s="74"/>
      <c r="EYW151" s="74"/>
      <c r="EYX151" s="74"/>
      <c r="EYY151" s="74"/>
      <c r="EYZ151" s="74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74"/>
      <c r="FIR151" s="74"/>
      <c r="FIS151" s="74"/>
      <c r="FIT151" s="74"/>
      <c r="FIU151" s="74"/>
      <c r="FIV151" s="74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74"/>
      <c r="FSN151" s="74"/>
      <c r="FSO151" s="74"/>
      <c r="FSP151" s="74"/>
      <c r="FSQ151" s="74"/>
      <c r="FSR151" s="74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74"/>
      <c r="GCJ151" s="74"/>
      <c r="GCK151" s="74"/>
      <c r="GCL151" s="74"/>
      <c r="GCM151" s="74"/>
      <c r="GCN151" s="74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74"/>
      <c r="GMF151" s="74"/>
      <c r="GMG151" s="74"/>
      <c r="GMH151" s="74"/>
      <c r="GMI151" s="74"/>
      <c r="GMJ151" s="74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74"/>
      <c r="GWB151" s="74"/>
      <c r="GWC151" s="74"/>
      <c r="GWD151" s="74"/>
      <c r="GWE151" s="74"/>
      <c r="GWF151" s="74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  <c r="HEB151" s="4"/>
      <c r="HEC151" s="4"/>
      <c r="HED151" s="4"/>
      <c r="HEE151" s="4"/>
      <c r="HEF151" s="4"/>
      <c r="HEG151" s="4"/>
      <c r="HEH151" s="4"/>
      <c r="HEI151" s="4"/>
      <c r="HEJ151" s="4"/>
      <c r="HEK151" s="4"/>
      <c r="HEL151" s="4"/>
      <c r="HEM151" s="4"/>
      <c r="HEN151" s="4"/>
      <c r="HEO151" s="4"/>
      <c r="HEP151" s="4"/>
      <c r="HEQ151" s="4"/>
      <c r="HER151" s="4"/>
      <c r="HES151" s="4"/>
      <c r="HET151" s="4"/>
      <c r="HEU151" s="4"/>
      <c r="HEV151" s="4"/>
      <c r="HEW151" s="4"/>
      <c r="HEX151" s="4"/>
      <c r="HEY151" s="4"/>
      <c r="HEZ151" s="4"/>
      <c r="HFA151" s="4"/>
      <c r="HFB151" s="4"/>
      <c r="HFC151" s="4"/>
      <c r="HFD151" s="4"/>
      <c r="HFE151" s="4"/>
      <c r="HFF151" s="4"/>
      <c r="HFG151" s="4"/>
      <c r="HFH151" s="4"/>
      <c r="HFI151" s="4"/>
      <c r="HFJ151" s="4"/>
      <c r="HFK151" s="4"/>
      <c r="HFL151" s="4"/>
      <c r="HFM151" s="4"/>
      <c r="HFN151" s="4"/>
      <c r="HFO151" s="4"/>
      <c r="HFP151" s="4"/>
      <c r="HFQ151" s="4"/>
      <c r="HFR151" s="4"/>
      <c r="HFS151" s="4"/>
      <c r="HFT151" s="4"/>
      <c r="HFU151" s="4"/>
      <c r="HFV151" s="4"/>
      <c r="HFW151" s="74"/>
      <c r="HFX151" s="74"/>
      <c r="HFY151" s="74"/>
      <c r="HFZ151" s="74"/>
      <c r="HGA151" s="74"/>
      <c r="HGB151" s="74"/>
      <c r="HGC151" s="4"/>
      <c r="HGD151" s="4"/>
      <c r="HGE151" s="4"/>
      <c r="HGF151" s="4"/>
      <c r="HGG151" s="4"/>
      <c r="HGH151" s="4"/>
      <c r="HGI151" s="4"/>
      <c r="HGJ151" s="4"/>
      <c r="HGK151" s="4"/>
      <c r="HGL151" s="4"/>
      <c r="HGM151" s="4"/>
      <c r="HGN151" s="4"/>
      <c r="HGO151" s="4"/>
      <c r="HGP151" s="4"/>
      <c r="HGQ151" s="4"/>
      <c r="HGR151" s="4"/>
      <c r="HGS151" s="4"/>
      <c r="HGT151" s="4"/>
      <c r="HGU151" s="4"/>
      <c r="HGV151" s="4"/>
      <c r="HGW151" s="4"/>
      <c r="HGX151" s="4"/>
      <c r="HGY151" s="4"/>
      <c r="HGZ151" s="4"/>
      <c r="HHA151" s="4"/>
      <c r="HHB151" s="4"/>
      <c r="HHC151" s="4"/>
      <c r="HHD151" s="4"/>
      <c r="HHE151" s="4"/>
      <c r="HHF151" s="4"/>
      <c r="HHG151" s="4"/>
      <c r="HHH151" s="4"/>
      <c r="HHI151" s="4"/>
      <c r="HHJ151" s="4"/>
      <c r="HHK151" s="4"/>
      <c r="HHL151" s="4"/>
      <c r="HHM151" s="4"/>
      <c r="HHN151" s="4"/>
      <c r="HHO151" s="4"/>
      <c r="HHP151" s="4"/>
      <c r="HHQ151" s="4"/>
      <c r="HHR151" s="4"/>
      <c r="HHS151" s="4"/>
      <c r="HHT151" s="4"/>
      <c r="HHU151" s="4"/>
      <c r="HHV151" s="4"/>
      <c r="HHW151" s="4"/>
      <c r="HHX151" s="4"/>
      <c r="HHY151" s="4"/>
      <c r="HHZ151" s="4"/>
      <c r="HIA151" s="4"/>
      <c r="HIB151" s="4"/>
      <c r="HIC151" s="4"/>
      <c r="HID151" s="4"/>
      <c r="HIE151" s="4"/>
      <c r="HIF151" s="4"/>
      <c r="HIG151" s="4"/>
      <c r="HIH151" s="4"/>
      <c r="HII151" s="4"/>
      <c r="HIJ151" s="4"/>
      <c r="HIK151" s="4"/>
      <c r="HIL151" s="4"/>
      <c r="HIM151" s="4"/>
      <c r="HIN151" s="4"/>
      <c r="HIO151" s="4"/>
      <c r="HIP151" s="4"/>
      <c r="HIQ151" s="4"/>
      <c r="HIR151" s="4"/>
      <c r="HIS151" s="4"/>
      <c r="HIT151" s="4"/>
      <c r="HIU151" s="4"/>
      <c r="HIV151" s="4"/>
      <c r="HIW151" s="4"/>
      <c r="HIX151" s="4"/>
      <c r="HIY151" s="4"/>
      <c r="HIZ151" s="4"/>
      <c r="HJA151" s="4"/>
      <c r="HJB151" s="4"/>
      <c r="HJC151" s="4"/>
      <c r="HJD151" s="4"/>
      <c r="HJE151" s="4"/>
      <c r="HJF151" s="4"/>
      <c r="HJG151" s="4"/>
      <c r="HJH151" s="4"/>
      <c r="HJI151" s="4"/>
      <c r="HJJ151" s="4"/>
      <c r="HJK151" s="4"/>
      <c r="HJL151" s="4"/>
      <c r="HJM151" s="4"/>
      <c r="HJN151" s="4"/>
      <c r="HJO151" s="4"/>
      <c r="HJP151" s="4"/>
      <c r="HJQ151" s="4"/>
      <c r="HJR151" s="4"/>
      <c r="HJS151" s="4"/>
      <c r="HJT151" s="4"/>
      <c r="HJU151" s="4"/>
      <c r="HJV151" s="4"/>
      <c r="HJW151" s="4"/>
      <c r="HJX151" s="4"/>
      <c r="HJY151" s="4"/>
      <c r="HJZ151" s="4"/>
      <c r="HKA151" s="4"/>
      <c r="HKB151" s="4"/>
      <c r="HKC151" s="4"/>
      <c r="HKD151" s="4"/>
      <c r="HKE151" s="4"/>
      <c r="HKF151" s="4"/>
      <c r="HKG151" s="4"/>
      <c r="HKH151" s="4"/>
      <c r="HKI151" s="4"/>
      <c r="HKJ151" s="4"/>
      <c r="HKK151" s="4"/>
      <c r="HKL151" s="4"/>
      <c r="HKM151" s="4"/>
      <c r="HKN151" s="4"/>
      <c r="HKO151" s="4"/>
      <c r="HKP151" s="4"/>
      <c r="HKQ151" s="4"/>
      <c r="HKR151" s="4"/>
      <c r="HKS151" s="4"/>
      <c r="HKT151" s="4"/>
      <c r="HKU151" s="4"/>
      <c r="HKV151" s="4"/>
      <c r="HKW151" s="4"/>
      <c r="HKX151" s="4"/>
      <c r="HKY151" s="4"/>
      <c r="HKZ151" s="4"/>
      <c r="HLA151" s="4"/>
      <c r="HLB151" s="4"/>
      <c r="HLC151" s="4"/>
      <c r="HLD151" s="4"/>
      <c r="HLE151" s="4"/>
      <c r="HLF151" s="4"/>
      <c r="HLG151" s="4"/>
      <c r="HLH151" s="4"/>
      <c r="HLI151" s="4"/>
      <c r="HLJ151" s="4"/>
      <c r="HLK151" s="4"/>
      <c r="HLL151" s="4"/>
      <c r="HLM151" s="4"/>
      <c r="HLN151" s="4"/>
      <c r="HLO151" s="4"/>
      <c r="HLP151" s="4"/>
      <c r="HLQ151" s="4"/>
      <c r="HLR151" s="4"/>
      <c r="HLS151" s="4"/>
      <c r="HLT151" s="4"/>
      <c r="HLU151" s="4"/>
      <c r="HLV151" s="4"/>
      <c r="HLW151" s="4"/>
      <c r="HLX151" s="4"/>
      <c r="HLY151" s="4"/>
      <c r="HLZ151" s="4"/>
      <c r="HMA151" s="4"/>
      <c r="HMB151" s="4"/>
      <c r="HMC151" s="4"/>
      <c r="HMD151" s="4"/>
      <c r="HME151" s="4"/>
      <c r="HMF151" s="4"/>
      <c r="HMG151" s="4"/>
      <c r="HMH151" s="4"/>
      <c r="HMI151" s="4"/>
      <c r="HMJ151" s="4"/>
      <c r="HMK151" s="4"/>
      <c r="HML151" s="4"/>
      <c r="HMM151" s="4"/>
      <c r="HMN151" s="4"/>
      <c r="HMO151" s="4"/>
      <c r="HMP151" s="4"/>
      <c r="HMQ151" s="4"/>
      <c r="HMR151" s="4"/>
      <c r="HMS151" s="4"/>
      <c r="HMT151" s="4"/>
      <c r="HMU151" s="4"/>
      <c r="HMV151" s="4"/>
      <c r="HMW151" s="4"/>
      <c r="HMX151" s="4"/>
      <c r="HMY151" s="4"/>
      <c r="HMZ151" s="4"/>
      <c r="HNA151" s="4"/>
      <c r="HNB151" s="4"/>
      <c r="HNC151" s="4"/>
      <c r="HND151" s="4"/>
      <c r="HNE151" s="4"/>
      <c r="HNF151" s="4"/>
      <c r="HNG151" s="4"/>
      <c r="HNH151" s="4"/>
      <c r="HNI151" s="4"/>
      <c r="HNJ151" s="4"/>
      <c r="HNK151" s="4"/>
      <c r="HNL151" s="4"/>
      <c r="HNM151" s="4"/>
      <c r="HNN151" s="4"/>
      <c r="HNO151" s="4"/>
      <c r="HNP151" s="4"/>
      <c r="HNQ151" s="4"/>
      <c r="HNR151" s="4"/>
      <c r="HNS151" s="4"/>
      <c r="HNT151" s="4"/>
      <c r="HNU151" s="4"/>
      <c r="HNV151" s="4"/>
      <c r="HNW151" s="4"/>
      <c r="HNX151" s="4"/>
      <c r="HNY151" s="4"/>
      <c r="HNZ151" s="4"/>
      <c r="HOA151" s="4"/>
      <c r="HOB151" s="4"/>
      <c r="HOC151" s="4"/>
      <c r="HOD151" s="4"/>
      <c r="HOE151" s="4"/>
      <c r="HOF151" s="4"/>
      <c r="HOG151" s="4"/>
      <c r="HOH151" s="4"/>
      <c r="HOI151" s="4"/>
      <c r="HOJ151" s="4"/>
      <c r="HOK151" s="4"/>
      <c r="HOL151" s="4"/>
      <c r="HOM151" s="4"/>
      <c r="HON151" s="4"/>
      <c r="HOO151" s="4"/>
      <c r="HOP151" s="4"/>
      <c r="HOQ151" s="4"/>
      <c r="HOR151" s="4"/>
      <c r="HOS151" s="4"/>
      <c r="HOT151" s="4"/>
      <c r="HOU151" s="4"/>
      <c r="HOV151" s="4"/>
      <c r="HOW151" s="4"/>
      <c r="HOX151" s="4"/>
      <c r="HOY151" s="4"/>
      <c r="HOZ151" s="4"/>
      <c r="HPA151" s="4"/>
      <c r="HPB151" s="4"/>
      <c r="HPC151" s="4"/>
      <c r="HPD151" s="4"/>
      <c r="HPE151" s="4"/>
      <c r="HPF151" s="4"/>
      <c r="HPG151" s="4"/>
      <c r="HPH151" s="4"/>
      <c r="HPI151" s="4"/>
      <c r="HPJ151" s="4"/>
      <c r="HPK151" s="4"/>
      <c r="HPL151" s="4"/>
      <c r="HPM151" s="4"/>
      <c r="HPN151" s="4"/>
      <c r="HPO151" s="4"/>
      <c r="HPP151" s="4"/>
      <c r="HPQ151" s="4"/>
      <c r="HPR151" s="4"/>
      <c r="HPS151" s="74"/>
      <c r="HPT151" s="74"/>
      <c r="HPU151" s="74"/>
      <c r="HPV151" s="74"/>
      <c r="HPW151" s="74"/>
      <c r="HPX151" s="74"/>
      <c r="HPY151" s="4"/>
      <c r="HPZ151" s="4"/>
      <c r="HQA151" s="4"/>
      <c r="HQB151" s="4"/>
      <c r="HQC151" s="4"/>
      <c r="HQD151" s="4"/>
      <c r="HQE151" s="4"/>
      <c r="HQF151" s="4"/>
      <c r="HQG151" s="4"/>
      <c r="HQH151" s="4"/>
      <c r="HQI151" s="4"/>
      <c r="HQJ151" s="4"/>
      <c r="HQK151" s="4"/>
      <c r="HQL151" s="4"/>
      <c r="HQM151" s="4"/>
      <c r="HQN151" s="4"/>
      <c r="HQO151" s="4"/>
      <c r="HQP151" s="4"/>
      <c r="HQQ151" s="4"/>
      <c r="HQR151" s="4"/>
      <c r="HQS151" s="4"/>
      <c r="HQT151" s="4"/>
      <c r="HQU151" s="4"/>
      <c r="HQV151" s="4"/>
      <c r="HQW151" s="4"/>
      <c r="HQX151" s="4"/>
      <c r="HQY151" s="4"/>
      <c r="HQZ151" s="4"/>
      <c r="HRA151" s="4"/>
      <c r="HRB151" s="4"/>
      <c r="HRC151" s="4"/>
      <c r="HRD151" s="4"/>
      <c r="HRE151" s="4"/>
      <c r="HRF151" s="4"/>
      <c r="HRG151" s="4"/>
      <c r="HRH151" s="4"/>
      <c r="HRI151" s="4"/>
      <c r="HRJ151" s="4"/>
      <c r="HRK151" s="4"/>
      <c r="HRL151" s="4"/>
      <c r="HRM151" s="4"/>
      <c r="HRN151" s="4"/>
      <c r="HRO151" s="4"/>
      <c r="HRP151" s="4"/>
      <c r="HRQ151" s="4"/>
      <c r="HRR151" s="4"/>
      <c r="HRS151" s="4"/>
      <c r="HRT151" s="4"/>
      <c r="HRU151" s="4"/>
      <c r="HRV151" s="4"/>
      <c r="HRW151" s="4"/>
      <c r="HRX151" s="4"/>
      <c r="HRY151" s="4"/>
      <c r="HRZ151" s="4"/>
      <c r="HSA151" s="4"/>
      <c r="HSB151" s="4"/>
      <c r="HSC151" s="4"/>
      <c r="HSD151" s="4"/>
      <c r="HSE151" s="4"/>
      <c r="HSF151" s="4"/>
      <c r="HSG151" s="4"/>
      <c r="HSH151" s="4"/>
      <c r="HSI151" s="4"/>
      <c r="HSJ151" s="4"/>
      <c r="HSK151" s="4"/>
      <c r="HSL151" s="4"/>
      <c r="HSM151" s="4"/>
      <c r="HSN151" s="4"/>
      <c r="HSO151" s="4"/>
      <c r="HSP151" s="4"/>
      <c r="HSQ151" s="4"/>
      <c r="HSR151" s="4"/>
      <c r="HSS151" s="4"/>
      <c r="HST151" s="4"/>
      <c r="HSU151" s="4"/>
      <c r="HSV151" s="4"/>
      <c r="HSW151" s="4"/>
      <c r="HSX151" s="4"/>
      <c r="HSY151" s="4"/>
      <c r="HSZ151" s="4"/>
      <c r="HTA151" s="4"/>
      <c r="HTB151" s="4"/>
      <c r="HTC151" s="4"/>
      <c r="HTD151" s="4"/>
      <c r="HTE151" s="4"/>
      <c r="HTF151" s="4"/>
      <c r="HTG151" s="4"/>
      <c r="HTH151" s="4"/>
      <c r="HTI151" s="4"/>
      <c r="HTJ151" s="4"/>
      <c r="HTK151" s="4"/>
      <c r="HTL151" s="4"/>
      <c r="HTM151" s="4"/>
      <c r="HTN151" s="4"/>
      <c r="HTO151" s="4"/>
      <c r="HTP151" s="4"/>
      <c r="HTQ151" s="4"/>
      <c r="HTR151" s="4"/>
      <c r="HTS151" s="4"/>
      <c r="HTT151" s="4"/>
      <c r="HTU151" s="4"/>
      <c r="HTV151" s="4"/>
      <c r="HTW151" s="4"/>
      <c r="HTX151" s="4"/>
      <c r="HTY151" s="4"/>
      <c r="HTZ151" s="4"/>
      <c r="HUA151" s="4"/>
      <c r="HUB151" s="4"/>
      <c r="HUC151" s="4"/>
      <c r="HUD151" s="4"/>
      <c r="HUE151" s="4"/>
      <c r="HUF151" s="4"/>
      <c r="HUG151" s="4"/>
      <c r="HUH151" s="4"/>
      <c r="HUI151" s="4"/>
      <c r="HUJ151" s="4"/>
      <c r="HUK151" s="4"/>
      <c r="HUL151" s="4"/>
      <c r="HUM151" s="4"/>
      <c r="HUN151" s="4"/>
      <c r="HUO151" s="4"/>
      <c r="HUP151" s="4"/>
      <c r="HUQ151" s="4"/>
      <c r="HUR151" s="4"/>
      <c r="HUS151" s="4"/>
      <c r="HUT151" s="4"/>
      <c r="HUU151" s="4"/>
      <c r="HUV151" s="4"/>
      <c r="HUW151" s="4"/>
      <c r="HUX151" s="4"/>
      <c r="HUY151" s="4"/>
      <c r="HUZ151" s="4"/>
      <c r="HVA151" s="4"/>
      <c r="HVB151" s="4"/>
      <c r="HVC151" s="4"/>
      <c r="HVD151" s="4"/>
      <c r="HVE151" s="4"/>
      <c r="HVF151" s="4"/>
      <c r="HVG151" s="4"/>
      <c r="HVH151" s="4"/>
      <c r="HVI151" s="4"/>
      <c r="HVJ151" s="4"/>
      <c r="HVK151" s="4"/>
      <c r="HVL151" s="4"/>
      <c r="HVM151" s="4"/>
      <c r="HVN151" s="4"/>
      <c r="HVO151" s="4"/>
      <c r="HVP151" s="4"/>
      <c r="HVQ151" s="4"/>
      <c r="HVR151" s="4"/>
      <c r="HVS151" s="4"/>
      <c r="HVT151" s="4"/>
      <c r="HVU151" s="4"/>
      <c r="HVV151" s="4"/>
      <c r="HVW151" s="4"/>
      <c r="HVX151" s="4"/>
      <c r="HVY151" s="4"/>
      <c r="HVZ151" s="4"/>
      <c r="HWA151" s="4"/>
      <c r="HWB151" s="4"/>
      <c r="HWC151" s="4"/>
      <c r="HWD151" s="4"/>
      <c r="HWE151" s="4"/>
      <c r="HWF151" s="4"/>
      <c r="HWG151" s="4"/>
      <c r="HWH151" s="4"/>
      <c r="HWI151" s="4"/>
      <c r="HWJ151" s="4"/>
      <c r="HWK151" s="4"/>
      <c r="HWL151" s="4"/>
      <c r="HWM151" s="4"/>
      <c r="HWN151" s="4"/>
      <c r="HWO151" s="4"/>
      <c r="HWP151" s="4"/>
      <c r="HWQ151" s="4"/>
      <c r="HWR151" s="4"/>
      <c r="HWS151" s="4"/>
      <c r="HWT151" s="4"/>
      <c r="HWU151" s="4"/>
      <c r="HWV151" s="4"/>
      <c r="HWW151" s="4"/>
      <c r="HWX151" s="4"/>
      <c r="HWY151" s="4"/>
      <c r="HWZ151" s="4"/>
      <c r="HXA151" s="4"/>
      <c r="HXB151" s="4"/>
      <c r="HXC151" s="4"/>
      <c r="HXD151" s="4"/>
      <c r="HXE151" s="4"/>
      <c r="HXF151" s="4"/>
      <c r="HXG151" s="4"/>
      <c r="HXH151" s="4"/>
      <c r="HXI151" s="4"/>
      <c r="HXJ151" s="4"/>
      <c r="HXK151" s="4"/>
      <c r="HXL151" s="4"/>
      <c r="HXM151" s="4"/>
      <c r="HXN151" s="4"/>
      <c r="HXO151" s="4"/>
      <c r="HXP151" s="4"/>
      <c r="HXQ151" s="4"/>
      <c r="HXR151" s="4"/>
      <c r="HXS151" s="4"/>
      <c r="HXT151" s="4"/>
      <c r="HXU151" s="4"/>
      <c r="HXV151" s="4"/>
      <c r="HXW151" s="4"/>
      <c r="HXX151" s="4"/>
      <c r="HXY151" s="4"/>
      <c r="HXZ151" s="4"/>
      <c r="HYA151" s="4"/>
      <c r="HYB151" s="4"/>
      <c r="HYC151" s="4"/>
      <c r="HYD151" s="4"/>
      <c r="HYE151" s="4"/>
      <c r="HYF151" s="4"/>
      <c r="HYG151" s="4"/>
      <c r="HYH151" s="4"/>
      <c r="HYI151" s="4"/>
      <c r="HYJ151" s="4"/>
      <c r="HYK151" s="4"/>
      <c r="HYL151" s="4"/>
      <c r="HYM151" s="4"/>
      <c r="HYN151" s="4"/>
      <c r="HYO151" s="4"/>
      <c r="HYP151" s="4"/>
      <c r="HYQ151" s="4"/>
      <c r="HYR151" s="4"/>
      <c r="HYS151" s="4"/>
      <c r="HYT151" s="4"/>
      <c r="HYU151" s="4"/>
      <c r="HYV151" s="4"/>
      <c r="HYW151" s="4"/>
      <c r="HYX151" s="4"/>
      <c r="HYY151" s="4"/>
      <c r="HYZ151" s="4"/>
      <c r="HZA151" s="4"/>
      <c r="HZB151" s="4"/>
      <c r="HZC151" s="4"/>
      <c r="HZD151" s="4"/>
      <c r="HZE151" s="4"/>
      <c r="HZF151" s="4"/>
      <c r="HZG151" s="4"/>
      <c r="HZH151" s="4"/>
      <c r="HZI151" s="4"/>
      <c r="HZJ151" s="4"/>
      <c r="HZK151" s="4"/>
      <c r="HZL151" s="4"/>
      <c r="HZM151" s="4"/>
      <c r="HZN151" s="4"/>
      <c r="HZO151" s="74"/>
      <c r="HZP151" s="74"/>
      <c r="HZQ151" s="74"/>
      <c r="HZR151" s="74"/>
      <c r="HZS151" s="74"/>
      <c r="HZT151" s="74"/>
      <c r="HZU151" s="4"/>
      <c r="HZV151" s="4"/>
      <c r="HZW151" s="4"/>
      <c r="HZX151" s="4"/>
      <c r="HZY151" s="4"/>
      <c r="HZZ151" s="4"/>
      <c r="IAA151" s="4"/>
      <c r="IAB151" s="4"/>
      <c r="IAC151" s="4"/>
      <c r="IAD151" s="4"/>
      <c r="IAE151" s="4"/>
      <c r="IAF151" s="4"/>
      <c r="IAG151" s="4"/>
      <c r="IAH151" s="4"/>
      <c r="IAI151" s="4"/>
      <c r="IAJ151" s="4"/>
      <c r="IAK151" s="4"/>
      <c r="IAL151" s="4"/>
      <c r="IAM151" s="4"/>
      <c r="IAN151" s="4"/>
      <c r="IAO151" s="4"/>
      <c r="IAP151" s="4"/>
      <c r="IAQ151" s="4"/>
      <c r="IAR151" s="4"/>
      <c r="IAS151" s="4"/>
      <c r="IAT151" s="4"/>
      <c r="IAU151" s="4"/>
      <c r="IAV151" s="4"/>
      <c r="IAW151" s="4"/>
      <c r="IAX151" s="4"/>
      <c r="IAY151" s="4"/>
      <c r="IAZ151" s="4"/>
      <c r="IBA151" s="4"/>
      <c r="IBB151" s="4"/>
      <c r="IBC151" s="4"/>
      <c r="IBD151" s="4"/>
      <c r="IBE151" s="4"/>
      <c r="IBF151" s="4"/>
      <c r="IBG151" s="4"/>
      <c r="IBH151" s="4"/>
      <c r="IBI151" s="4"/>
      <c r="IBJ151" s="4"/>
      <c r="IBK151" s="4"/>
      <c r="IBL151" s="4"/>
      <c r="IBM151" s="4"/>
      <c r="IBN151" s="4"/>
      <c r="IBO151" s="4"/>
      <c r="IBP151" s="4"/>
      <c r="IBQ151" s="4"/>
      <c r="IBR151" s="4"/>
      <c r="IBS151" s="4"/>
      <c r="IBT151" s="4"/>
      <c r="IBU151" s="4"/>
      <c r="IBV151" s="4"/>
      <c r="IBW151" s="4"/>
      <c r="IBX151" s="4"/>
      <c r="IBY151" s="4"/>
      <c r="IBZ151" s="4"/>
      <c r="ICA151" s="4"/>
      <c r="ICB151" s="4"/>
      <c r="ICC151" s="4"/>
      <c r="ICD151" s="4"/>
      <c r="ICE151" s="4"/>
      <c r="ICF151" s="4"/>
      <c r="ICG151" s="4"/>
      <c r="ICH151" s="4"/>
      <c r="ICI151" s="4"/>
      <c r="ICJ151" s="4"/>
      <c r="ICK151" s="4"/>
      <c r="ICL151" s="4"/>
      <c r="ICM151" s="4"/>
      <c r="ICN151" s="4"/>
      <c r="ICO151" s="4"/>
      <c r="ICP151" s="4"/>
      <c r="ICQ151" s="4"/>
      <c r="ICR151" s="4"/>
      <c r="ICS151" s="4"/>
      <c r="ICT151" s="4"/>
      <c r="ICU151" s="4"/>
      <c r="ICV151" s="4"/>
      <c r="ICW151" s="4"/>
      <c r="ICX151" s="4"/>
      <c r="ICY151" s="4"/>
      <c r="ICZ151" s="4"/>
      <c r="IDA151" s="4"/>
      <c r="IDB151" s="4"/>
      <c r="IDC151" s="4"/>
      <c r="IDD151" s="4"/>
      <c r="IDE151" s="4"/>
      <c r="IDF151" s="4"/>
      <c r="IDG151" s="4"/>
      <c r="IDH151" s="4"/>
      <c r="IDI151" s="4"/>
      <c r="IDJ151" s="4"/>
      <c r="IDK151" s="4"/>
      <c r="IDL151" s="4"/>
      <c r="IDM151" s="4"/>
      <c r="IDN151" s="4"/>
      <c r="IDO151" s="4"/>
      <c r="IDP151" s="4"/>
      <c r="IDQ151" s="4"/>
      <c r="IDR151" s="4"/>
      <c r="IDS151" s="4"/>
      <c r="IDT151" s="4"/>
      <c r="IDU151" s="4"/>
      <c r="IDV151" s="4"/>
      <c r="IDW151" s="4"/>
      <c r="IDX151" s="4"/>
      <c r="IDY151" s="4"/>
      <c r="IDZ151" s="4"/>
      <c r="IEA151" s="4"/>
      <c r="IEB151" s="4"/>
      <c r="IEC151" s="4"/>
      <c r="IED151" s="4"/>
      <c r="IEE151" s="4"/>
      <c r="IEF151" s="4"/>
      <c r="IEG151" s="4"/>
      <c r="IEH151" s="4"/>
      <c r="IEI151" s="4"/>
      <c r="IEJ151" s="4"/>
      <c r="IEK151" s="4"/>
      <c r="IEL151" s="4"/>
      <c r="IEM151" s="4"/>
      <c r="IEN151" s="4"/>
      <c r="IEO151" s="4"/>
      <c r="IEP151" s="4"/>
      <c r="IEQ151" s="4"/>
      <c r="IER151" s="4"/>
      <c r="IES151" s="4"/>
      <c r="IET151" s="4"/>
      <c r="IEU151" s="4"/>
      <c r="IEV151" s="4"/>
      <c r="IEW151" s="4"/>
      <c r="IEX151" s="4"/>
      <c r="IEY151" s="4"/>
      <c r="IEZ151" s="4"/>
      <c r="IFA151" s="4"/>
      <c r="IFB151" s="4"/>
      <c r="IFC151" s="4"/>
      <c r="IFD151" s="4"/>
      <c r="IFE151" s="4"/>
      <c r="IFF151" s="4"/>
      <c r="IFG151" s="4"/>
      <c r="IFH151" s="4"/>
      <c r="IFI151" s="4"/>
      <c r="IFJ151" s="4"/>
      <c r="IFK151" s="4"/>
      <c r="IFL151" s="4"/>
      <c r="IFM151" s="4"/>
      <c r="IFN151" s="4"/>
      <c r="IFO151" s="4"/>
      <c r="IFP151" s="4"/>
      <c r="IFQ151" s="4"/>
      <c r="IFR151" s="4"/>
      <c r="IFS151" s="4"/>
      <c r="IFT151" s="4"/>
      <c r="IFU151" s="4"/>
      <c r="IFV151" s="4"/>
      <c r="IFW151" s="4"/>
      <c r="IFX151" s="4"/>
      <c r="IFY151" s="4"/>
      <c r="IFZ151" s="4"/>
      <c r="IGA151" s="4"/>
      <c r="IGB151" s="4"/>
      <c r="IGC151" s="4"/>
      <c r="IGD151" s="4"/>
      <c r="IGE151" s="4"/>
      <c r="IGF151" s="4"/>
      <c r="IGG151" s="4"/>
      <c r="IGH151" s="4"/>
      <c r="IGI151" s="4"/>
      <c r="IGJ151" s="4"/>
      <c r="IGK151" s="4"/>
      <c r="IGL151" s="4"/>
      <c r="IGM151" s="4"/>
      <c r="IGN151" s="4"/>
      <c r="IGO151" s="4"/>
      <c r="IGP151" s="4"/>
      <c r="IGQ151" s="4"/>
      <c r="IGR151" s="4"/>
      <c r="IGS151" s="4"/>
      <c r="IGT151" s="4"/>
      <c r="IGU151" s="4"/>
      <c r="IGV151" s="4"/>
      <c r="IGW151" s="4"/>
      <c r="IGX151" s="4"/>
      <c r="IGY151" s="4"/>
      <c r="IGZ151" s="4"/>
      <c r="IHA151" s="4"/>
      <c r="IHB151" s="4"/>
      <c r="IHC151" s="4"/>
      <c r="IHD151" s="4"/>
      <c r="IHE151" s="4"/>
      <c r="IHF151" s="4"/>
      <c r="IHG151" s="4"/>
      <c r="IHH151" s="4"/>
      <c r="IHI151" s="4"/>
      <c r="IHJ151" s="4"/>
      <c r="IHK151" s="4"/>
      <c r="IHL151" s="4"/>
      <c r="IHM151" s="4"/>
      <c r="IHN151" s="4"/>
      <c r="IHO151" s="4"/>
      <c r="IHP151" s="4"/>
      <c r="IHQ151" s="4"/>
      <c r="IHR151" s="4"/>
      <c r="IHS151" s="4"/>
      <c r="IHT151" s="4"/>
      <c r="IHU151" s="4"/>
      <c r="IHV151" s="4"/>
      <c r="IHW151" s="4"/>
      <c r="IHX151" s="4"/>
      <c r="IHY151" s="4"/>
      <c r="IHZ151" s="4"/>
      <c r="IIA151" s="4"/>
      <c r="IIB151" s="4"/>
      <c r="IIC151" s="4"/>
      <c r="IID151" s="4"/>
      <c r="IIE151" s="4"/>
      <c r="IIF151" s="4"/>
      <c r="IIG151" s="4"/>
      <c r="IIH151" s="4"/>
      <c r="III151" s="4"/>
      <c r="IIJ151" s="4"/>
      <c r="IIK151" s="4"/>
      <c r="IIL151" s="4"/>
      <c r="IIM151" s="4"/>
      <c r="IIN151" s="4"/>
      <c r="IIO151" s="4"/>
      <c r="IIP151" s="4"/>
      <c r="IIQ151" s="4"/>
      <c r="IIR151" s="4"/>
      <c r="IIS151" s="4"/>
      <c r="IIT151" s="4"/>
      <c r="IIU151" s="4"/>
      <c r="IIV151" s="4"/>
      <c r="IIW151" s="4"/>
      <c r="IIX151" s="4"/>
      <c r="IIY151" s="4"/>
      <c r="IIZ151" s="4"/>
      <c r="IJA151" s="4"/>
      <c r="IJB151" s="4"/>
      <c r="IJC151" s="4"/>
      <c r="IJD151" s="4"/>
      <c r="IJE151" s="4"/>
      <c r="IJF151" s="4"/>
      <c r="IJG151" s="4"/>
      <c r="IJH151" s="4"/>
      <c r="IJI151" s="4"/>
      <c r="IJJ151" s="4"/>
      <c r="IJK151" s="74"/>
      <c r="IJL151" s="74"/>
      <c r="IJM151" s="74"/>
      <c r="IJN151" s="74"/>
      <c r="IJO151" s="74"/>
      <c r="IJP151" s="74"/>
      <c r="IJQ151" s="4"/>
      <c r="IJR151" s="4"/>
      <c r="IJS151" s="4"/>
      <c r="IJT151" s="4"/>
      <c r="IJU151" s="4"/>
      <c r="IJV151" s="4"/>
      <c r="IJW151" s="4"/>
      <c r="IJX151" s="4"/>
      <c r="IJY151" s="4"/>
      <c r="IJZ151" s="4"/>
      <c r="IKA151" s="4"/>
      <c r="IKB151" s="4"/>
      <c r="IKC151" s="4"/>
      <c r="IKD151" s="4"/>
      <c r="IKE151" s="4"/>
      <c r="IKF151" s="4"/>
      <c r="IKG151" s="4"/>
      <c r="IKH151" s="4"/>
      <c r="IKI151" s="4"/>
      <c r="IKJ151" s="4"/>
      <c r="IKK151" s="4"/>
      <c r="IKL151" s="4"/>
      <c r="IKM151" s="4"/>
      <c r="IKN151" s="4"/>
      <c r="IKO151" s="4"/>
      <c r="IKP151" s="4"/>
      <c r="IKQ151" s="4"/>
      <c r="IKR151" s="4"/>
      <c r="IKS151" s="4"/>
      <c r="IKT151" s="4"/>
      <c r="IKU151" s="4"/>
      <c r="IKV151" s="4"/>
      <c r="IKW151" s="4"/>
      <c r="IKX151" s="4"/>
      <c r="IKY151" s="4"/>
      <c r="IKZ151" s="4"/>
      <c r="ILA151" s="4"/>
      <c r="ILB151" s="4"/>
      <c r="ILC151" s="4"/>
      <c r="ILD151" s="4"/>
      <c r="ILE151" s="4"/>
      <c r="ILF151" s="4"/>
      <c r="ILG151" s="4"/>
      <c r="ILH151" s="4"/>
      <c r="ILI151" s="4"/>
      <c r="ILJ151" s="4"/>
      <c r="ILK151" s="4"/>
      <c r="ILL151" s="4"/>
      <c r="ILM151" s="4"/>
      <c r="ILN151" s="4"/>
      <c r="ILO151" s="4"/>
      <c r="ILP151" s="4"/>
      <c r="ILQ151" s="4"/>
      <c r="ILR151" s="4"/>
      <c r="ILS151" s="4"/>
      <c r="ILT151" s="4"/>
      <c r="ILU151" s="4"/>
      <c r="ILV151" s="4"/>
      <c r="ILW151" s="4"/>
      <c r="ILX151" s="4"/>
      <c r="ILY151" s="4"/>
      <c r="ILZ151" s="4"/>
      <c r="IMA151" s="4"/>
      <c r="IMB151" s="4"/>
      <c r="IMC151" s="4"/>
      <c r="IMD151" s="4"/>
      <c r="IME151" s="4"/>
      <c r="IMF151" s="4"/>
      <c r="IMG151" s="4"/>
      <c r="IMH151" s="4"/>
      <c r="IMI151" s="4"/>
      <c r="IMJ151" s="4"/>
      <c r="IMK151" s="4"/>
      <c r="IML151" s="4"/>
      <c r="IMM151" s="4"/>
      <c r="IMN151" s="4"/>
      <c r="IMO151" s="4"/>
      <c r="IMP151" s="4"/>
      <c r="IMQ151" s="4"/>
      <c r="IMR151" s="4"/>
      <c r="IMS151" s="4"/>
      <c r="IMT151" s="4"/>
      <c r="IMU151" s="4"/>
      <c r="IMV151" s="4"/>
      <c r="IMW151" s="4"/>
      <c r="IMX151" s="4"/>
      <c r="IMY151" s="4"/>
      <c r="IMZ151" s="4"/>
      <c r="INA151" s="4"/>
      <c r="INB151" s="4"/>
      <c r="INC151" s="4"/>
      <c r="IND151" s="4"/>
      <c r="INE151" s="4"/>
      <c r="INF151" s="4"/>
      <c r="ING151" s="4"/>
      <c r="INH151" s="4"/>
      <c r="INI151" s="4"/>
      <c r="INJ151" s="4"/>
      <c r="INK151" s="4"/>
      <c r="INL151" s="4"/>
      <c r="INM151" s="4"/>
      <c r="INN151" s="4"/>
      <c r="INO151" s="4"/>
      <c r="INP151" s="4"/>
      <c r="INQ151" s="4"/>
      <c r="INR151" s="4"/>
      <c r="INS151" s="4"/>
      <c r="INT151" s="4"/>
      <c r="INU151" s="4"/>
      <c r="INV151" s="4"/>
      <c r="INW151" s="4"/>
      <c r="INX151" s="4"/>
      <c r="INY151" s="4"/>
      <c r="INZ151" s="4"/>
      <c r="IOA151" s="4"/>
      <c r="IOB151" s="4"/>
      <c r="IOC151" s="4"/>
      <c r="IOD151" s="4"/>
      <c r="IOE151" s="4"/>
      <c r="IOF151" s="4"/>
      <c r="IOG151" s="4"/>
      <c r="IOH151" s="4"/>
      <c r="IOI151" s="4"/>
      <c r="IOJ151" s="4"/>
      <c r="IOK151" s="4"/>
      <c r="IOL151" s="4"/>
      <c r="IOM151" s="4"/>
      <c r="ION151" s="4"/>
      <c r="IOO151" s="4"/>
      <c r="IOP151" s="4"/>
      <c r="IOQ151" s="4"/>
      <c r="IOR151" s="4"/>
      <c r="IOS151" s="4"/>
      <c r="IOT151" s="4"/>
      <c r="IOU151" s="4"/>
      <c r="IOV151" s="4"/>
      <c r="IOW151" s="4"/>
      <c r="IOX151" s="4"/>
      <c r="IOY151" s="4"/>
      <c r="IOZ151" s="4"/>
      <c r="IPA151" s="4"/>
      <c r="IPB151" s="4"/>
      <c r="IPC151" s="4"/>
      <c r="IPD151" s="4"/>
      <c r="IPE151" s="4"/>
      <c r="IPF151" s="4"/>
      <c r="IPG151" s="4"/>
      <c r="IPH151" s="4"/>
      <c r="IPI151" s="4"/>
      <c r="IPJ151" s="4"/>
      <c r="IPK151" s="4"/>
      <c r="IPL151" s="4"/>
      <c r="IPM151" s="4"/>
      <c r="IPN151" s="4"/>
      <c r="IPO151" s="4"/>
      <c r="IPP151" s="4"/>
      <c r="IPQ151" s="4"/>
      <c r="IPR151" s="4"/>
      <c r="IPS151" s="4"/>
      <c r="IPT151" s="4"/>
      <c r="IPU151" s="4"/>
      <c r="IPV151" s="4"/>
      <c r="IPW151" s="4"/>
      <c r="IPX151" s="4"/>
      <c r="IPY151" s="4"/>
      <c r="IPZ151" s="4"/>
      <c r="IQA151" s="4"/>
      <c r="IQB151" s="4"/>
      <c r="IQC151" s="4"/>
      <c r="IQD151" s="4"/>
      <c r="IQE151" s="4"/>
      <c r="IQF151" s="4"/>
      <c r="IQG151" s="4"/>
      <c r="IQH151" s="4"/>
      <c r="IQI151" s="4"/>
      <c r="IQJ151" s="4"/>
      <c r="IQK151" s="4"/>
      <c r="IQL151" s="4"/>
      <c r="IQM151" s="4"/>
      <c r="IQN151" s="4"/>
      <c r="IQO151" s="4"/>
      <c r="IQP151" s="4"/>
      <c r="IQQ151" s="4"/>
      <c r="IQR151" s="4"/>
      <c r="IQS151" s="4"/>
      <c r="IQT151" s="4"/>
      <c r="IQU151" s="4"/>
      <c r="IQV151" s="4"/>
      <c r="IQW151" s="4"/>
      <c r="IQX151" s="4"/>
      <c r="IQY151" s="4"/>
      <c r="IQZ151" s="4"/>
      <c r="IRA151" s="4"/>
      <c r="IRB151" s="4"/>
      <c r="IRC151" s="4"/>
      <c r="IRD151" s="4"/>
      <c r="IRE151" s="4"/>
      <c r="IRF151" s="4"/>
      <c r="IRG151" s="4"/>
      <c r="IRH151" s="4"/>
      <c r="IRI151" s="4"/>
      <c r="IRJ151" s="4"/>
      <c r="IRK151" s="4"/>
      <c r="IRL151" s="4"/>
      <c r="IRM151" s="4"/>
      <c r="IRN151" s="4"/>
      <c r="IRO151" s="4"/>
      <c r="IRP151" s="4"/>
      <c r="IRQ151" s="4"/>
      <c r="IRR151" s="4"/>
      <c r="IRS151" s="4"/>
      <c r="IRT151" s="4"/>
      <c r="IRU151" s="4"/>
      <c r="IRV151" s="4"/>
      <c r="IRW151" s="4"/>
      <c r="IRX151" s="4"/>
      <c r="IRY151" s="4"/>
      <c r="IRZ151" s="4"/>
      <c r="ISA151" s="4"/>
      <c r="ISB151" s="4"/>
      <c r="ISC151" s="4"/>
      <c r="ISD151" s="4"/>
      <c r="ISE151" s="4"/>
      <c r="ISF151" s="4"/>
      <c r="ISG151" s="4"/>
      <c r="ISH151" s="4"/>
      <c r="ISI151" s="4"/>
      <c r="ISJ151" s="4"/>
      <c r="ISK151" s="4"/>
      <c r="ISL151" s="4"/>
      <c r="ISM151" s="4"/>
      <c r="ISN151" s="4"/>
      <c r="ISO151" s="4"/>
      <c r="ISP151" s="4"/>
      <c r="ISQ151" s="4"/>
      <c r="ISR151" s="4"/>
      <c r="ISS151" s="4"/>
      <c r="IST151" s="4"/>
      <c r="ISU151" s="4"/>
      <c r="ISV151" s="4"/>
      <c r="ISW151" s="4"/>
      <c r="ISX151" s="4"/>
      <c r="ISY151" s="4"/>
      <c r="ISZ151" s="4"/>
      <c r="ITA151" s="4"/>
      <c r="ITB151" s="4"/>
      <c r="ITC151" s="4"/>
      <c r="ITD151" s="4"/>
      <c r="ITE151" s="4"/>
      <c r="ITF151" s="4"/>
      <c r="ITG151" s="74"/>
      <c r="ITH151" s="74"/>
      <c r="ITI151" s="74"/>
      <c r="ITJ151" s="74"/>
      <c r="ITK151" s="74"/>
      <c r="ITL151" s="74"/>
      <c r="ITM151" s="4"/>
      <c r="ITN151" s="4"/>
      <c r="ITO151" s="4"/>
      <c r="ITP151" s="4"/>
      <c r="ITQ151" s="4"/>
      <c r="ITR151" s="4"/>
      <c r="ITS151" s="4"/>
      <c r="ITT151" s="4"/>
      <c r="ITU151" s="4"/>
      <c r="ITV151" s="4"/>
      <c r="ITW151" s="4"/>
      <c r="ITX151" s="4"/>
      <c r="ITY151" s="4"/>
      <c r="ITZ151" s="4"/>
      <c r="IUA151" s="4"/>
      <c r="IUB151" s="4"/>
      <c r="IUC151" s="4"/>
      <c r="IUD151" s="4"/>
      <c r="IUE151" s="4"/>
      <c r="IUF151" s="4"/>
      <c r="IUG151" s="4"/>
      <c r="IUH151" s="4"/>
      <c r="IUI151" s="4"/>
      <c r="IUJ151" s="4"/>
      <c r="IUK151" s="4"/>
      <c r="IUL151" s="4"/>
      <c r="IUM151" s="4"/>
      <c r="IUN151" s="4"/>
      <c r="IUO151" s="4"/>
      <c r="IUP151" s="4"/>
      <c r="IUQ151" s="4"/>
      <c r="IUR151" s="4"/>
      <c r="IUS151" s="4"/>
      <c r="IUT151" s="4"/>
      <c r="IUU151" s="4"/>
      <c r="IUV151" s="4"/>
      <c r="IUW151" s="4"/>
      <c r="IUX151" s="4"/>
      <c r="IUY151" s="4"/>
      <c r="IUZ151" s="4"/>
      <c r="IVA151" s="4"/>
      <c r="IVB151" s="4"/>
      <c r="IVC151" s="4"/>
      <c r="IVD151" s="4"/>
      <c r="IVE151" s="4"/>
      <c r="IVF151" s="4"/>
      <c r="IVG151" s="4"/>
      <c r="IVH151" s="4"/>
      <c r="IVI151" s="4"/>
      <c r="IVJ151" s="4"/>
      <c r="IVK151" s="4"/>
      <c r="IVL151" s="4"/>
      <c r="IVM151" s="4"/>
      <c r="IVN151" s="4"/>
      <c r="IVO151" s="4"/>
      <c r="IVP151" s="4"/>
      <c r="IVQ151" s="4"/>
      <c r="IVR151" s="4"/>
      <c r="IVS151" s="4"/>
      <c r="IVT151" s="4"/>
      <c r="IVU151" s="4"/>
      <c r="IVV151" s="4"/>
      <c r="IVW151" s="4"/>
      <c r="IVX151" s="4"/>
      <c r="IVY151" s="4"/>
      <c r="IVZ151" s="4"/>
      <c r="IWA151" s="4"/>
      <c r="IWB151" s="4"/>
      <c r="IWC151" s="4"/>
      <c r="IWD151" s="4"/>
      <c r="IWE151" s="4"/>
      <c r="IWF151" s="4"/>
      <c r="IWG151" s="4"/>
      <c r="IWH151" s="4"/>
      <c r="IWI151" s="4"/>
      <c r="IWJ151" s="4"/>
      <c r="IWK151" s="4"/>
      <c r="IWL151" s="4"/>
      <c r="IWM151" s="4"/>
      <c r="IWN151" s="4"/>
      <c r="IWO151" s="4"/>
      <c r="IWP151" s="4"/>
      <c r="IWQ151" s="4"/>
      <c r="IWR151" s="4"/>
      <c r="IWS151" s="4"/>
      <c r="IWT151" s="4"/>
      <c r="IWU151" s="4"/>
      <c r="IWV151" s="4"/>
      <c r="IWW151" s="4"/>
      <c r="IWX151" s="4"/>
      <c r="IWY151" s="4"/>
      <c r="IWZ151" s="4"/>
      <c r="IXA151" s="4"/>
      <c r="IXB151" s="4"/>
      <c r="IXC151" s="4"/>
      <c r="IXD151" s="4"/>
      <c r="IXE151" s="4"/>
      <c r="IXF151" s="4"/>
      <c r="IXG151" s="4"/>
      <c r="IXH151" s="4"/>
      <c r="IXI151" s="4"/>
      <c r="IXJ151" s="4"/>
      <c r="IXK151" s="4"/>
      <c r="IXL151" s="4"/>
      <c r="IXM151" s="4"/>
      <c r="IXN151" s="4"/>
      <c r="IXO151" s="4"/>
      <c r="IXP151" s="4"/>
      <c r="IXQ151" s="4"/>
      <c r="IXR151" s="4"/>
      <c r="IXS151" s="4"/>
      <c r="IXT151" s="4"/>
      <c r="IXU151" s="4"/>
      <c r="IXV151" s="4"/>
      <c r="IXW151" s="4"/>
      <c r="IXX151" s="4"/>
      <c r="IXY151" s="4"/>
      <c r="IXZ151" s="4"/>
      <c r="IYA151" s="4"/>
      <c r="IYB151" s="4"/>
      <c r="IYC151" s="4"/>
      <c r="IYD151" s="4"/>
      <c r="IYE151" s="4"/>
      <c r="IYF151" s="4"/>
      <c r="IYG151" s="4"/>
      <c r="IYH151" s="4"/>
      <c r="IYI151" s="4"/>
      <c r="IYJ151" s="4"/>
      <c r="IYK151" s="4"/>
      <c r="IYL151" s="4"/>
      <c r="IYM151" s="4"/>
      <c r="IYN151" s="4"/>
      <c r="IYO151" s="4"/>
      <c r="IYP151" s="4"/>
      <c r="IYQ151" s="4"/>
      <c r="IYR151" s="4"/>
      <c r="IYS151" s="4"/>
      <c r="IYT151" s="4"/>
      <c r="IYU151" s="4"/>
      <c r="IYV151" s="4"/>
      <c r="IYW151" s="4"/>
      <c r="IYX151" s="4"/>
      <c r="IYY151" s="4"/>
      <c r="IYZ151" s="4"/>
      <c r="IZA151" s="4"/>
      <c r="IZB151" s="4"/>
      <c r="IZC151" s="4"/>
      <c r="IZD151" s="4"/>
      <c r="IZE151" s="4"/>
      <c r="IZF151" s="4"/>
      <c r="IZG151" s="4"/>
      <c r="IZH151" s="4"/>
      <c r="IZI151" s="4"/>
      <c r="IZJ151" s="4"/>
      <c r="IZK151" s="4"/>
      <c r="IZL151" s="4"/>
      <c r="IZM151" s="4"/>
      <c r="IZN151" s="4"/>
      <c r="IZO151" s="4"/>
      <c r="IZP151" s="4"/>
      <c r="IZQ151" s="4"/>
      <c r="IZR151" s="4"/>
      <c r="IZS151" s="4"/>
      <c r="IZT151" s="4"/>
      <c r="IZU151" s="4"/>
      <c r="IZV151" s="4"/>
      <c r="IZW151" s="4"/>
      <c r="IZX151" s="4"/>
      <c r="IZY151" s="4"/>
      <c r="IZZ151" s="4"/>
      <c r="JAA151" s="4"/>
      <c r="JAB151" s="4"/>
      <c r="JAC151" s="4"/>
      <c r="JAD151" s="4"/>
      <c r="JAE151" s="4"/>
      <c r="JAF151" s="4"/>
      <c r="JAG151" s="4"/>
      <c r="JAH151" s="4"/>
      <c r="JAI151" s="4"/>
      <c r="JAJ151" s="4"/>
      <c r="JAK151" s="4"/>
      <c r="JAL151" s="4"/>
      <c r="JAM151" s="4"/>
      <c r="JAN151" s="4"/>
      <c r="JAO151" s="4"/>
      <c r="JAP151" s="4"/>
      <c r="JAQ151" s="4"/>
      <c r="JAR151" s="4"/>
      <c r="JAS151" s="4"/>
      <c r="JAT151" s="4"/>
      <c r="JAU151" s="4"/>
      <c r="JAV151" s="4"/>
      <c r="JAW151" s="4"/>
      <c r="JAX151" s="4"/>
      <c r="JAY151" s="4"/>
      <c r="JAZ151" s="4"/>
      <c r="JBA151" s="4"/>
      <c r="JBB151" s="4"/>
      <c r="JBC151" s="4"/>
      <c r="JBD151" s="4"/>
      <c r="JBE151" s="4"/>
      <c r="JBF151" s="4"/>
      <c r="JBG151" s="4"/>
      <c r="JBH151" s="4"/>
      <c r="JBI151" s="4"/>
      <c r="JBJ151" s="4"/>
      <c r="JBK151" s="4"/>
      <c r="JBL151" s="4"/>
      <c r="JBM151" s="4"/>
      <c r="JBN151" s="4"/>
      <c r="JBO151" s="4"/>
      <c r="JBP151" s="4"/>
      <c r="JBQ151" s="4"/>
      <c r="JBR151" s="4"/>
      <c r="JBS151" s="4"/>
      <c r="JBT151" s="4"/>
      <c r="JBU151" s="4"/>
      <c r="JBV151" s="4"/>
      <c r="JBW151" s="4"/>
      <c r="JBX151" s="4"/>
      <c r="JBY151" s="4"/>
      <c r="JBZ151" s="4"/>
      <c r="JCA151" s="4"/>
      <c r="JCB151" s="4"/>
      <c r="JCC151" s="4"/>
      <c r="JCD151" s="4"/>
      <c r="JCE151" s="4"/>
      <c r="JCF151" s="4"/>
      <c r="JCG151" s="4"/>
      <c r="JCH151" s="4"/>
      <c r="JCI151" s="4"/>
      <c r="JCJ151" s="4"/>
      <c r="JCK151" s="4"/>
      <c r="JCL151" s="4"/>
      <c r="JCM151" s="4"/>
      <c r="JCN151" s="4"/>
      <c r="JCO151" s="4"/>
      <c r="JCP151" s="4"/>
      <c r="JCQ151" s="4"/>
      <c r="JCR151" s="4"/>
      <c r="JCS151" s="4"/>
      <c r="JCT151" s="4"/>
      <c r="JCU151" s="4"/>
      <c r="JCV151" s="4"/>
      <c r="JCW151" s="4"/>
      <c r="JCX151" s="4"/>
      <c r="JCY151" s="4"/>
      <c r="JCZ151" s="4"/>
      <c r="JDA151" s="4"/>
      <c r="JDB151" s="4"/>
      <c r="JDC151" s="74"/>
      <c r="JDD151" s="74"/>
      <c r="JDE151" s="74"/>
      <c r="JDF151" s="74"/>
      <c r="JDG151" s="74"/>
      <c r="JDH151" s="74"/>
      <c r="JDI151" s="4"/>
      <c r="JDJ151" s="4"/>
      <c r="JDK151" s="4"/>
      <c r="JDL151" s="4"/>
      <c r="JDM151" s="4"/>
      <c r="JDN151" s="4"/>
      <c r="JDO151" s="4"/>
      <c r="JDP151" s="4"/>
      <c r="JDQ151" s="4"/>
      <c r="JDR151" s="4"/>
      <c r="JDS151" s="4"/>
      <c r="JDT151" s="4"/>
      <c r="JDU151" s="4"/>
      <c r="JDV151" s="4"/>
      <c r="JDW151" s="4"/>
      <c r="JDX151" s="4"/>
      <c r="JDY151" s="4"/>
      <c r="JDZ151" s="4"/>
      <c r="JEA151" s="4"/>
      <c r="JEB151" s="4"/>
      <c r="JEC151" s="4"/>
      <c r="JED151" s="4"/>
      <c r="JEE151" s="4"/>
      <c r="JEF151" s="4"/>
      <c r="JEG151" s="4"/>
      <c r="JEH151" s="4"/>
      <c r="JEI151" s="4"/>
      <c r="JEJ151" s="4"/>
      <c r="JEK151" s="4"/>
      <c r="JEL151" s="4"/>
      <c r="JEM151" s="4"/>
      <c r="JEN151" s="4"/>
      <c r="JEO151" s="4"/>
      <c r="JEP151" s="4"/>
      <c r="JEQ151" s="4"/>
      <c r="JER151" s="4"/>
      <c r="JES151" s="4"/>
      <c r="JET151" s="4"/>
      <c r="JEU151" s="4"/>
      <c r="JEV151" s="4"/>
      <c r="JEW151" s="4"/>
      <c r="JEX151" s="4"/>
      <c r="JEY151" s="4"/>
      <c r="JEZ151" s="4"/>
      <c r="JFA151" s="4"/>
      <c r="JFB151" s="4"/>
      <c r="JFC151" s="4"/>
      <c r="JFD151" s="4"/>
      <c r="JFE151" s="4"/>
      <c r="JFF151" s="4"/>
      <c r="JFG151" s="4"/>
      <c r="JFH151" s="4"/>
      <c r="JFI151" s="4"/>
      <c r="JFJ151" s="4"/>
      <c r="JFK151" s="4"/>
      <c r="JFL151" s="4"/>
      <c r="JFM151" s="4"/>
      <c r="JFN151" s="4"/>
      <c r="JFO151" s="4"/>
      <c r="JFP151" s="4"/>
      <c r="JFQ151" s="4"/>
      <c r="JFR151" s="4"/>
      <c r="JFS151" s="4"/>
      <c r="JFT151" s="4"/>
      <c r="JFU151" s="4"/>
      <c r="JFV151" s="4"/>
      <c r="JFW151" s="4"/>
      <c r="JFX151" s="4"/>
      <c r="JFY151" s="4"/>
      <c r="JFZ151" s="4"/>
      <c r="JGA151" s="4"/>
      <c r="JGB151" s="4"/>
      <c r="JGC151" s="4"/>
      <c r="JGD151" s="4"/>
      <c r="JGE151" s="4"/>
      <c r="JGF151" s="4"/>
      <c r="JGG151" s="4"/>
      <c r="JGH151" s="4"/>
      <c r="JGI151" s="4"/>
      <c r="JGJ151" s="4"/>
      <c r="JGK151" s="4"/>
      <c r="JGL151" s="4"/>
      <c r="JGM151" s="4"/>
      <c r="JGN151" s="4"/>
      <c r="JGO151" s="4"/>
      <c r="JGP151" s="4"/>
      <c r="JGQ151" s="4"/>
      <c r="JGR151" s="4"/>
      <c r="JGS151" s="4"/>
      <c r="JGT151" s="4"/>
      <c r="JGU151" s="4"/>
      <c r="JGV151" s="4"/>
      <c r="JGW151" s="4"/>
      <c r="JGX151" s="4"/>
      <c r="JGY151" s="4"/>
      <c r="JGZ151" s="4"/>
      <c r="JHA151" s="4"/>
      <c r="JHB151" s="4"/>
      <c r="JHC151" s="4"/>
      <c r="JHD151" s="4"/>
      <c r="JHE151" s="4"/>
      <c r="JHF151" s="4"/>
      <c r="JHG151" s="4"/>
      <c r="JHH151" s="4"/>
      <c r="JHI151" s="4"/>
      <c r="JHJ151" s="4"/>
      <c r="JHK151" s="4"/>
      <c r="JHL151" s="4"/>
      <c r="JHM151" s="4"/>
      <c r="JHN151" s="4"/>
      <c r="JHO151" s="4"/>
      <c r="JHP151" s="4"/>
      <c r="JHQ151" s="4"/>
      <c r="JHR151" s="4"/>
      <c r="JHS151" s="4"/>
      <c r="JHT151" s="4"/>
      <c r="JHU151" s="4"/>
      <c r="JHV151" s="4"/>
      <c r="JHW151" s="4"/>
      <c r="JHX151" s="4"/>
      <c r="JHY151" s="4"/>
      <c r="JHZ151" s="4"/>
      <c r="JIA151" s="4"/>
      <c r="JIB151" s="4"/>
      <c r="JIC151" s="4"/>
      <c r="JID151" s="4"/>
      <c r="JIE151" s="4"/>
      <c r="JIF151" s="4"/>
      <c r="JIG151" s="4"/>
      <c r="JIH151" s="4"/>
      <c r="JII151" s="4"/>
      <c r="JIJ151" s="4"/>
      <c r="JIK151" s="4"/>
      <c r="JIL151" s="4"/>
      <c r="JIM151" s="4"/>
      <c r="JIN151" s="4"/>
      <c r="JIO151" s="4"/>
      <c r="JIP151" s="4"/>
      <c r="JIQ151" s="4"/>
      <c r="JIR151" s="4"/>
      <c r="JIS151" s="4"/>
      <c r="JIT151" s="4"/>
      <c r="JIU151" s="4"/>
      <c r="JIV151" s="4"/>
      <c r="JIW151" s="4"/>
      <c r="JIX151" s="4"/>
      <c r="JIY151" s="4"/>
      <c r="JIZ151" s="4"/>
      <c r="JJA151" s="4"/>
      <c r="JJB151" s="4"/>
      <c r="JJC151" s="4"/>
      <c r="JJD151" s="4"/>
      <c r="JJE151" s="4"/>
      <c r="JJF151" s="4"/>
      <c r="JJG151" s="4"/>
      <c r="JJH151" s="4"/>
      <c r="JJI151" s="4"/>
      <c r="JJJ151" s="4"/>
      <c r="JJK151" s="4"/>
      <c r="JJL151" s="4"/>
      <c r="JJM151" s="4"/>
      <c r="JJN151" s="4"/>
      <c r="JJO151" s="4"/>
      <c r="JJP151" s="4"/>
      <c r="JJQ151" s="4"/>
      <c r="JJR151" s="4"/>
      <c r="JJS151" s="4"/>
      <c r="JJT151" s="4"/>
      <c r="JJU151" s="4"/>
      <c r="JJV151" s="4"/>
      <c r="JJW151" s="4"/>
      <c r="JJX151" s="4"/>
      <c r="JJY151" s="4"/>
      <c r="JJZ151" s="4"/>
      <c r="JKA151" s="4"/>
      <c r="JKB151" s="4"/>
      <c r="JKC151" s="4"/>
      <c r="JKD151" s="4"/>
      <c r="JKE151" s="4"/>
      <c r="JKF151" s="4"/>
      <c r="JKG151" s="4"/>
      <c r="JKH151" s="4"/>
      <c r="JKI151" s="4"/>
      <c r="JKJ151" s="4"/>
      <c r="JKK151" s="4"/>
      <c r="JKL151" s="4"/>
      <c r="JKM151" s="4"/>
      <c r="JKN151" s="4"/>
      <c r="JKO151" s="4"/>
      <c r="JKP151" s="4"/>
      <c r="JKQ151" s="4"/>
      <c r="JKR151" s="4"/>
      <c r="JKS151" s="4"/>
      <c r="JKT151" s="4"/>
      <c r="JKU151" s="4"/>
      <c r="JKV151" s="4"/>
      <c r="JKW151" s="4"/>
      <c r="JKX151" s="4"/>
      <c r="JKY151" s="4"/>
      <c r="JKZ151" s="4"/>
      <c r="JLA151" s="4"/>
      <c r="JLB151" s="4"/>
      <c r="JLC151" s="4"/>
      <c r="JLD151" s="4"/>
      <c r="JLE151" s="4"/>
      <c r="JLF151" s="4"/>
      <c r="JLG151" s="4"/>
      <c r="JLH151" s="4"/>
      <c r="JLI151" s="4"/>
      <c r="JLJ151" s="4"/>
      <c r="JLK151" s="4"/>
      <c r="JLL151" s="4"/>
      <c r="JLM151" s="4"/>
      <c r="JLN151" s="4"/>
      <c r="JLO151" s="4"/>
      <c r="JLP151" s="4"/>
      <c r="JLQ151" s="4"/>
      <c r="JLR151" s="4"/>
      <c r="JLS151" s="4"/>
      <c r="JLT151" s="4"/>
      <c r="JLU151" s="4"/>
      <c r="JLV151" s="4"/>
      <c r="JLW151" s="4"/>
      <c r="JLX151" s="4"/>
      <c r="JLY151" s="4"/>
      <c r="JLZ151" s="4"/>
      <c r="JMA151" s="4"/>
      <c r="JMB151" s="4"/>
      <c r="JMC151" s="4"/>
      <c r="JMD151" s="4"/>
      <c r="JME151" s="4"/>
      <c r="JMF151" s="4"/>
      <c r="JMG151" s="4"/>
      <c r="JMH151" s="4"/>
      <c r="JMI151" s="4"/>
      <c r="JMJ151" s="4"/>
      <c r="JMK151" s="4"/>
      <c r="JML151" s="4"/>
      <c r="JMM151" s="4"/>
      <c r="JMN151" s="4"/>
      <c r="JMO151" s="4"/>
      <c r="JMP151" s="4"/>
      <c r="JMQ151" s="4"/>
      <c r="JMR151" s="4"/>
      <c r="JMS151" s="4"/>
      <c r="JMT151" s="4"/>
      <c r="JMU151" s="4"/>
      <c r="JMV151" s="4"/>
      <c r="JMW151" s="4"/>
      <c r="JMX151" s="4"/>
      <c r="JMY151" s="74"/>
      <c r="JMZ151" s="74"/>
      <c r="JNA151" s="74"/>
      <c r="JNB151" s="74"/>
      <c r="JNC151" s="74"/>
      <c r="JND151" s="74"/>
      <c r="JNE151" s="4"/>
      <c r="JNF151" s="4"/>
      <c r="JNG151" s="4"/>
      <c r="JNH151" s="4"/>
      <c r="JNI151" s="4"/>
      <c r="JNJ151" s="4"/>
      <c r="JNK151" s="4"/>
      <c r="JNL151" s="4"/>
      <c r="JNM151" s="4"/>
      <c r="JNN151" s="4"/>
      <c r="JNO151" s="4"/>
      <c r="JNP151" s="4"/>
      <c r="JNQ151" s="4"/>
      <c r="JNR151" s="4"/>
      <c r="JNS151" s="4"/>
      <c r="JNT151" s="4"/>
      <c r="JNU151" s="4"/>
      <c r="JNV151" s="4"/>
      <c r="JNW151" s="4"/>
      <c r="JNX151" s="4"/>
      <c r="JNY151" s="4"/>
      <c r="JNZ151" s="4"/>
      <c r="JOA151" s="4"/>
      <c r="JOB151" s="4"/>
      <c r="JOC151" s="4"/>
      <c r="JOD151" s="4"/>
      <c r="JOE151" s="4"/>
      <c r="JOF151" s="4"/>
      <c r="JOG151" s="4"/>
      <c r="JOH151" s="4"/>
      <c r="JOI151" s="4"/>
      <c r="JOJ151" s="4"/>
      <c r="JOK151" s="4"/>
      <c r="JOL151" s="4"/>
      <c r="JOM151" s="4"/>
      <c r="JON151" s="4"/>
      <c r="JOO151" s="4"/>
      <c r="JOP151" s="4"/>
      <c r="JOQ151" s="4"/>
      <c r="JOR151" s="4"/>
      <c r="JOS151" s="4"/>
      <c r="JOT151" s="4"/>
      <c r="JOU151" s="4"/>
      <c r="JOV151" s="4"/>
      <c r="JOW151" s="4"/>
      <c r="JOX151" s="4"/>
      <c r="JOY151" s="4"/>
      <c r="JOZ151" s="4"/>
      <c r="JPA151" s="4"/>
      <c r="JPB151" s="4"/>
      <c r="JPC151" s="4"/>
      <c r="JPD151" s="4"/>
      <c r="JPE151" s="4"/>
      <c r="JPF151" s="4"/>
      <c r="JPG151" s="4"/>
      <c r="JPH151" s="4"/>
      <c r="JPI151" s="4"/>
      <c r="JPJ151" s="4"/>
      <c r="JPK151" s="4"/>
      <c r="JPL151" s="4"/>
      <c r="JPM151" s="4"/>
      <c r="JPN151" s="4"/>
      <c r="JPO151" s="4"/>
      <c r="JPP151" s="4"/>
      <c r="JPQ151" s="4"/>
      <c r="JPR151" s="4"/>
      <c r="JPS151" s="4"/>
      <c r="JPT151" s="4"/>
      <c r="JPU151" s="4"/>
      <c r="JPV151" s="4"/>
      <c r="JPW151" s="4"/>
      <c r="JPX151" s="4"/>
      <c r="JPY151" s="4"/>
      <c r="JPZ151" s="4"/>
      <c r="JQA151" s="4"/>
      <c r="JQB151" s="4"/>
      <c r="JQC151" s="4"/>
      <c r="JQD151" s="4"/>
      <c r="JQE151" s="4"/>
      <c r="JQF151" s="4"/>
      <c r="JQG151" s="4"/>
      <c r="JQH151" s="4"/>
      <c r="JQI151" s="4"/>
      <c r="JQJ151" s="4"/>
      <c r="JQK151" s="4"/>
      <c r="JQL151" s="4"/>
      <c r="JQM151" s="4"/>
      <c r="JQN151" s="4"/>
      <c r="JQO151" s="4"/>
      <c r="JQP151" s="4"/>
      <c r="JQQ151" s="4"/>
      <c r="JQR151" s="4"/>
      <c r="JQS151" s="4"/>
      <c r="JQT151" s="4"/>
      <c r="JQU151" s="4"/>
      <c r="JQV151" s="4"/>
      <c r="JQW151" s="4"/>
      <c r="JQX151" s="4"/>
      <c r="JQY151" s="4"/>
      <c r="JQZ151" s="4"/>
      <c r="JRA151" s="4"/>
      <c r="JRB151" s="4"/>
      <c r="JRC151" s="4"/>
      <c r="JRD151" s="4"/>
      <c r="JRE151" s="4"/>
      <c r="JRF151" s="4"/>
      <c r="JRG151" s="4"/>
      <c r="JRH151" s="4"/>
      <c r="JRI151" s="4"/>
      <c r="JRJ151" s="4"/>
      <c r="JRK151" s="4"/>
      <c r="JRL151" s="4"/>
      <c r="JRM151" s="4"/>
      <c r="JRN151" s="4"/>
      <c r="JRO151" s="4"/>
      <c r="JRP151" s="4"/>
      <c r="JRQ151" s="4"/>
      <c r="JRR151" s="4"/>
      <c r="JRS151" s="4"/>
      <c r="JRT151" s="4"/>
      <c r="JRU151" s="4"/>
      <c r="JRV151" s="4"/>
      <c r="JRW151" s="4"/>
      <c r="JRX151" s="4"/>
      <c r="JRY151" s="4"/>
      <c r="JRZ151" s="4"/>
      <c r="JSA151" s="4"/>
      <c r="JSB151" s="4"/>
      <c r="JSC151" s="4"/>
      <c r="JSD151" s="4"/>
      <c r="JSE151" s="4"/>
      <c r="JSF151" s="4"/>
      <c r="JSG151" s="4"/>
      <c r="JSH151" s="4"/>
      <c r="JSI151" s="4"/>
      <c r="JSJ151" s="4"/>
      <c r="JSK151" s="4"/>
      <c r="JSL151" s="4"/>
      <c r="JSM151" s="4"/>
      <c r="JSN151" s="4"/>
      <c r="JSO151" s="4"/>
      <c r="JSP151" s="4"/>
      <c r="JSQ151" s="4"/>
      <c r="JSR151" s="4"/>
      <c r="JSS151" s="4"/>
      <c r="JST151" s="4"/>
      <c r="JSU151" s="4"/>
      <c r="JSV151" s="4"/>
      <c r="JSW151" s="4"/>
      <c r="JSX151" s="4"/>
      <c r="JSY151" s="4"/>
      <c r="JSZ151" s="4"/>
      <c r="JTA151" s="4"/>
      <c r="JTB151" s="4"/>
      <c r="JTC151" s="4"/>
      <c r="JTD151" s="4"/>
      <c r="JTE151" s="4"/>
      <c r="JTF151" s="4"/>
      <c r="JTG151" s="4"/>
      <c r="JTH151" s="4"/>
      <c r="JTI151" s="4"/>
      <c r="JTJ151" s="4"/>
      <c r="JTK151" s="4"/>
      <c r="JTL151" s="4"/>
      <c r="JTM151" s="4"/>
      <c r="JTN151" s="4"/>
      <c r="JTO151" s="4"/>
      <c r="JTP151" s="4"/>
      <c r="JTQ151" s="4"/>
      <c r="JTR151" s="4"/>
      <c r="JTS151" s="4"/>
      <c r="JTT151" s="4"/>
      <c r="JTU151" s="4"/>
      <c r="JTV151" s="4"/>
      <c r="JTW151" s="4"/>
      <c r="JTX151" s="4"/>
      <c r="JTY151" s="4"/>
      <c r="JTZ151" s="4"/>
      <c r="JUA151" s="4"/>
      <c r="JUB151" s="4"/>
      <c r="JUC151" s="4"/>
      <c r="JUD151" s="4"/>
      <c r="JUE151" s="4"/>
      <c r="JUF151" s="4"/>
      <c r="JUG151" s="4"/>
      <c r="JUH151" s="4"/>
      <c r="JUI151" s="4"/>
      <c r="JUJ151" s="4"/>
      <c r="JUK151" s="4"/>
      <c r="JUL151" s="4"/>
      <c r="JUM151" s="4"/>
      <c r="JUN151" s="4"/>
      <c r="JUO151" s="4"/>
      <c r="JUP151" s="4"/>
      <c r="JUQ151" s="4"/>
      <c r="JUR151" s="4"/>
      <c r="JUS151" s="4"/>
      <c r="JUT151" s="4"/>
      <c r="JUU151" s="4"/>
      <c r="JUV151" s="4"/>
      <c r="JUW151" s="4"/>
      <c r="JUX151" s="4"/>
      <c r="JUY151" s="4"/>
      <c r="JUZ151" s="4"/>
      <c r="JVA151" s="4"/>
      <c r="JVB151" s="4"/>
      <c r="JVC151" s="4"/>
      <c r="JVD151" s="4"/>
      <c r="JVE151" s="4"/>
      <c r="JVF151" s="4"/>
      <c r="JVG151" s="4"/>
      <c r="JVH151" s="4"/>
      <c r="JVI151" s="4"/>
      <c r="JVJ151" s="4"/>
      <c r="JVK151" s="4"/>
      <c r="JVL151" s="4"/>
      <c r="JVM151" s="4"/>
      <c r="JVN151" s="4"/>
      <c r="JVO151" s="4"/>
      <c r="JVP151" s="4"/>
      <c r="JVQ151" s="4"/>
      <c r="JVR151" s="4"/>
      <c r="JVS151" s="4"/>
      <c r="JVT151" s="4"/>
      <c r="JVU151" s="4"/>
      <c r="JVV151" s="4"/>
      <c r="JVW151" s="4"/>
      <c r="JVX151" s="4"/>
      <c r="JVY151" s="4"/>
      <c r="JVZ151" s="4"/>
      <c r="JWA151" s="4"/>
      <c r="JWB151" s="4"/>
      <c r="JWC151" s="4"/>
      <c r="JWD151" s="4"/>
      <c r="JWE151" s="4"/>
      <c r="JWF151" s="4"/>
      <c r="JWG151" s="4"/>
      <c r="JWH151" s="4"/>
      <c r="JWI151" s="4"/>
      <c r="JWJ151" s="4"/>
      <c r="JWK151" s="4"/>
      <c r="JWL151" s="4"/>
      <c r="JWM151" s="4"/>
      <c r="JWN151" s="4"/>
      <c r="JWO151" s="4"/>
      <c r="JWP151" s="4"/>
      <c r="JWQ151" s="4"/>
      <c r="JWR151" s="4"/>
      <c r="JWS151" s="4"/>
      <c r="JWT151" s="4"/>
      <c r="JWU151" s="74"/>
      <c r="JWV151" s="74"/>
      <c r="JWW151" s="74"/>
      <c r="JWX151" s="74"/>
      <c r="JWY151" s="74"/>
      <c r="JWZ151" s="74"/>
      <c r="JXA151" s="4"/>
      <c r="JXB151" s="4"/>
      <c r="JXC151" s="4"/>
      <c r="JXD151" s="4"/>
      <c r="JXE151" s="4"/>
      <c r="JXF151" s="4"/>
      <c r="JXG151" s="4"/>
      <c r="JXH151" s="4"/>
      <c r="JXI151" s="4"/>
      <c r="JXJ151" s="4"/>
      <c r="JXK151" s="4"/>
      <c r="JXL151" s="4"/>
      <c r="JXM151" s="4"/>
      <c r="JXN151" s="4"/>
      <c r="JXO151" s="4"/>
      <c r="JXP151" s="4"/>
      <c r="JXQ151" s="4"/>
      <c r="JXR151" s="4"/>
      <c r="JXS151" s="4"/>
      <c r="JXT151" s="4"/>
      <c r="JXU151" s="4"/>
      <c r="JXV151" s="4"/>
      <c r="JXW151" s="4"/>
      <c r="JXX151" s="4"/>
      <c r="JXY151" s="4"/>
      <c r="JXZ151" s="4"/>
      <c r="JYA151" s="4"/>
      <c r="JYB151" s="4"/>
      <c r="JYC151" s="4"/>
      <c r="JYD151" s="4"/>
      <c r="JYE151" s="4"/>
      <c r="JYF151" s="4"/>
      <c r="JYG151" s="4"/>
      <c r="JYH151" s="4"/>
      <c r="JYI151" s="4"/>
      <c r="JYJ151" s="4"/>
      <c r="JYK151" s="4"/>
      <c r="JYL151" s="4"/>
      <c r="JYM151" s="4"/>
      <c r="JYN151" s="4"/>
      <c r="JYO151" s="4"/>
      <c r="JYP151" s="4"/>
      <c r="JYQ151" s="4"/>
      <c r="JYR151" s="4"/>
      <c r="JYS151" s="4"/>
      <c r="JYT151" s="4"/>
      <c r="JYU151" s="4"/>
      <c r="JYV151" s="4"/>
      <c r="JYW151" s="4"/>
      <c r="JYX151" s="4"/>
      <c r="JYY151" s="4"/>
      <c r="JYZ151" s="4"/>
      <c r="JZA151" s="4"/>
      <c r="JZB151" s="4"/>
      <c r="JZC151" s="4"/>
      <c r="JZD151" s="4"/>
      <c r="JZE151" s="4"/>
      <c r="JZF151" s="4"/>
      <c r="JZG151" s="4"/>
      <c r="JZH151" s="4"/>
      <c r="JZI151" s="4"/>
      <c r="JZJ151" s="4"/>
      <c r="JZK151" s="4"/>
      <c r="JZL151" s="4"/>
      <c r="JZM151" s="4"/>
      <c r="JZN151" s="4"/>
      <c r="JZO151" s="4"/>
      <c r="JZP151" s="4"/>
      <c r="JZQ151" s="4"/>
      <c r="JZR151" s="4"/>
      <c r="JZS151" s="4"/>
      <c r="JZT151" s="4"/>
      <c r="JZU151" s="4"/>
      <c r="JZV151" s="4"/>
      <c r="JZW151" s="4"/>
      <c r="JZX151" s="4"/>
      <c r="JZY151" s="4"/>
      <c r="JZZ151" s="4"/>
      <c r="KAA151" s="4"/>
      <c r="KAB151" s="4"/>
      <c r="KAC151" s="4"/>
      <c r="KAD151" s="4"/>
      <c r="KAE151" s="4"/>
      <c r="KAF151" s="4"/>
      <c r="KAG151" s="4"/>
      <c r="KAH151" s="4"/>
      <c r="KAI151" s="4"/>
      <c r="KAJ151" s="4"/>
      <c r="KAK151" s="4"/>
      <c r="KAL151" s="4"/>
      <c r="KAM151" s="4"/>
      <c r="KAN151" s="4"/>
      <c r="KAO151" s="4"/>
      <c r="KAP151" s="4"/>
      <c r="KAQ151" s="4"/>
      <c r="KAR151" s="4"/>
      <c r="KAS151" s="4"/>
      <c r="KAT151" s="4"/>
      <c r="KAU151" s="4"/>
      <c r="KAV151" s="4"/>
      <c r="KAW151" s="4"/>
      <c r="KAX151" s="4"/>
      <c r="KAY151" s="4"/>
      <c r="KAZ151" s="4"/>
      <c r="KBA151" s="4"/>
      <c r="KBB151" s="4"/>
      <c r="KBC151" s="4"/>
      <c r="KBD151" s="4"/>
      <c r="KBE151" s="4"/>
      <c r="KBF151" s="4"/>
      <c r="KBG151" s="4"/>
      <c r="KBH151" s="4"/>
      <c r="KBI151" s="4"/>
      <c r="KBJ151" s="4"/>
      <c r="KBK151" s="4"/>
      <c r="KBL151" s="4"/>
      <c r="KBM151" s="4"/>
      <c r="KBN151" s="4"/>
      <c r="KBO151" s="4"/>
      <c r="KBP151" s="4"/>
      <c r="KBQ151" s="4"/>
      <c r="KBR151" s="4"/>
      <c r="KBS151" s="4"/>
      <c r="KBT151" s="4"/>
      <c r="KBU151" s="4"/>
      <c r="KBV151" s="4"/>
      <c r="KBW151" s="4"/>
      <c r="KBX151" s="4"/>
      <c r="KBY151" s="4"/>
      <c r="KBZ151" s="4"/>
      <c r="KCA151" s="4"/>
      <c r="KCB151" s="4"/>
      <c r="KCC151" s="4"/>
      <c r="KCD151" s="4"/>
      <c r="KCE151" s="4"/>
      <c r="KCF151" s="4"/>
      <c r="KCG151" s="4"/>
      <c r="KCH151" s="4"/>
      <c r="KCI151" s="4"/>
      <c r="KCJ151" s="4"/>
      <c r="KCK151" s="4"/>
      <c r="KCL151" s="4"/>
      <c r="KCM151" s="4"/>
      <c r="KCN151" s="4"/>
      <c r="KCO151" s="4"/>
      <c r="KCP151" s="4"/>
      <c r="KCQ151" s="4"/>
      <c r="KCR151" s="4"/>
      <c r="KCS151" s="4"/>
      <c r="KCT151" s="4"/>
      <c r="KCU151" s="4"/>
      <c r="KCV151" s="4"/>
      <c r="KCW151" s="4"/>
      <c r="KCX151" s="4"/>
      <c r="KCY151" s="4"/>
      <c r="KCZ151" s="4"/>
      <c r="KDA151" s="4"/>
      <c r="KDB151" s="4"/>
      <c r="KDC151" s="4"/>
      <c r="KDD151" s="4"/>
      <c r="KDE151" s="4"/>
      <c r="KDF151" s="4"/>
      <c r="KDG151" s="4"/>
      <c r="KDH151" s="4"/>
      <c r="KDI151" s="4"/>
      <c r="KDJ151" s="4"/>
      <c r="KDK151" s="4"/>
      <c r="KDL151" s="4"/>
      <c r="KDM151" s="4"/>
      <c r="KDN151" s="4"/>
      <c r="KDO151" s="4"/>
      <c r="KDP151" s="4"/>
      <c r="KDQ151" s="4"/>
      <c r="KDR151" s="4"/>
      <c r="KDS151" s="4"/>
      <c r="KDT151" s="4"/>
      <c r="KDU151" s="4"/>
      <c r="KDV151" s="4"/>
      <c r="KDW151" s="4"/>
      <c r="KDX151" s="4"/>
      <c r="KDY151" s="4"/>
      <c r="KDZ151" s="4"/>
      <c r="KEA151" s="4"/>
      <c r="KEB151" s="4"/>
      <c r="KEC151" s="4"/>
      <c r="KED151" s="4"/>
      <c r="KEE151" s="4"/>
      <c r="KEF151" s="4"/>
      <c r="KEG151" s="4"/>
      <c r="KEH151" s="4"/>
      <c r="KEI151" s="4"/>
      <c r="KEJ151" s="4"/>
      <c r="KEK151" s="4"/>
      <c r="KEL151" s="4"/>
      <c r="KEM151" s="4"/>
      <c r="KEN151" s="4"/>
      <c r="KEO151" s="4"/>
      <c r="KEP151" s="4"/>
      <c r="KEQ151" s="4"/>
      <c r="KER151" s="4"/>
      <c r="KES151" s="4"/>
      <c r="KET151" s="4"/>
      <c r="KEU151" s="4"/>
      <c r="KEV151" s="4"/>
      <c r="KEW151" s="4"/>
      <c r="KEX151" s="4"/>
      <c r="KEY151" s="4"/>
      <c r="KEZ151" s="4"/>
      <c r="KFA151" s="4"/>
      <c r="KFB151" s="4"/>
      <c r="KFC151" s="4"/>
      <c r="KFD151" s="4"/>
      <c r="KFE151" s="4"/>
      <c r="KFF151" s="4"/>
      <c r="KFG151" s="4"/>
      <c r="KFH151" s="4"/>
      <c r="KFI151" s="4"/>
      <c r="KFJ151" s="4"/>
      <c r="KFK151" s="4"/>
      <c r="KFL151" s="4"/>
      <c r="KFM151" s="4"/>
      <c r="KFN151" s="4"/>
      <c r="KFO151" s="4"/>
      <c r="KFP151" s="4"/>
      <c r="KFQ151" s="4"/>
      <c r="KFR151" s="4"/>
      <c r="KFS151" s="4"/>
      <c r="KFT151" s="4"/>
      <c r="KFU151" s="4"/>
      <c r="KFV151" s="4"/>
      <c r="KFW151" s="4"/>
      <c r="KFX151" s="4"/>
      <c r="KFY151" s="4"/>
      <c r="KFZ151" s="4"/>
      <c r="KGA151" s="4"/>
      <c r="KGB151" s="4"/>
      <c r="KGC151" s="4"/>
      <c r="KGD151" s="4"/>
      <c r="KGE151" s="4"/>
      <c r="KGF151" s="4"/>
      <c r="KGG151" s="4"/>
      <c r="KGH151" s="4"/>
      <c r="KGI151" s="4"/>
      <c r="KGJ151" s="4"/>
      <c r="KGK151" s="4"/>
      <c r="KGL151" s="4"/>
      <c r="KGM151" s="4"/>
      <c r="KGN151" s="4"/>
      <c r="KGO151" s="4"/>
      <c r="KGP151" s="4"/>
      <c r="KGQ151" s="74"/>
      <c r="KGR151" s="74"/>
      <c r="KGS151" s="74"/>
      <c r="KGT151" s="74"/>
      <c r="KGU151" s="74"/>
      <c r="KGV151" s="74"/>
      <c r="KGW151" s="4"/>
      <c r="KGX151" s="4"/>
      <c r="KGY151" s="4"/>
      <c r="KGZ151" s="4"/>
      <c r="KHA151" s="4"/>
      <c r="KHB151" s="4"/>
      <c r="KHC151" s="4"/>
      <c r="KHD151" s="4"/>
      <c r="KHE151" s="4"/>
      <c r="KHF151" s="4"/>
      <c r="KHG151" s="4"/>
      <c r="KHH151" s="4"/>
      <c r="KHI151" s="4"/>
      <c r="KHJ151" s="4"/>
      <c r="KHK151" s="4"/>
      <c r="KHL151" s="4"/>
      <c r="KHM151" s="4"/>
      <c r="KHN151" s="4"/>
      <c r="KHO151" s="4"/>
      <c r="KHP151" s="4"/>
      <c r="KHQ151" s="4"/>
      <c r="KHR151" s="4"/>
      <c r="KHS151" s="4"/>
      <c r="KHT151" s="4"/>
      <c r="KHU151" s="4"/>
      <c r="KHV151" s="4"/>
      <c r="KHW151" s="4"/>
      <c r="KHX151" s="4"/>
      <c r="KHY151" s="4"/>
      <c r="KHZ151" s="4"/>
      <c r="KIA151" s="4"/>
      <c r="KIB151" s="4"/>
      <c r="KIC151" s="4"/>
      <c r="KID151" s="4"/>
      <c r="KIE151" s="4"/>
      <c r="KIF151" s="4"/>
      <c r="KIG151" s="4"/>
      <c r="KIH151" s="4"/>
      <c r="KII151" s="4"/>
      <c r="KIJ151" s="4"/>
      <c r="KIK151" s="4"/>
      <c r="KIL151" s="4"/>
      <c r="KIM151" s="4"/>
      <c r="KIN151" s="4"/>
      <c r="KIO151" s="4"/>
      <c r="KIP151" s="4"/>
      <c r="KIQ151" s="4"/>
      <c r="KIR151" s="4"/>
      <c r="KIS151" s="4"/>
      <c r="KIT151" s="4"/>
      <c r="KIU151" s="4"/>
      <c r="KIV151" s="4"/>
      <c r="KIW151" s="4"/>
      <c r="KIX151" s="4"/>
      <c r="KIY151" s="4"/>
      <c r="KIZ151" s="4"/>
      <c r="KJA151" s="4"/>
      <c r="KJB151" s="4"/>
      <c r="KJC151" s="4"/>
      <c r="KJD151" s="4"/>
      <c r="KJE151" s="4"/>
      <c r="KJF151" s="4"/>
      <c r="KJG151" s="4"/>
      <c r="KJH151" s="4"/>
      <c r="KJI151" s="4"/>
      <c r="KJJ151" s="4"/>
      <c r="KJK151" s="4"/>
      <c r="KJL151" s="4"/>
      <c r="KJM151" s="4"/>
      <c r="KJN151" s="4"/>
      <c r="KJO151" s="4"/>
      <c r="KJP151" s="4"/>
      <c r="KJQ151" s="4"/>
      <c r="KJR151" s="4"/>
      <c r="KJS151" s="4"/>
      <c r="KJT151" s="4"/>
      <c r="KJU151" s="4"/>
      <c r="KJV151" s="4"/>
      <c r="KJW151" s="4"/>
      <c r="KJX151" s="4"/>
      <c r="KJY151" s="4"/>
      <c r="KJZ151" s="4"/>
      <c r="KKA151" s="4"/>
      <c r="KKB151" s="4"/>
      <c r="KKC151" s="4"/>
      <c r="KKD151" s="4"/>
      <c r="KKE151" s="4"/>
      <c r="KKF151" s="4"/>
      <c r="KKG151" s="4"/>
      <c r="KKH151" s="4"/>
      <c r="KKI151" s="4"/>
      <c r="KKJ151" s="4"/>
      <c r="KKK151" s="4"/>
      <c r="KKL151" s="4"/>
      <c r="KKM151" s="4"/>
      <c r="KKN151" s="4"/>
      <c r="KKO151" s="4"/>
      <c r="KKP151" s="4"/>
      <c r="KKQ151" s="4"/>
      <c r="KKR151" s="4"/>
      <c r="KKS151" s="4"/>
      <c r="KKT151" s="4"/>
      <c r="KKU151" s="4"/>
      <c r="KKV151" s="4"/>
      <c r="KKW151" s="4"/>
      <c r="KKX151" s="4"/>
      <c r="KKY151" s="4"/>
      <c r="KKZ151" s="4"/>
      <c r="KLA151" s="4"/>
      <c r="KLB151" s="4"/>
      <c r="KLC151" s="4"/>
      <c r="KLD151" s="4"/>
      <c r="KLE151" s="4"/>
      <c r="KLF151" s="4"/>
      <c r="KLG151" s="4"/>
      <c r="KLH151" s="4"/>
      <c r="KLI151" s="4"/>
      <c r="KLJ151" s="4"/>
      <c r="KLK151" s="4"/>
      <c r="KLL151" s="4"/>
      <c r="KLM151" s="4"/>
      <c r="KLN151" s="4"/>
      <c r="KLO151" s="4"/>
      <c r="KLP151" s="4"/>
      <c r="KLQ151" s="4"/>
      <c r="KLR151" s="4"/>
      <c r="KLS151" s="4"/>
      <c r="KLT151" s="4"/>
      <c r="KLU151" s="4"/>
      <c r="KLV151" s="4"/>
      <c r="KLW151" s="4"/>
      <c r="KLX151" s="4"/>
      <c r="KLY151" s="4"/>
      <c r="KLZ151" s="4"/>
      <c r="KMA151" s="4"/>
      <c r="KMB151" s="4"/>
      <c r="KMC151" s="4"/>
      <c r="KMD151" s="4"/>
      <c r="KME151" s="4"/>
      <c r="KMF151" s="4"/>
      <c r="KMG151" s="4"/>
      <c r="KMH151" s="4"/>
      <c r="KMI151" s="4"/>
      <c r="KMJ151" s="4"/>
      <c r="KMK151" s="4"/>
      <c r="KML151" s="4"/>
      <c r="KMM151" s="4"/>
      <c r="KMN151" s="4"/>
      <c r="KMO151" s="4"/>
      <c r="KMP151" s="4"/>
      <c r="KMQ151" s="4"/>
      <c r="KMR151" s="4"/>
      <c r="KMS151" s="4"/>
      <c r="KMT151" s="4"/>
      <c r="KMU151" s="4"/>
      <c r="KMV151" s="4"/>
      <c r="KMW151" s="4"/>
      <c r="KMX151" s="4"/>
      <c r="KMY151" s="4"/>
      <c r="KMZ151" s="4"/>
      <c r="KNA151" s="4"/>
      <c r="KNB151" s="4"/>
      <c r="KNC151" s="4"/>
      <c r="KND151" s="4"/>
      <c r="KNE151" s="4"/>
      <c r="KNF151" s="4"/>
      <c r="KNG151" s="4"/>
      <c r="KNH151" s="4"/>
      <c r="KNI151" s="4"/>
      <c r="KNJ151" s="4"/>
      <c r="KNK151" s="4"/>
      <c r="KNL151" s="4"/>
      <c r="KNM151" s="4"/>
      <c r="KNN151" s="4"/>
      <c r="KNO151" s="4"/>
      <c r="KNP151" s="4"/>
      <c r="KNQ151" s="4"/>
      <c r="KNR151" s="4"/>
      <c r="KNS151" s="4"/>
      <c r="KNT151" s="4"/>
      <c r="KNU151" s="4"/>
      <c r="KNV151" s="4"/>
      <c r="KNW151" s="4"/>
      <c r="KNX151" s="4"/>
      <c r="KNY151" s="4"/>
      <c r="KNZ151" s="4"/>
      <c r="KOA151" s="4"/>
      <c r="KOB151" s="4"/>
      <c r="KOC151" s="4"/>
      <c r="KOD151" s="4"/>
      <c r="KOE151" s="4"/>
      <c r="KOF151" s="4"/>
      <c r="KOG151" s="4"/>
      <c r="KOH151" s="4"/>
      <c r="KOI151" s="4"/>
      <c r="KOJ151" s="4"/>
      <c r="KOK151" s="4"/>
      <c r="KOL151" s="4"/>
      <c r="KOM151" s="4"/>
      <c r="KON151" s="4"/>
      <c r="KOO151" s="4"/>
      <c r="KOP151" s="4"/>
      <c r="KOQ151" s="4"/>
      <c r="KOR151" s="4"/>
      <c r="KOS151" s="4"/>
      <c r="KOT151" s="4"/>
      <c r="KOU151" s="4"/>
      <c r="KOV151" s="4"/>
      <c r="KOW151" s="4"/>
      <c r="KOX151" s="4"/>
      <c r="KOY151" s="4"/>
      <c r="KOZ151" s="4"/>
      <c r="KPA151" s="4"/>
      <c r="KPB151" s="4"/>
      <c r="KPC151" s="4"/>
      <c r="KPD151" s="4"/>
      <c r="KPE151" s="4"/>
      <c r="KPF151" s="4"/>
      <c r="KPG151" s="4"/>
      <c r="KPH151" s="4"/>
      <c r="KPI151" s="4"/>
      <c r="KPJ151" s="4"/>
      <c r="KPK151" s="4"/>
      <c r="KPL151" s="4"/>
      <c r="KPM151" s="4"/>
      <c r="KPN151" s="4"/>
      <c r="KPO151" s="4"/>
      <c r="KPP151" s="4"/>
      <c r="KPQ151" s="4"/>
      <c r="KPR151" s="4"/>
      <c r="KPS151" s="4"/>
      <c r="KPT151" s="4"/>
      <c r="KPU151" s="4"/>
      <c r="KPV151" s="4"/>
      <c r="KPW151" s="4"/>
      <c r="KPX151" s="4"/>
      <c r="KPY151" s="4"/>
      <c r="KPZ151" s="4"/>
      <c r="KQA151" s="4"/>
      <c r="KQB151" s="4"/>
      <c r="KQC151" s="4"/>
      <c r="KQD151" s="4"/>
      <c r="KQE151" s="4"/>
      <c r="KQF151" s="4"/>
      <c r="KQG151" s="4"/>
      <c r="KQH151" s="4"/>
      <c r="KQI151" s="4"/>
      <c r="KQJ151" s="4"/>
      <c r="KQK151" s="4"/>
      <c r="KQL151" s="4"/>
      <c r="KQM151" s="74"/>
      <c r="KQN151" s="74"/>
      <c r="KQO151" s="74"/>
      <c r="KQP151" s="74"/>
      <c r="KQQ151" s="74"/>
      <c r="KQR151" s="74"/>
      <c r="KQS151" s="4"/>
      <c r="KQT151" s="4"/>
      <c r="KQU151" s="4"/>
      <c r="KQV151" s="4"/>
      <c r="KQW151" s="4"/>
      <c r="KQX151" s="4"/>
      <c r="KQY151" s="4"/>
      <c r="KQZ151" s="4"/>
      <c r="KRA151" s="4"/>
      <c r="KRB151" s="4"/>
      <c r="KRC151" s="4"/>
      <c r="KRD151" s="4"/>
      <c r="KRE151" s="4"/>
      <c r="KRF151" s="4"/>
      <c r="KRG151" s="4"/>
      <c r="KRH151" s="4"/>
      <c r="KRI151" s="4"/>
      <c r="KRJ151" s="4"/>
      <c r="KRK151" s="4"/>
      <c r="KRL151" s="4"/>
      <c r="KRM151" s="4"/>
      <c r="KRN151" s="4"/>
      <c r="KRO151" s="4"/>
      <c r="KRP151" s="4"/>
      <c r="KRQ151" s="4"/>
      <c r="KRR151" s="4"/>
      <c r="KRS151" s="4"/>
      <c r="KRT151" s="4"/>
      <c r="KRU151" s="4"/>
      <c r="KRV151" s="4"/>
      <c r="KRW151" s="4"/>
      <c r="KRX151" s="4"/>
      <c r="KRY151" s="4"/>
      <c r="KRZ151" s="4"/>
      <c r="KSA151" s="4"/>
      <c r="KSB151" s="4"/>
      <c r="KSC151" s="4"/>
      <c r="KSD151" s="4"/>
      <c r="KSE151" s="4"/>
      <c r="KSF151" s="4"/>
      <c r="KSG151" s="4"/>
      <c r="KSH151" s="4"/>
      <c r="KSI151" s="4"/>
      <c r="KSJ151" s="4"/>
      <c r="KSK151" s="4"/>
      <c r="KSL151" s="4"/>
      <c r="KSM151" s="4"/>
      <c r="KSN151" s="4"/>
      <c r="KSO151" s="4"/>
      <c r="KSP151" s="4"/>
      <c r="KSQ151" s="4"/>
      <c r="KSR151" s="4"/>
      <c r="KSS151" s="4"/>
      <c r="KST151" s="4"/>
      <c r="KSU151" s="4"/>
      <c r="KSV151" s="4"/>
      <c r="KSW151" s="4"/>
      <c r="KSX151" s="4"/>
      <c r="KSY151" s="4"/>
      <c r="KSZ151" s="4"/>
      <c r="KTA151" s="4"/>
      <c r="KTB151" s="4"/>
      <c r="KTC151" s="4"/>
      <c r="KTD151" s="4"/>
      <c r="KTE151" s="4"/>
      <c r="KTF151" s="4"/>
      <c r="KTG151" s="4"/>
      <c r="KTH151" s="4"/>
      <c r="KTI151" s="4"/>
      <c r="KTJ151" s="4"/>
      <c r="KTK151" s="4"/>
      <c r="KTL151" s="4"/>
      <c r="KTM151" s="4"/>
      <c r="KTN151" s="4"/>
      <c r="KTO151" s="4"/>
      <c r="KTP151" s="4"/>
      <c r="KTQ151" s="4"/>
      <c r="KTR151" s="4"/>
      <c r="KTS151" s="4"/>
      <c r="KTT151" s="4"/>
      <c r="KTU151" s="4"/>
      <c r="KTV151" s="4"/>
      <c r="KTW151" s="4"/>
      <c r="KTX151" s="4"/>
      <c r="KTY151" s="4"/>
      <c r="KTZ151" s="4"/>
      <c r="KUA151" s="4"/>
      <c r="KUB151" s="4"/>
      <c r="KUC151" s="4"/>
      <c r="KUD151" s="4"/>
      <c r="KUE151" s="4"/>
      <c r="KUF151" s="4"/>
      <c r="KUG151" s="4"/>
      <c r="KUH151" s="4"/>
      <c r="KUI151" s="4"/>
      <c r="KUJ151" s="4"/>
      <c r="KUK151" s="4"/>
      <c r="KUL151" s="4"/>
      <c r="KUM151" s="4"/>
      <c r="KUN151" s="4"/>
      <c r="KUO151" s="4"/>
      <c r="KUP151" s="4"/>
      <c r="KUQ151" s="4"/>
      <c r="KUR151" s="4"/>
      <c r="KUS151" s="4"/>
      <c r="KUT151" s="4"/>
      <c r="KUU151" s="4"/>
      <c r="KUV151" s="4"/>
      <c r="KUW151" s="4"/>
      <c r="KUX151" s="4"/>
      <c r="KUY151" s="4"/>
      <c r="KUZ151" s="4"/>
      <c r="KVA151" s="4"/>
      <c r="KVB151" s="4"/>
      <c r="KVC151" s="4"/>
      <c r="KVD151" s="4"/>
      <c r="KVE151" s="4"/>
      <c r="KVF151" s="4"/>
      <c r="KVG151" s="4"/>
      <c r="KVH151" s="4"/>
      <c r="KVI151" s="4"/>
      <c r="KVJ151" s="4"/>
      <c r="KVK151" s="4"/>
      <c r="KVL151" s="4"/>
      <c r="KVM151" s="4"/>
      <c r="KVN151" s="4"/>
      <c r="KVO151" s="4"/>
      <c r="KVP151" s="4"/>
      <c r="KVQ151" s="4"/>
      <c r="KVR151" s="4"/>
      <c r="KVS151" s="4"/>
      <c r="KVT151" s="4"/>
      <c r="KVU151" s="4"/>
      <c r="KVV151" s="4"/>
      <c r="KVW151" s="4"/>
      <c r="KVX151" s="4"/>
      <c r="KVY151" s="4"/>
      <c r="KVZ151" s="4"/>
      <c r="KWA151" s="4"/>
      <c r="KWB151" s="4"/>
      <c r="KWC151" s="4"/>
      <c r="KWD151" s="4"/>
      <c r="KWE151" s="4"/>
      <c r="KWF151" s="4"/>
      <c r="KWG151" s="4"/>
      <c r="KWH151" s="4"/>
      <c r="KWI151" s="4"/>
      <c r="KWJ151" s="4"/>
      <c r="KWK151" s="4"/>
      <c r="KWL151" s="4"/>
      <c r="KWM151" s="4"/>
      <c r="KWN151" s="4"/>
      <c r="KWO151" s="4"/>
      <c r="KWP151" s="4"/>
      <c r="KWQ151" s="4"/>
      <c r="KWR151" s="4"/>
      <c r="KWS151" s="4"/>
      <c r="KWT151" s="4"/>
      <c r="KWU151" s="4"/>
      <c r="KWV151" s="4"/>
      <c r="KWW151" s="4"/>
      <c r="KWX151" s="4"/>
      <c r="KWY151" s="4"/>
      <c r="KWZ151" s="4"/>
      <c r="KXA151" s="4"/>
      <c r="KXB151" s="4"/>
      <c r="KXC151" s="4"/>
      <c r="KXD151" s="4"/>
      <c r="KXE151" s="4"/>
      <c r="KXF151" s="4"/>
      <c r="KXG151" s="4"/>
      <c r="KXH151" s="4"/>
      <c r="KXI151" s="4"/>
      <c r="KXJ151" s="4"/>
      <c r="KXK151" s="4"/>
      <c r="KXL151" s="4"/>
      <c r="KXM151" s="4"/>
      <c r="KXN151" s="4"/>
      <c r="KXO151" s="4"/>
      <c r="KXP151" s="4"/>
      <c r="KXQ151" s="4"/>
      <c r="KXR151" s="4"/>
      <c r="KXS151" s="4"/>
      <c r="KXT151" s="4"/>
      <c r="KXU151" s="4"/>
      <c r="KXV151" s="4"/>
      <c r="KXW151" s="4"/>
      <c r="KXX151" s="4"/>
      <c r="KXY151" s="4"/>
      <c r="KXZ151" s="4"/>
      <c r="KYA151" s="4"/>
      <c r="KYB151" s="4"/>
      <c r="KYC151" s="4"/>
      <c r="KYD151" s="4"/>
      <c r="KYE151" s="4"/>
      <c r="KYF151" s="4"/>
      <c r="KYG151" s="4"/>
      <c r="KYH151" s="4"/>
      <c r="KYI151" s="4"/>
      <c r="KYJ151" s="4"/>
      <c r="KYK151" s="4"/>
      <c r="KYL151" s="4"/>
      <c r="KYM151" s="4"/>
      <c r="KYN151" s="4"/>
      <c r="KYO151" s="4"/>
      <c r="KYP151" s="4"/>
      <c r="KYQ151" s="4"/>
      <c r="KYR151" s="4"/>
      <c r="KYS151" s="4"/>
      <c r="KYT151" s="4"/>
      <c r="KYU151" s="4"/>
      <c r="KYV151" s="4"/>
      <c r="KYW151" s="4"/>
      <c r="KYX151" s="4"/>
      <c r="KYY151" s="4"/>
      <c r="KYZ151" s="4"/>
      <c r="KZA151" s="4"/>
      <c r="KZB151" s="4"/>
      <c r="KZC151" s="4"/>
      <c r="KZD151" s="4"/>
      <c r="KZE151" s="4"/>
      <c r="KZF151" s="4"/>
      <c r="KZG151" s="4"/>
      <c r="KZH151" s="4"/>
      <c r="KZI151" s="4"/>
      <c r="KZJ151" s="4"/>
      <c r="KZK151" s="4"/>
      <c r="KZL151" s="4"/>
      <c r="KZM151" s="4"/>
      <c r="KZN151" s="4"/>
      <c r="KZO151" s="4"/>
      <c r="KZP151" s="4"/>
      <c r="KZQ151" s="4"/>
      <c r="KZR151" s="4"/>
      <c r="KZS151" s="4"/>
      <c r="KZT151" s="4"/>
      <c r="KZU151" s="4"/>
      <c r="KZV151" s="4"/>
      <c r="KZW151" s="4"/>
      <c r="KZX151" s="4"/>
      <c r="KZY151" s="4"/>
      <c r="KZZ151" s="4"/>
      <c r="LAA151" s="4"/>
      <c r="LAB151" s="4"/>
      <c r="LAC151" s="4"/>
      <c r="LAD151" s="4"/>
      <c r="LAE151" s="4"/>
      <c r="LAF151" s="4"/>
      <c r="LAG151" s="4"/>
      <c r="LAH151" s="4"/>
      <c r="LAI151" s="74"/>
      <c r="LAJ151" s="74"/>
      <c r="LAK151" s="74"/>
      <c r="LAL151" s="74"/>
      <c r="LAM151" s="74"/>
      <c r="LAN151" s="74"/>
      <c r="LAO151" s="4"/>
      <c r="LAP151" s="4"/>
      <c r="LAQ151" s="4"/>
      <c r="LAR151" s="4"/>
      <c r="LAS151" s="4"/>
      <c r="LAT151" s="4"/>
      <c r="LAU151" s="4"/>
      <c r="LAV151" s="4"/>
      <c r="LAW151" s="4"/>
      <c r="LAX151" s="4"/>
      <c r="LAY151" s="4"/>
      <c r="LAZ151" s="4"/>
      <c r="LBA151" s="4"/>
      <c r="LBB151" s="4"/>
      <c r="LBC151" s="4"/>
      <c r="LBD151" s="4"/>
      <c r="LBE151" s="4"/>
      <c r="LBF151" s="4"/>
      <c r="LBG151" s="4"/>
      <c r="LBH151" s="4"/>
      <c r="LBI151" s="4"/>
      <c r="LBJ151" s="4"/>
      <c r="LBK151" s="4"/>
      <c r="LBL151" s="4"/>
      <c r="LBM151" s="4"/>
      <c r="LBN151" s="4"/>
      <c r="LBO151" s="4"/>
      <c r="LBP151" s="4"/>
      <c r="LBQ151" s="4"/>
      <c r="LBR151" s="4"/>
      <c r="LBS151" s="4"/>
      <c r="LBT151" s="4"/>
      <c r="LBU151" s="4"/>
      <c r="LBV151" s="4"/>
      <c r="LBW151" s="4"/>
      <c r="LBX151" s="4"/>
      <c r="LBY151" s="4"/>
      <c r="LBZ151" s="4"/>
      <c r="LCA151" s="4"/>
      <c r="LCB151" s="4"/>
      <c r="LCC151" s="4"/>
      <c r="LCD151" s="4"/>
      <c r="LCE151" s="4"/>
      <c r="LCF151" s="4"/>
      <c r="LCG151" s="4"/>
      <c r="LCH151" s="4"/>
      <c r="LCI151" s="4"/>
      <c r="LCJ151" s="4"/>
      <c r="LCK151" s="4"/>
      <c r="LCL151" s="4"/>
      <c r="LCM151" s="4"/>
      <c r="LCN151" s="4"/>
      <c r="LCO151" s="4"/>
      <c r="LCP151" s="4"/>
      <c r="LCQ151" s="4"/>
      <c r="LCR151" s="4"/>
      <c r="LCS151" s="4"/>
      <c r="LCT151" s="4"/>
      <c r="LCU151" s="4"/>
      <c r="LCV151" s="4"/>
      <c r="LCW151" s="4"/>
      <c r="LCX151" s="4"/>
      <c r="LCY151" s="4"/>
      <c r="LCZ151" s="4"/>
      <c r="LDA151" s="4"/>
      <c r="LDB151" s="4"/>
      <c r="LDC151" s="4"/>
      <c r="LDD151" s="4"/>
      <c r="LDE151" s="4"/>
      <c r="LDF151" s="4"/>
      <c r="LDG151" s="4"/>
      <c r="LDH151" s="4"/>
      <c r="LDI151" s="4"/>
      <c r="LDJ151" s="4"/>
      <c r="LDK151" s="4"/>
      <c r="LDL151" s="4"/>
      <c r="LDM151" s="4"/>
      <c r="LDN151" s="4"/>
      <c r="LDO151" s="4"/>
      <c r="LDP151" s="4"/>
      <c r="LDQ151" s="4"/>
      <c r="LDR151" s="4"/>
      <c r="LDS151" s="4"/>
      <c r="LDT151" s="4"/>
      <c r="LDU151" s="4"/>
      <c r="LDV151" s="4"/>
      <c r="LDW151" s="4"/>
      <c r="LDX151" s="4"/>
      <c r="LDY151" s="4"/>
      <c r="LDZ151" s="4"/>
      <c r="LEA151" s="4"/>
      <c r="LEB151" s="4"/>
      <c r="LEC151" s="4"/>
      <c r="LED151" s="4"/>
      <c r="LEE151" s="4"/>
      <c r="LEF151" s="4"/>
      <c r="LEG151" s="4"/>
      <c r="LEH151" s="4"/>
      <c r="LEI151" s="4"/>
      <c r="LEJ151" s="4"/>
      <c r="LEK151" s="4"/>
      <c r="LEL151" s="4"/>
      <c r="LEM151" s="4"/>
      <c r="LEN151" s="4"/>
      <c r="LEO151" s="4"/>
      <c r="LEP151" s="4"/>
      <c r="LEQ151" s="4"/>
      <c r="LER151" s="4"/>
      <c r="LES151" s="4"/>
      <c r="LET151" s="4"/>
      <c r="LEU151" s="4"/>
      <c r="LEV151" s="4"/>
      <c r="LEW151" s="4"/>
      <c r="LEX151" s="4"/>
      <c r="LEY151" s="4"/>
      <c r="LEZ151" s="4"/>
      <c r="LFA151" s="4"/>
      <c r="LFB151" s="4"/>
      <c r="LFC151" s="4"/>
      <c r="LFD151" s="4"/>
      <c r="LFE151" s="4"/>
      <c r="LFF151" s="4"/>
      <c r="LFG151" s="4"/>
      <c r="LFH151" s="4"/>
      <c r="LFI151" s="4"/>
      <c r="LFJ151" s="4"/>
      <c r="LFK151" s="4"/>
      <c r="LFL151" s="4"/>
      <c r="LFM151" s="4"/>
      <c r="LFN151" s="4"/>
      <c r="LFO151" s="4"/>
      <c r="LFP151" s="4"/>
      <c r="LFQ151" s="4"/>
      <c r="LFR151" s="4"/>
      <c r="LFS151" s="4"/>
      <c r="LFT151" s="4"/>
      <c r="LFU151" s="4"/>
      <c r="LFV151" s="4"/>
      <c r="LFW151" s="4"/>
      <c r="LFX151" s="4"/>
      <c r="LFY151" s="4"/>
      <c r="LFZ151" s="4"/>
      <c r="LGA151" s="4"/>
      <c r="LGB151" s="4"/>
      <c r="LGC151" s="4"/>
      <c r="LGD151" s="4"/>
      <c r="LGE151" s="4"/>
      <c r="LGF151" s="4"/>
      <c r="LGG151" s="4"/>
      <c r="LGH151" s="4"/>
      <c r="LGI151" s="4"/>
      <c r="LGJ151" s="4"/>
      <c r="LGK151" s="4"/>
      <c r="LGL151" s="4"/>
      <c r="LGM151" s="4"/>
      <c r="LGN151" s="4"/>
      <c r="LGO151" s="4"/>
      <c r="LGP151" s="4"/>
      <c r="LGQ151" s="4"/>
      <c r="LGR151" s="4"/>
      <c r="LGS151" s="4"/>
      <c r="LGT151" s="4"/>
      <c r="LGU151" s="4"/>
      <c r="LGV151" s="4"/>
      <c r="LGW151" s="4"/>
      <c r="LGX151" s="4"/>
      <c r="LGY151" s="4"/>
      <c r="LGZ151" s="4"/>
      <c r="LHA151" s="4"/>
      <c r="LHB151" s="4"/>
      <c r="LHC151" s="4"/>
      <c r="LHD151" s="4"/>
      <c r="LHE151" s="4"/>
      <c r="LHF151" s="4"/>
      <c r="LHG151" s="4"/>
      <c r="LHH151" s="4"/>
      <c r="LHI151" s="4"/>
      <c r="LHJ151" s="4"/>
      <c r="LHK151" s="4"/>
      <c r="LHL151" s="4"/>
      <c r="LHM151" s="4"/>
      <c r="LHN151" s="4"/>
      <c r="LHO151" s="4"/>
      <c r="LHP151" s="4"/>
      <c r="LHQ151" s="4"/>
      <c r="LHR151" s="4"/>
      <c r="LHS151" s="4"/>
      <c r="LHT151" s="4"/>
      <c r="LHU151" s="4"/>
      <c r="LHV151" s="4"/>
      <c r="LHW151" s="4"/>
      <c r="LHX151" s="4"/>
      <c r="LHY151" s="4"/>
      <c r="LHZ151" s="4"/>
      <c r="LIA151" s="4"/>
      <c r="LIB151" s="4"/>
      <c r="LIC151" s="4"/>
      <c r="LID151" s="4"/>
      <c r="LIE151" s="4"/>
      <c r="LIF151" s="4"/>
      <c r="LIG151" s="4"/>
      <c r="LIH151" s="4"/>
      <c r="LII151" s="4"/>
      <c r="LIJ151" s="4"/>
      <c r="LIK151" s="4"/>
      <c r="LIL151" s="4"/>
      <c r="LIM151" s="4"/>
      <c r="LIN151" s="4"/>
      <c r="LIO151" s="4"/>
      <c r="LIP151" s="4"/>
      <c r="LIQ151" s="4"/>
      <c r="LIR151" s="4"/>
      <c r="LIS151" s="4"/>
      <c r="LIT151" s="4"/>
      <c r="LIU151" s="4"/>
      <c r="LIV151" s="4"/>
      <c r="LIW151" s="4"/>
      <c r="LIX151" s="4"/>
      <c r="LIY151" s="4"/>
      <c r="LIZ151" s="4"/>
      <c r="LJA151" s="4"/>
      <c r="LJB151" s="4"/>
      <c r="LJC151" s="4"/>
      <c r="LJD151" s="4"/>
      <c r="LJE151" s="4"/>
      <c r="LJF151" s="4"/>
      <c r="LJG151" s="4"/>
      <c r="LJH151" s="4"/>
      <c r="LJI151" s="4"/>
      <c r="LJJ151" s="4"/>
      <c r="LJK151" s="4"/>
      <c r="LJL151" s="4"/>
      <c r="LJM151" s="4"/>
      <c r="LJN151" s="4"/>
      <c r="LJO151" s="4"/>
      <c r="LJP151" s="4"/>
      <c r="LJQ151" s="4"/>
      <c r="LJR151" s="4"/>
      <c r="LJS151" s="4"/>
      <c r="LJT151" s="4"/>
      <c r="LJU151" s="4"/>
      <c r="LJV151" s="4"/>
      <c r="LJW151" s="4"/>
      <c r="LJX151" s="4"/>
      <c r="LJY151" s="4"/>
      <c r="LJZ151" s="4"/>
      <c r="LKA151" s="4"/>
      <c r="LKB151" s="4"/>
      <c r="LKC151" s="4"/>
      <c r="LKD151" s="4"/>
      <c r="LKE151" s="74"/>
      <c r="LKF151" s="74"/>
      <c r="LKG151" s="74"/>
      <c r="LKH151" s="74"/>
      <c r="LKI151" s="74"/>
      <c r="LKJ151" s="74"/>
      <c r="LKK151" s="4"/>
      <c r="LKL151" s="4"/>
      <c r="LKM151" s="4"/>
      <c r="LKN151" s="4"/>
      <c r="LKO151" s="4"/>
      <c r="LKP151" s="4"/>
      <c r="LKQ151" s="4"/>
      <c r="LKR151" s="4"/>
      <c r="LKS151" s="4"/>
      <c r="LKT151" s="4"/>
      <c r="LKU151" s="4"/>
      <c r="LKV151" s="4"/>
      <c r="LKW151" s="4"/>
      <c r="LKX151" s="4"/>
      <c r="LKY151" s="4"/>
      <c r="LKZ151" s="4"/>
      <c r="LLA151" s="4"/>
      <c r="LLB151" s="4"/>
      <c r="LLC151" s="4"/>
      <c r="LLD151" s="4"/>
      <c r="LLE151" s="4"/>
      <c r="LLF151" s="4"/>
      <c r="LLG151" s="4"/>
      <c r="LLH151" s="4"/>
      <c r="LLI151" s="4"/>
      <c r="LLJ151" s="4"/>
      <c r="LLK151" s="4"/>
      <c r="LLL151" s="4"/>
      <c r="LLM151" s="4"/>
      <c r="LLN151" s="4"/>
      <c r="LLO151" s="4"/>
      <c r="LLP151" s="4"/>
      <c r="LLQ151" s="4"/>
      <c r="LLR151" s="4"/>
      <c r="LLS151" s="4"/>
      <c r="LLT151" s="4"/>
      <c r="LLU151" s="4"/>
      <c r="LLV151" s="4"/>
      <c r="LLW151" s="4"/>
      <c r="LLX151" s="4"/>
      <c r="LLY151" s="4"/>
      <c r="LLZ151" s="4"/>
      <c r="LMA151" s="4"/>
      <c r="LMB151" s="4"/>
      <c r="LMC151" s="4"/>
      <c r="LMD151" s="4"/>
      <c r="LME151" s="4"/>
      <c r="LMF151" s="4"/>
      <c r="LMG151" s="4"/>
      <c r="LMH151" s="4"/>
      <c r="LMI151" s="4"/>
      <c r="LMJ151" s="4"/>
      <c r="LMK151" s="4"/>
      <c r="LML151" s="4"/>
      <c r="LMM151" s="4"/>
      <c r="LMN151" s="4"/>
      <c r="LMO151" s="4"/>
      <c r="LMP151" s="4"/>
      <c r="LMQ151" s="4"/>
      <c r="LMR151" s="4"/>
      <c r="LMS151" s="4"/>
      <c r="LMT151" s="4"/>
      <c r="LMU151" s="4"/>
      <c r="LMV151" s="4"/>
      <c r="LMW151" s="4"/>
      <c r="LMX151" s="4"/>
      <c r="LMY151" s="4"/>
      <c r="LMZ151" s="4"/>
      <c r="LNA151" s="4"/>
      <c r="LNB151" s="4"/>
      <c r="LNC151" s="4"/>
      <c r="LND151" s="4"/>
      <c r="LNE151" s="4"/>
      <c r="LNF151" s="4"/>
      <c r="LNG151" s="4"/>
      <c r="LNH151" s="4"/>
      <c r="LNI151" s="4"/>
      <c r="LNJ151" s="4"/>
      <c r="LNK151" s="4"/>
      <c r="LNL151" s="4"/>
      <c r="LNM151" s="4"/>
      <c r="LNN151" s="4"/>
      <c r="LNO151" s="4"/>
      <c r="LNP151" s="4"/>
      <c r="LNQ151" s="4"/>
      <c r="LNR151" s="4"/>
      <c r="LNS151" s="4"/>
      <c r="LNT151" s="4"/>
      <c r="LNU151" s="4"/>
      <c r="LNV151" s="4"/>
      <c r="LNW151" s="4"/>
      <c r="LNX151" s="4"/>
      <c r="LNY151" s="4"/>
      <c r="LNZ151" s="4"/>
      <c r="LOA151" s="4"/>
      <c r="LOB151" s="4"/>
      <c r="LOC151" s="4"/>
      <c r="LOD151" s="4"/>
      <c r="LOE151" s="4"/>
      <c r="LOF151" s="4"/>
      <c r="LOG151" s="4"/>
      <c r="LOH151" s="4"/>
      <c r="LOI151" s="4"/>
      <c r="LOJ151" s="4"/>
      <c r="LOK151" s="4"/>
      <c r="LOL151" s="4"/>
      <c r="LOM151" s="4"/>
      <c r="LON151" s="4"/>
      <c r="LOO151" s="4"/>
      <c r="LOP151" s="4"/>
      <c r="LOQ151" s="4"/>
      <c r="LOR151" s="4"/>
      <c r="LOS151" s="4"/>
      <c r="LOT151" s="4"/>
      <c r="LOU151" s="4"/>
      <c r="LOV151" s="4"/>
      <c r="LOW151" s="4"/>
      <c r="LOX151" s="4"/>
      <c r="LOY151" s="4"/>
      <c r="LOZ151" s="4"/>
      <c r="LPA151" s="4"/>
      <c r="LPB151" s="4"/>
      <c r="LPC151" s="4"/>
      <c r="LPD151" s="4"/>
      <c r="LPE151" s="4"/>
      <c r="LPF151" s="4"/>
      <c r="LPG151" s="4"/>
      <c r="LPH151" s="4"/>
      <c r="LPI151" s="4"/>
      <c r="LPJ151" s="4"/>
      <c r="LPK151" s="4"/>
      <c r="LPL151" s="4"/>
      <c r="LPM151" s="4"/>
      <c r="LPN151" s="4"/>
      <c r="LPO151" s="4"/>
      <c r="LPP151" s="4"/>
      <c r="LPQ151" s="4"/>
      <c r="LPR151" s="4"/>
      <c r="LPS151" s="4"/>
      <c r="LPT151" s="4"/>
      <c r="LPU151" s="4"/>
      <c r="LPV151" s="4"/>
      <c r="LPW151" s="4"/>
      <c r="LPX151" s="4"/>
      <c r="LPY151" s="4"/>
      <c r="LPZ151" s="4"/>
      <c r="LQA151" s="4"/>
      <c r="LQB151" s="4"/>
      <c r="LQC151" s="4"/>
      <c r="LQD151" s="4"/>
      <c r="LQE151" s="4"/>
      <c r="LQF151" s="4"/>
      <c r="LQG151" s="4"/>
      <c r="LQH151" s="4"/>
      <c r="LQI151" s="4"/>
      <c r="LQJ151" s="4"/>
      <c r="LQK151" s="4"/>
      <c r="LQL151" s="4"/>
      <c r="LQM151" s="4"/>
      <c r="LQN151" s="4"/>
      <c r="LQO151" s="4"/>
      <c r="LQP151" s="4"/>
      <c r="LQQ151" s="4"/>
      <c r="LQR151" s="4"/>
      <c r="LQS151" s="4"/>
      <c r="LQT151" s="4"/>
      <c r="LQU151" s="4"/>
      <c r="LQV151" s="4"/>
      <c r="LQW151" s="4"/>
      <c r="LQX151" s="4"/>
      <c r="LQY151" s="4"/>
      <c r="LQZ151" s="4"/>
      <c r="LRA151" s="4"/>
      <c r="LRB151" s="4"/>
      <c r="LRC151" s="4"/>
      <c r="LRD151" s="4"/>
      <c r="LRE151" s="4"/>
      <c r="LRF151" s="4"/>
      <c r="LRG151" s="4"/>
      <c r="LRH151" s="4"/>
      <c r="LRI151" s="4"/>
      <c r="LRJ151" s="4"/>
      <c r="LRK151" s="4"/>
      <c r="LRL151" s="4"/>
      <c r="LRM151" s="4"/>
      <c r="LRN151" s="4"/>
      <c r="LRO151" s="4"/>
      <c r="LRP151" s="4"/>
      <c r="LRQ151" s="4"/>
      <c r="LRR151" s="4"/>
      <c r="LRS151" s="4"/>
      <c r="LRT151" s="4"/>
      <c r="LRU151" s="4"/>
      <c r="LRV151" s="4"/>
      <c r="LRW151" s="4"/>
      <c r="LRX151" s="4"/>
      <c r="LRY151" s="4"/>
      <c r="LRZ151" s="4"/>
      <c r="LSA151" s="4"/>
      <c r="LSB151" s="4"/>
      <c r="LSC151" s="4"/>
      <c r="LSD151" s="4"/>
      <c r="LSE151" s="4"/>
      <c r="LSF151" s="4"/>
      <c r="LSG151" s="4"/>
      <c r="LSH151" s="4"/>
      <c r="LSI151" s="4"/>
      <c r="LSJ151" s="4"/>
      <c r="LSK151" s="4"/>
      <c r="LSL151" s="4"/>
      <c r="LSM151" s="4"/>
      <c r="LSN151" s="4"/>
      <c r="LSO151" s="4"/>
      <c r="LSP151" s="4"/>
      <c r="LSQ151" s="4"/>
      <c r="LSR151" s="4"/>
      <c r="LSS151" s="4"/>
      <c r="LST151" s="4"/>
      <c r="LSU151" s="4"/>
      <c r="LSV151" s="4"/>
      <c r="LSW151" s="4"/>
      <c r="LSX151" s="4"/>
      <c r="LSY151" s="4"/>
      <c r="LSZ151" s="4"/>
      <c r="LTA151" s="4"/>
      <c r="LTB151" s="4"/>
      <c r="LTC151" s="4"/>
      <c r="LTD151" s="4"/>
      <c r="LTE151" s="4"/>
      <c r="LTF151" s="4"/>
      <c r="LTG151" s="4"/>
      <c r="LTH151" s="4"/>
      <c r="LTI151" s="4"/>
      <c r="LTJ151" s="4"/>
      <c r="LTK151" s="4"/>
      <c r="LTL151" s="4"/>
      <c r="LTM151" s="4"/>
      <c r="LTN151" s="4"/>
      <c r="LTO151" s="4"/>
      <c r="LTP151" s="4"/>
      <c r="LTQ151" s="4"/>
      <c r="LTR151" s="4"/>
      <c r="LTS151" s="4"/>
      <c r="LTT151" s="4"/>
      <c r="LTU151" s="4"/>
      <c r="LTV151" s="4"/>
      <c r="LTW151" s="4"/>
      <c r="LTX151" s="4"/>
      <c r="LTY151" s="4"/>
      <c r="LTZ151" s="4"/>
      <c r="LUA151" s="74"/>
      <c r="LUB151" s="74"/>
      <c r="LUC151" s="74"/>
      <c r="LUD151" s="74"/>
      <c r="LUE151" s="74"/>
      <c r="LUF151" s="74"/>
      <c r="LUG151" s="4"/>
      <c r="LUH151" s="4"/>
      <c r="LUI151" s="4"/>
      <c r="LUJ151" s="4"/>
      <c r="LUK151" s="4"/>
      <c r="LUL151" s="4"/>
      <c r="LUM151" s="4"/>
      <c r="LUN151" s="4"/>
      <c r="LUO151" s="4"/>
      <c r="LUP151" s="4"/>
      <c r="LUQ151" s="4"/>
      <c r="LUR151" s="4"/>
      <c r="LUS151" s="4"/>
      <c r="LUT151" s="4"/>
      <c r="LUU151" s="4"/>
      <c r="LUV151" s="4"/>
      <c r="LUW151" s="4"/>
      <c r="LUX151" s="4"/>
      <c r="LUY151" s="4"/>
      <c r="LUZ151" s="4"/>
      <c r="LVA151" s="4"/>
      <c r="LVB151" s="4"/>
      <c r="LVC151" s="4"/>
      <c r="LVD151" s="4"/>
      <c r="LVE151" s="4"/>
      <c r="LVF151" s="4"/>
      <c r="LVG151" s="4"/>
      <c r="LVH151" s="4"/>
      <c r="LVI151" s="4"/>
      <c r="LVJ151" s="4"/>
      <c r="LVK151" s="4"/>
      <c r="LVL151" s="4"/>
      <c r="LVM151" s="4"/>
      <c r="LVN151" s="4"/>
      <c r="LVO151" s="4"/>
      <c r="LVP151" s="4"/>
      <c r="LVQ151" s="4"/>
      <c r="LVR151" s="4"/>
      <c r="LVS151" s="4"/>
      <c r="LVT151" s="4"/>
      <c r="LVU151" s="4"/>
      <c r="LVV151" s="4"/>
      <c r="LVW151" s="4"/>
      <c r="LVX151" s="4"/>
      <c r="LVY151" s="4"/>
      <c r="LVZ151" s="4"/>
      <c r="LWA151" s="4"/>
      <c r="LWB151" s="4"/>
      <c r="LWC151" s="4"/>
      <c r="LWD151" s="4"/>
      <c r="LWE151" s="4"/>
      <c r="LWF151" s="4"/>
      <c r="LWG151" s="4"/>
      <c r="LWH151" s="4"/>
      <c r="LWI151" s="4"/>
      <c r="LWJ151" s="4"/>
      <c r="LWK151" s="4"/>
      <c r="LWL151" s="4"/>
      <c r="LWM151" s="4"/>
      <c r="LWN151" s="4"/>
      <c r="LWO151" s="4"/>
      <c r="LWP151" s="4"/>
      <c r="LWQ151" s="4"/>
      <c r="LWR151" s="4"/>
      <c r="LWS151" s="4"/>
      <c r="LWT151" s="4"/>
      <c r="LWU151" s="4"/>
      <c r="LWV151" s="4"/>
      <c r="LWW151" s="4"/>
      <c r="LWX151" s="4"/>
      <c r="LWY151" s="4"/>
      <c r="LWZ151" s="4"/>
      <c r="LXA151" s="4"/>
      <c r="LXB151" s="4"/>
      <c r="LXC151" s="4"/>
      <c r="LXD151" s="4"/>
      <c r="LXE151" s="4"/>
      <c r="LXF151" s="4"/>
      <c r="LXG151" s="4"/>
      <c r="LXH151" s="4"/>
      <c r="LXI151" s="4"/>
      <c r="LXJ151" s="4"/>
      <c r="LXK151" s="4"/>
      <c r="LXL151" s="4"/>
      <c r="LXM151" s="4"/>
      <c r="LXN151" s="4"/>
      <c r="LXO151" s="4"/>
      <c r="LXP151" s="4"/>
      <c r="LXQ151" s="4"/>
      <c r="LXR151" s="4"/>
      <c r="LXS151" s="4"/>
      <c r="LXT151" s="4"/>
      <c r="LXU151" s="4"/>
      <c r="LXV151" s="4"/>
      <c r="LXW151" s="4"/>
      <c r="LXX151" s="4"/>
      <c r="LXY151" s="4"/>
      <c r="LXZ151" s="4"/>
      <c r="LYA151" s="4"/>
      <c r="LYB151" s="4"/>
      <c r="LYC151" s="4"/>
      <c r="LYD151" s="4"/>
      <c r="LYE151" s="4"/>
      <c r="LYF151" s="4"/>
      <c r="LYG151" s="4"/>
      <c r="LYH151" s="4"/>
      <c r="LYI151" s="4"/>
      <c r="LYJ151" s="4"/>
      <c r="LYK151" s="4"/>
      <c r="LYL151" s="4"/>
      <c r="LYM151" s="4"/>
      <c r="LYN151" s="4"/>
      <c r="LYO151" s="4"/>
      <c r="LYP151" s="4"/>
      <c r="LYQ151" s="4"/>
      <c r="LYR151" s="4"/>
      <c r="LYS151" s="4"/>
      <c r="LYT151" s="4"/>
      <c r="LYU151" s="4"/>
      <c r="LYV151" s="4"/>
      <c r="LYW151" s="4"/>
      <c r="LYX151" s="4"/>
      <c r="LYY151" s="4"/>
      <c r="LYZ151" s="4"/>
      <c r="LZA151" s="4"/>
      <c r="LZB151" s="4"/>
      <c r="LZC151" s="4"/>
      <c r="LZD151" s="4"/>
      <c r="LZE151" s="4"/>
      <c r="LZF151" s="4"/>
      <c r="LZG151" s="4"/>
      <c r="LZH151" s="4"/>
      <c r="LZI151" s="4"/>
      <c r="LZJ151" s="4"/>
      <c r="LZK151" s="4"/>
      <c r="LZL151" s="4"/>
      <c r="LZM151" s="4"/>
      <c r="LZN151" s="4"/>
      <c r="LZO151" s="4"/>
      <c r="LZP151" s="4"/>
      <c r="LZQ151" s="4"/>
      <c r="LZR151" s="4"/>
      <c r="LZS151" s="4"/>
      <c r="LZT151" s="4"/>
      <c r="LZU151" s="4"/>
      <c r="LZV151" s="4"/>
      <c r="LZW151" s="4"/>
      <c r="LZX151" s="4"/>
      <c r="LZY151" s="4"/>
      <c r="LZZ151" s="4"/>
      <c r="MAA151" s="4"/>
      <c r="MAB151" s="4"/>
      <c r="MAC151" s="4"/>
      <c r="MAD151" s="4"/>
      <c r="MAE151" s="4"/>
      <c r="MAF151" s="4"/>
      <c r="MAG151" s="4"/>
      <c r="MAH151" s="4"/>
      <c r="MAI151" s="4"/>
      <c r="MAJ151" s="4"/>
      <c r="MAK151" s="4"/>
      <c r="MAL151" s="4"/>
      <c r="MAM151" s="4"/>
      <c r="MAN151" s="4"/>
      <c r="MAO151" s="4"/>
      <c r="MAP151" s="4"/>
      <c r="MAQ151" s="4"/>
      <c r="MAR151" s="4"/>
      <c r="MAS151" s="4"/>
      <c r="MAT151" s="4"/>
      <c r="MAU151" s="4"/>
      <c r="MAV151" s="4"/>
      <c r="MAW151" s="4"/>
      <c r="MAX151" s="4"/>
      <c r="MAY151" s="4"/>
      <c r="MAZ151" s="4"/>
      <c r="MBA151" s="4"/>
      <c r="MBB151" s="4"/>
      <c r="MBC151" s="4"/>
      <c r="MBD151" s="4"/>
      <c r="MBE151" s="4"/>
      <c r="MBF151" s="4"/>
      <c r="MBG151" s="4"/>
      <c r="MBH151" s="4"/>
      <c r="MBI151" s="4"/>
      <c r="MBJ151" s="4"/>
      <c r="MBK151" s="4"/>
      <c r="MBL151" s="4"/>
      <c r="MBM151" s="4"/>
      <c r="MBN151" s="4"/>
      <c r="MBO151" s="4"/>
      <c r="MBP151" s="4"/>
      <c r="MBQ151" s="4"/>
      <c r="MBR151" s="4"/>
      <c r="MBS151" s="4"/>
      <c r="MBT151" s="4"/>
      <c r="MBU151" s="4"/>
      <c r="MBV151" s="4"/>
      <c r="MBW151" s="4"/>
      <c r="MBX151" s="4"/>
      <c r="MBY151" s="4"/>
      <c r="MBZ151" s="4"/>
      <c r="MCA151" s="4"/>
      <c r="MCB151" s="4"/>
      <c r="MCC151" s="4"/>
      <c r="MCD151" s="4"/>
      <c r="MCE151" s="4"/>
      <c r="MCF151" s="4"/>
      <c r="MCG151" s="4"/>
      <c r="MCH151" s="4"/>
      <c r="MCI151" s="4"/>
      <c r="MCJ151" s="4"/>
      <c r="MCK151" s="4"/>
      <c r="MCL151" s="4"/>
      <c r="MCM151" s="4"/>
      <c r="MCN151" s="4"/>
      <c r="MCO151" s="4"/>
      <c r="MCP151" s="4"/>
      <c r="MCQ151" s="4"/>
      <c r="MCR151" s="4"/>
      <c r="MCS151" s="4"/>
      <c r="MCT151" s="4"/>
      <c r="MCU151" s="4"/>
      <c r="MCV151" s="4"/>
      <c r="MCW151" s="4"/>
      <c r="MCX151" s="4"/>
      <c r="MCY151" s="4"/>
      <c r="MCZ151" s="4"/>
      <c r="MDA151" s="4"/>
      <c r="MDB151" s="4"/>
      <c r="MDC151" s="4"/>
      <c r="MDD151" s="4"/>
      <c r="MDE151" s="4"/>
      <c r="MDF151" s="4"/>
      <c r="MDG151" s="4"/>
      <c r="MDH151" s="4"/>
      <c r="MDI151" s="4"/>
      <c r="MDJ151" s="4"/>
      <c r="MDK151" s="4"/>
      <c r="MDL151" s="4"/>
      <c r="MDM151" s="4"/>
      <c r="MDN151" s="4"/>
      <c r="MDO151" s="4"/>
      <c r="MDP151" s="4"/>
      <c r="MDQ151" s="4"/>
      <c r="MDR151" s="4"/>
      <c r="MDS151" s="4"/>
      <c r="MDT151" s="4"/>
      <c r="MDU151" s="4"/>
      <c r="MDV151" s="4"/>
      <c r="MDW151" s="74"/>
      <c r="MDX151" s="74"/>
      <c r="MDY151" s="74"/>
      <c r="MDZ151" s="74"/>
      <c r="MEA151" s="74"/>
      <c r="MEB151" s="74"/>
      <c r="MEC151" s="4"/>
      <c r="MED151" s="4"/>
      <c r="MEE151" s="4"/>
      <c r="MEF151" s="4"/>
      <c r="MEG151" s="4"/>
      <c r="MEH151" s="4"/>
      <c r="MEI151" s="4"/>
      <c r="MEJ151" s="4"/>
      <c r="MEK151" s="4"/>
      <c r="MEL151" s="4"/>
      <c r="MEM151" s="4"/>
      <c r="MEN151" s="4"/>
      <c r="MEO151" s="4"/>
      <c r="MEP151" s="4"/>
      <c r="MEQ151" s="4"/>
      <c r="MER151" s="4"/>
      <c r="MES151" s="4"/>
      <c r="MET151" s="4"/>
      <c r="MEU151" s="4"/>
      <c r="MEV151" s="4"/>
      <c r="MEW151" s="4"/>
      <c r="MEX151" s="4"/>
      <c r="MEY151" s="4"/>
      <c r="MEZ151" s="4"/>
      <c r="MFA151" s="4"/>
      <c r="MFB151" s="4"/>
      <c r="MFC151" s="4"/>
      <c r="MFD151" s="4"/>
      <c r="MFE151" s="4"/>
      <c r="MFF151" s="4"/>
      <c r="MFG151" s="4"/>
      <c r="MFH151" s="4"/>
      <c r="MFI151" s="4"/>
      <c r="MFJ151" s="4"/>
      <c r="MFK151" s="4"/>
      <c r="MFL151" s="4"/>
      <c r="MFM151" s="4"/>
      <c r="MFN151" s="4"/>
      <c r="MFO151" s="4"/>
      <c r="MFP151" s="4"/>
      <c r="MFQ151" s="4"/>
      <c r="MFR151" s="4"/>
      <c r="MFS151" s="4"/>
      <c r="MFT151" s="4"/>
      <c r="MFU151" s="4"/>
      <c r="MFV151" s="4"/>
      <c r="MFW151" s="4"/>
      <c r="MFX151" s="4"/>
      <c r="MFY151" s="4"/>
      <c r="MFZ151" s="4"/>
      <c r="MGA151" s="4"/>
      <c r="MGB151" s="4"/>
      <c r="MGC151" s="4"/>
      <c r="MGD151" s="4"/>
      <c r="MGE151" s="4"/>
      <c r="MGF151" s="4"/>
      <c r="MGG151" s="4"/>
      <c r="MGH151" s="4"/>
      <c r="MGI151" s="4"/>
      <c r="MGJ151" s="4"/>
      <c r="MGK151" s="4"/>
      <c r="MGL151" s="4"/>
      <c r="MGM151" s="4"/>
      <c r="MGN151" s="4"/>
      <c r="MGO151" s="4"/>
      <c r="MGP151" s="4"/>
      <c r="MGQ151" s="4"/>
      <c r="MGR151" s="4"/>
      <c r="MGS151" s="4"/>
      <c r="MGT151" s="4"/>
      <c r="MGU151" s="4"/>
      <c r="MGV151" s="4"/>
      <c r="MGW151" s="4"/>
      <c r="MGX151" s="4"/>
      <c r="MGY151" s="4"/>
      <c r="MGZ151" s="4"/>
      <c r="MHA151" s="4"/>
      <c r="MHB151" s="4"/>
      <c r="MHC151" s="4"/>
      <c r="MHD151" s="4"/>
      <c r="MHE151" s="4"/>
      <c r="MHF151" s="4"/>
      <c r="MHG151" s="4"/>
      <c r="MHH151" s="4"/>
      <c r="MHI151" s="4"/>
      <c r="MHJ151" s="4"/>
      <c r="MHK151" s="4"/>
      <c r="MHL151" s="4"/>
      <c r="MHM151" s="4"/>
      <c r="MHN151" s="4"/>
      <c r="MHO151" s="4"/>
      <c r="MHP151" s="4"/>
      <c r="MHQ151" s="4"/>
      <c r="MHR151" s="4"/>
      <c r="MHS151" s="4"/>
      <c r="MHT151" s="4"/>
      <c r="MHU151" s="4"/>
      <c r="MHV151" s="4"/>
      <c r="MHW151" s="4"/>
      <c r="MHX151" s="4"/>
      <c r="MHY151" s="4"/>
      <c r="MHZ151" s="4"/>
      <c r="MIA151" s="4"/>
      <c r="MIB151" s="4"/>
      <c r="MIC151" s="4"/>
      <c r="MID151" s="4"/>
      <c r="MIE151" s="4"/>
      <c r="MIF151" s="4"/>
      <c r="MIG151" s="4"/>
      <c r="MIH151" s="4"/>
      <c r="MII151" s="4"/>
      <c r="MIJ151" s="4"/>
      <c r="MIK151" s="4"/>
      <c r="MIL151" s="4"/>
      <c r="MIM151" s="4"/>
      <c r="MIN151" s="4"/>
      <c r="MIO151" s="4"/>
      <c r="MIP151" s="4"/>
      <c r="MIQ151" s="4"/>
      <c r="MIR151" s="4"/>
      <c r="MIS151" s="4"/>
      <c r="MIT151" s="4"/>
      <c r="MIU151" s="4"/>
      <c r="MIV151" s="4"/>
      <c r="MIW151" s="4"/>
      <c r="MIX151" s="4"/>
      <c r="MIY151" s="4"/>
      <c r="MIZ151" s="4"/>
      <c r="MJA151" s="4"/>
      <c r="MJB151" s="4"/>
      <c r="MJC151" s="4"/>
      <c r="MJD151" s="4"/>
      <c r="MJE151" s="4"/>
      <c r="MJF151" s="4"/>
      <c r="MJG151" s="4"/>
      <c r="MJH151" s="4"/>
      <c r="MJI151" s="4"/>
      <c r="MJJ151" s="4"/>
      <c r="MJK151" s="4"/>
      <c r="MJL151" s="4"/>
      <c r="MJM151" s="4"/>
      <c r="MJN151" s="4"/>
      <c r="MJO151" s="4"/>
      <c r="MJP151" s="4"/>
      <c r="MJQ151" s="4"/>
      <c r="MJR151" s="4"/>
      <c r="MJS151" s="4"/>
      <c r="MJT151" s="4"/>
      <c r="MJU151" s="4"/>
      <c r="MJV151" s="4"/>
      <c r="MJW151" s="4"/>
      <c r="MJX151" s="4"/>
      <c r="MJY151" s="4"/>
      <c r="MJZ151" s="4"/>
      <c r="MKA151" s="4"/>
      <c r="MKB151" s="4"/>
      <c r="MKC151" s="4"/>
      <c r="MKD151" s="4"/>
      <c r="MKE151" s="4"/>
      <c r="MKF151" s="4"/>
      <c r="MKG151" s="4"/>
      <c r="MKH151" s="4"/>
      <c r="MKI151" s="4"/>
      <c r="MKJ151" s="4"/>
      <c r="MKK151" s="4"/>
      <c r="MKL151" s="4"/>
      <c r="MKM151" s="4"/>
      <c r="MKN151" s="4"/>
      <c r="MKO151" s="4"/>
      <c r="MKP151" s="4"/>
      <c r="MKQ151" s="4"/>
      <c r="MKR151" s="4"/>
      <c r="MKS151" s="4"/>
      <c r="MKT151" s="4"/>
      <c r="MKU151" s="4"/>
      <c r="MKV151" s="4"/>
      <c r="MKW151" s="4"/>
      <c r="MKX151" s="4"/>
      <c r="MKY151" s="4"/>
      <c r="MKZ151" s="4"/>
      <c r="MLA151" s="4"/>
      <c r="MLB151" s="4"/>
      <c r="MLC151" s="4"/>
      <c r="MLD151" s="4"/>
      <c r="MLE151" s="4"/>
      <c r="MLF151" s="4"/>
      <c r="MLG151" s="4"/>
      <c r="MLH151" s="4"/>
      <c r="MLI151" s="4"/>
      <c r="MLJ151" s="4"/>
      <c r="MLK151" s="4"/>
      <c r="MLL151" s="4"/>
      <c r="MLM151" s="4"/>
      <c r="MLN151" s="4"/>
      <c r="MLO151" s="4"/>
      <c r="MLP151" s="4"/>
      <c r="MLQ151" s="4"/>
      <c r="MLR151" s="4"/>
      <c r="MLS151" s="4"/>
      <c r="MLT151" s="4"/>
      <c r="MLU151" s="4"/>
      <c r="MLV151" s="4"/>
      <c r="MLW151" s="4"/>
      <c r="MLX151" s="4"/>
      <c r="MLY151" s="4"/>
      <c r="MLZ151" s="4"/>
      <c r="MMA151" s="4"/>
      <c r="MMB151" s="4"/>
      <c r="MMC151" s="4"/>
      <c r="MMD151" s="4"/>
      <c r="MME151" s="4"/>
      <c r="MMF151" s="4"/>
      <c r="MMG151" s="4"/>
      <c r="MMH151" s="4"/>
      <c r="MMI151" s="4"/>
      <c r="MMJ151" s="4"/>
      <c r="MMK151" s="4"/>
      <c r="MML151" s="4"/>
      <c r="MMM151" s="4"/>
      <c r="MMN151" s="4"/>
      <c r="MMO151" s="4"/>
      <c r="MMP151" s="4"/>
      <c r="MMQ151" s="4"/>
      <c r="MMR151" s="4"/>
      <c r="MMS151" s="4"/>
      <c r="MMT151" s="4"/>
      <c r="MMU151" s="4"/>
      <c r="MMV151" s="4"/>
      <c r="MMW151" s="4"/>
      <c r="MMX151" s="4"/>
      <c r="MMY151" s="4"/>
      <c r="MMZ151" s="4"/>
      <c r="MNA151" s="4"/>
      <c r="MNB151" s="4"/>
      <c r="MNC151" s="4"/>
      <c r="MND151" s="4"/>
      <c r="MNE151" s="4"/>
      <c r="MNF151" s="4"/>
      <c r="MNG151" s="4"/>
      <c r="MNH151" s="4"/>
      <c r="MNI151" s="4"/>
      <c r="MNJ151" s="4"/>
      <c r="MNK151" s="4"/>
      <c r="MNL151" s="4"/>
      <c r="MNM151" s="4"/>
      <c r="MNN151" s="4"/>
      <c r="MNO151" s="4"/>
      <c r="MNP151" s="4"/>
      <c r="MNQ151" s="4"/>
      <c r="MNR151" s="4"/>
      <c r="MNS151" s="74"/>
      <c r="MNT151" s="74"/>
      <c r="MNU151" s="74"/>
      <c r="MNV151" s="74"/>
      <c r="MNW151" s="74"/>
      <c r="MNX151" s="74"/>
      <c r="MNY151" s="4"/>
      <c r="MNZ151" s="4"/>
      <c r="MOA151" s="4"/>
      <c r="MOB151" s="4"/>
      <c r="MOC151" s="4"/>
      <c r="MOD151" s="4"/>
      <c r="MOE151" s="4"/>
      <c r="MOF151" s="4"/>
      <c r="MOG151" s="4"/>
      <c r="MOH151" s="4"/>
      <c r="MOI151" s="4"/>
      <c r="MOJ151" s="4"/>
      <c r="MOK151" s="4"/>
      <c r="MOL151" s="4"/>
      <c r="MOM151" s="4"/>
      <c r="MON151" s="4"/>
      <c r="MOO151" s="4"/>
      <c r="MOP151" s="4"/>
      <c r="MOQ151" s="4"/>
      <c r="MOR151" s="4"/>
      <c r="MOS151" s="4"/>
      <c r="MOT151" s="4"/>
      <c r="MOU151" s="4"/>
      <c r="MOV151" s="4"/>
      <c r="MOW151" s="4"/>
      <c r="MOX151" s="4"/>
      <c r="MOY151" s="4"/>
      <c r="MOZ151" s="4"/>
      <c r="MPA151" s="4"/>
      <c r="MPB151" s="4"/>
      <c r="MPC151" s="4"/>
      <c r="MPD151" s="4"/>
      <c r="MPE151" s="4"/>
      <c r="MPF151" s="4"/>
      <c r="MPG151" s="4"/>
      <c r="MPH151" s="4"/>
      <c r="MPI151" s="4"/>
      <c r="MPJ151" s="4"/>
      <c r="MPK151" s="4"/>
      <c r="MPL151" s="4"/>
      <c r="MPM151" s="4"/>
      <c r="MPN151" s="4"/>
      <c r="MPO151" s="4"/>
      <c r="MPP151" s="4"/>
      <c r="MPQ151" s="4"/>
      <c r="MPR151" s="4"/>
      <c r="MPS151" s="4"/>
      <c r="MPT151" s="4"/>
      <c r="MPU151" s="4"/>
      <c r="MPV151" s="4"/>
      <c r="MPW151" s="4"/>
      <c r="MPX151" s="4"/>
      <c r="MPY151" s="4"/>
      <c r="MPZ151" s="4"/>
      <c r="MQA151" s="4"/>
      <c r="MQB151" s="4"/>
      <c r="MQC151" s="4"/>
      <c r="MQD151" s="4"/>
      <c r="MQE151" s="4"/>
      <c r="MQF151" s="4"/>
      <c r="MQG151" s="4"/>
      <c r="MQH151" s="4"/>
      <c r="MQI151" s="4"/>
      <c r="MQJ151" s="4"/>
      <c r="MQK151" s="4"/>
      <c r="MQL151" s="4"/>
      <c r="MQM151" s="4"/>
      <c r="MQN151" s="4"/>
      <c r="MQO151" s="4"/>
      <c r="MQP151" s="4"/>
      <c r="MQQ151" s="4"/>
      <c r="MQR151" s="4"/>
      <c r="MQS151" s="4"/>
      <c r="MQT151" s="4"/>
      <c r="MQU151" s="4"/>
      <c r="MQV151" s="4"/>
      <c r="MQW151" s="4"/>
      <c r="MQX151" s="4"/>
      <c r="MQY151" s="4"/>
      <c r="MQZ151" s="4"/>
      <c r="MRA151" s="4"/>
      <c r="MRB151" s="4"/>
      <c r="MRC151" s="4"/>
      <c r="MRD151" s="4"/>
      <c r="MRE151" s="4"/>
      <c r="MRF151" s="4"/>
      <c r="MRG151" s="4"/>
      <c r="MRH151" s="4"/>
      <c r="MRI151" s="4"/>
      <c r="MRJ151" s="4"/>
      <c r="MRK151" s="4"/>
      <c r="MRL151" s="4"/>
      <c r="MRM151" s="4"/>
      <c r="MRN151" s="4"/>
      <c r="MRO151" s="4"/>
      <c r="MRP151" s="4"/>
      <c r="MRQ151" s="4"/>
      <c r="MRR151" s="4"/>
      <c r="MRS151" s="4"/>
      <c r="MRT151" s="4"/>
      <c r="MRU151" s="4"/>
      <c r="MRV151" s="4"/>
      <c r="MRW151" s="4"/>
      <c r="MRX151" s="4"/>
      <c r="MRY151" s="4"/>
      <c r="MRZ151" s="4"/>
      <c r="MSA151" s="4"/>
      <c r="MSB151" s="4"/>
      <c r="MSC151" s="4"/>
      <c r="MSD151" s="4"/>
      <c r="MSE151" s="4"/>
      <c r="MSF151" s="4"/>
      <c r="MSG151" s="4"/>
      <c r="MSH151" s="4"/>
      <c r="MSI151" s="4"/>
      <c r="MSJ151" s="4"/>
      <c r="MSK151" s="4"/>
      <c r="MSL151" s="4"/>
      <c r="MSM151" s="4"/>
      <c r="MSN151" s="4"/>
      <c r="MSO151" s="4"/>
      <c r="MSP151" s="4"/>
      <c r="MSQ151" s="4"/>
      <c r="MSR151" s="4"/>
      <c r="MSS151" s="4"/>
      <c r="MST151" s="4"/>
      <c r="MSU151" s="4"/>
      <c r="MSV151" s="4"/>
      <c r="MSW151" s="4"/>
      <c r="MSX151" s="4"/>
      <c r="MSY151" s="4"/>
      <c r="MSZ151" s="4"/>
      <c r="MTA151" s="4"/>
      <c r="MTB151" s="4"/>
      <c r="MTC151" s="4"/>
      <c r="MTD151" s="4"/>
      <c r="MTE151" s="4"/>
      <c r="MTF151" s="4"/>
      <c r="MTG151" s="4"/>
      <c r="MTH151" s="4"/>
      <c r="MTI151" s="4"/>
      <c r="MTJ151" s="4"/>
      <c r="MTK151" s="4"/>
      <c r="MTL151" s="4"/>
      <c r="MTM151" s="4"/>
      <c r="MTN151" s="4"/>
      <c r="MTO151" s="4"/>
      <c r="MTP151" s="4"/>
      <c r="MTQ151" s="4"/>
      <c r="MTR151" s="4"/>
      <c r="MTS151" s="4"/>
      <c r="MTT151" s="4"/>
      <c r="MTU151" s="4"/>
      <c r="MTV151" s="4"/>
      <c r="MTW151" s="4"/>
      <c r="MTX151" s="4"/>
      <c r="MTY151" s="4"/>
      <c r="MTZ151" s="4"/>
      <c r="MUA151" s="4"/>
      <c r="MUB151" s="4"/>
      <c r="MUC151" s="4"/>
      <c r="MUD151" s="4"/>
      <c r="MUE151" s="4"/>
      <c r="MUF151" s="4"/>
      <c r="MUG151" s="4"/>
      <c r="MUH151" s="4"/>
      <c r="MUI151" s="4"/>
      <c r="MUJ151" s="4"/>
      <c r="MUK151" s="4"/>
      <c r="MUL151" s="4"/>
      <c r="MUM151" s="4"/>
      <c r="MUN151" s="4"/>
      <c r="MUO151" s="4"/>
      <c r="MUP151" s="4"/>
      <c r="MUQ151" s="4"/>
      <c r="MUR151" s="4"/>
      <c r="MUS151" s="4"/>
      <c r="MUT151" s="4"/>
      <c r="MUU151" s="4"/>
      <c r="MUV151" s="4"/>
      <c r="MUW151" s="4"/>
      <c r="MUX151" s="4"/>
      <c r="MUY151" s="4"/>
      <c r="MUZ151" s="4"/>
      <c r="MVA151" s="4"/>
      <c r="MVB151" s="4"/>
      <c r="MVC151" s="4"/>
      <c r="MVD151" s="4"/>
      <c r="MVE151" s="4"/>
      <c r="MVF151" s="4"/>
      <c r="MVG151" s="4"/>
      <c r="MVH151" s="4"/>
      <c r="MVI151" s="4"/>
      <c r="MVJ151" s="4"/>
      <c r="MVK151" s="4"/>
      <c r="MVL151" s="4"/>
      <c r="MVM151" s="4"/>
      <c r="MVN151" s="4"/>
      <c r="MVO151" s="4"/>
      <c r="MVP151" s="4"/>
      <c r="MVQ151" s="4"/>
      <c r="MVR151" s="4"/>
      <c r="MVS151" s="4"/>
      <c r="MVT151" s="4"/>
      <c r="MVU151" s="4"/>
      <c r="MVV151" s="4"/>
      <c r="MVW151" s="4"/>
      <c r="MVX151" s="4"/>
      <c r="MVY151" s="4"/>
      <c r="MVZ151" s="4"/>
      <c r="MWA151" s="4"/>
      <c r="MWB151" s="4"/>
      <c r="MWC151" s="4"/>
      <c r="MWD151" s="4"/>
      <c r="MWE151" s="4"/>
      <c r="MWF151" s="4"/>
      <c r="MWG151" s="4"/>
      <c r="MWH151" s="4"/>
      <c r="MWI151" s="4"/>
      <c r="MWJ151" s="4"/>
      <c r="MWK151" s="4"/>
      <c r="MWL151" s="4"/>
      <c r="MWM151" s="4"/>
      <c r="MWN151" s="4"/>
      <c r="MWO151" s="4"/>
      <c r="MWP151" s="4"/>
      <c r="MWQ151" s="4"/>
      <c r="MWR151" s="4"/>
      <c r="MWS151" s="4"/>
      <c r="MWT151" s="4"/>
      <c r="MWU151" s="4"/>
      <c r="MWV151" s="4"/>
      <c r="MWW151" s="4"/>
      <c r="MWX151" s="4"/>
      <c r="MWY151" s="4"/>
      <c r="MWZ151" s="4"/>
      <c r="MXA151" s="4"/>
      <c r="MXB151" s="4"/>
      <c r="MXC151" s="4"/>
      <c r="MXD151" s="4"/>
      <c r="MXE151" s="4"/>
      <c r="MXF151" s="4"/>
      <c r="MXG151" s="4"/>
      <c r="MXH151" s="4"/>
      <c r="MXI151" s="4"/>
      <c r="MXJ151" s="4"/>
      <c r="MXK151" s="4"/>
      <c r="MXL151" s="4"/>
      <c r="MXM151" s="4"/>
      <c r="MXN151" s="4"/>
      <c r="MXO151" s="74"/>
      <c r="MXP151" s="74"/>
      <c r="MXQ151" s="74"/>
      <c r="MXR151" s="74"/>
      <c r="MXS151" s="74"/>
      <c r="MXT151" s="74"/>
      <c r="MXU151" s="4"/>
      <c r="MXV151" s="4"/>
      <c r="MXW151" s="4"/>
      <c r="MXX151" s="4"/>
      <c r="MXY151" s="4"/>
      <c r="MXZ151" s="4"/>
      <c r="MYA151" s="4"/>
      <c r="MYB151" s="4"/>
      <c r="MYC151" s="4"/>
      <c r="MYD151" s="4"/>
      <c r="MYE151" s="4"/>
      <c r="MYF151" s="4"/>
      <c r="MYG151" s="4"/>
      <c r="MYH151" s="4"/>
      <c r="MYI151" s="4"/>
      <c r="MYJ151" s="4"/>
      <c r="MYK151" s="4"/>
      <c r="MYL151" s="4"/>
      <c r="MYM151" s="4"/>
      <c r="MYN151" s="4"/>
      <c r="MYO151" s="4"/>
      <c r="MYP151" s="4"/>
      <c r="MYQ151" s="4"/>
      <c r="MYR151" s="4"/>
      <c r="MYS151" s="4"/>
      <c r="MYT151" s="4"/>
      <c r="MYU151" s="4"/>
      <c r="MYV151" s="4"/>
      <c r="MYW151" s="4"/>
      <c r="MYX151" s="4"/>
      <c r="MYY151" s="4"/>
      <c r="MYZ151" s="4"/>
      <c r="MZA151" s="4"/>
      <c r="MZB151" s="4"/>
      <c r="MZC151" s="4"/>
      <c r="MZD151" s="4"/>
      <c r="MZE151" s="4"/>
      <c r="MZF151" s="4"/>
      <c r="MZG151" s="4"/>
      <c r="MZH151" s="4"/>
      <c r="MZI151" s="4"/>
      <c r="MZJ151" s="4"/>
      <c r="MZK151" s="4"/>
      <c r="MZL151" s="4"/>
      <c r="MZM151" s="4"/>
      <c r="MZN151" s="4"/>
      <c r="MZO151" s="4"/>
      <c r="MZP151" s="4"/>
      <c r="MZQ151" s="4"/>
      <c r="MZR151" s="4"/>
      <c r="MZS151" s="4"/>
      <c r="MZT151" s="4"/>
      <c r="MZU151" s="4"/>
      <c r="MZV151" s="4"/>
      <c r="MZW151" s="4"/>
      <c r="MZX151" s="4"/>
      <c r="MZY151" s="4"/>
      <c r="MZZ151" s="4"/>
      <c r="NAA151" s="4"/>
      <c r="NAB151" s="4"/>
      <c r="NAC151" s="4"/>
      <c r="NAD151" s="4"/>
      <c r="NAE151" s="4"/>
      <c r="NAF151" s="4"/>
      <c r="NAG151" s="4"/>
      <c r="NAH151" s="4"/>
      <c r="NAI151" s="4"/>
      <c r="NAJ151" s="4"/>
      <c r="NAK151" s="4"/>
      <c r="NAL151" s="4"/>
      <c r="NAM151" s="4"/>
      <c r="NAN151" s="4"/>
      <c r="NAO151" s="4"/>
      <c r="NAP151" s="4"/>
      <c r="NAQ151" s="4"/>
      <c r="NAR151" s="4"/>
      <c r="NAS151" s="4"/>
      <c r="NAT151" s="4"/>
      <c r="NAU151" s="4"/>
      <c r="NAV151" s="4"/>
      <c r="NAW151" s="4"/>
      <c r="NAX151" s="4"/>
      <c r="NAY151" s="4"/>
      <c r="NAZ151" s="4"/>
      <c r="NBA151" s="4"/>
      <c r="NBB151" s="4"/>
      <c r="NBC151" s="4"/>
      <c r="NBD151" s="4"/>
      <c r="NBE151" s="4"/>
      <c r="NBF151" s="4"/>
      <c r="NBG151" s="4"/>
      <c r="NBH151" s="4"/>
      <c r="NBI151" s="4"/>
      <c r="NBJ151" s="4"/>
      <c r="NBK151" s="4"/>
      <c r="NBL151" s="4"/>
      <c r="NBM151" s="4"/>
      <c r="NBN151" s="4"/>
      <c r="NBO151" s="4"/>
      <c r="NBP151" s="4"/>
      <c r="NBQ151" s="4"/>
      <c r="NBR151" s="4"/>
      <c r="NBS151" s="4"/>
      <c r="NBT151" s="4"/>
      <c r="NBU151" s="4"/>
      <c r="NBV151" s="4"/>
      <c r="NBW151" s="4"/>
      <c r="NBX151" s="4"/>
      <c r="NBY151" s="4"/>
      <c r="NBZ151" s="4"/>
      <c r="NCA151" s="4"/>
      <c r="NCB151" s="4"/>
      <c r="NCC151" s="4"/>
      <c r="NCD151" s="4"/>
      <c r="NCE151" s="4"/>
      <c r="NCF151" s="4"/>
      <c r="NCG151" s="4"/>
      <c r="NCH151" s="4"/>
      <c r="NCI151" s="4"/>
      <c r="NCJ151" s="4"/>
      <c r="NCK151" s="4"/>
      <c r="NCL151" s="4"/>
      <c r="NCM151" s="4"/>
      <c r="NCN151" s="4"/>
      <c r="NCO151" s="4"/>
      <c r="NCP151" s="4"/>
      <c r="NCQ151" s="4"/>
      <c r="NCR151" s="4"/>
      <c r="NCS151" s="4"/>
      <c r="NCT151" s="4"/>
      <c r="NCU151" s="4"/>
      <c r="NCV151" s="4"/>
      <c r="NCW151" s="4"/>
      <c r="NCX151" s="4"/>
      <c r="NCY151" s="4"/>
      <c r="NCZ151" s="4"/>
      <c r="NDA151" s="4"/>
      <c r="NDB151" s="4"/>
      <c r="NDC151" s="4"/>
      <c r="NDD151" s="4"/>
      <c r="NDE151" s="4"/>
      <c r="NDF151" s="4"/>
      <c r="NDG151" s="4"/>
      <c r="NDH151" s="4"/>
      <c r="NDI151" s="4"/>
      <c r="NDJ151" s="4"/>
      <c r="NDK151" s="4"/>
      <c r="NDL151" s="4"/>
      <c r="NDM151" s="4"/>
      <c r="NDN151" s="4"/>
      <c r="NDO151" s="4"/>
      <c r="NDP151" s="4"/>
      <c r="NDQ151" s="4"/>
      <c r="NDR151" s="4"/>
      <c r="NDS151" s="4"/>
      <c r="NDT151" s="4"/>
      <c r="NDU151" s="4"/>
      <c r="NDV151" s="4"/>
      <c r="NDW151" s="4"/>
      <c r="NDX151" s="4"/>
      <c r="NDY151" s="4"/>
      <c r="NDZ151" s="4"/>
      <c r="NEA151" s="4"/>
      <c r="NEB151" s="4"/>
      <c r="NEC151" s="4"/>
      <c r="NED151" s="4"/>
      <c r="NEE151" s="4"/>
      <c r="NEF151" s="4"/>
      <c r="NEG151" s="4"/>
      <c r="NEH151" s="4"/>
      <c r="NEI151" s="4"/>
      <c r="NEJ151" s="4"/>
      <c r="NEK151" s="4"/>
      <c r="NEL151" s="4"/>
      <c r="NEM151" s="4"/>
      <c r="NEN151" s="4"/>
      <c r="NEO151" s="4"/>
      <c r="NEP151" s="4"/>
      <c r="NEQ151" s="4"/>
      <c r="NER151" s="4"/>
      <c r="NES151" s="4"/>
      <c r="NET151" s="4"/>
      <c r="NEU151" s="4"/>
      <c r="NEV151" s="4"/>
      <c r="NEW151" s="4"/>
      <c r="NEX151" s="4"/>
      <c r="NEY151" s="4"/>
      <c r="NEZ151" s="4"/>
      <c r="NFA151" s="4"/>
      <c r="NFB151" s="4"/>
      <c r="NFC151" s="4"/>
      <c r="NFD151" s="4"/>
      <c r="NFE151" s="4"/>
      <c r="NFF151" s="4"/>
      <c r="NFG151" s="4"/>
      <c r="NFH151" s="4"/>
      <c r="NFI151" s="4"/>
      <c r="NFJ151" s="4"/>
      <c r="NFK151" s="4"/>
      <c r="NFL151" s="4"/>
      <c r="NFM151" s="4"/>
      <c r="NFN151" s="4"/>
      <c r="NFO151" s="4"/>
      <c r="NFP151" s="4"/>
      <c r="NFQ151" s="4"/>
      <c r="NFR151" s="4"/>
      <c r="NFS151" s="4"/>
      <c r="NFT151" s="4"/>
      <c r="NFU151" s="4"/>
      <c r="NFV151" s="4"/>
      <c r="NFW151" s="4"/>
      <c r="NFX151" s="4"/>
      <c r="NFY151" s="4"/>
      <c r="NFZ151" s="4"/>
      <c r="NGA151" s="4"/>
      <c r="NGB151" s="4"/>
      <c r="NGC151" s="4"/>
      <c r="NGD151" s="4"/>
      <c r="NGE151" s="4"/>
      <c r="NGF151" s="4"/>
      <c r="NGG151" s="4"/>
      <c r="NGH151" s="4"/>
      <c r="NGI151" s="4"/>
      <c r="NGJ151" s="4"/>
      <c r="NGK151" s="4"/>
      <c r="NGL151" s="4"/>
      <c r="NGM151" s="4"/>
      <c r="NGN151" s="4"/>
      <c r="NGO151" s="4"/>
      <c r="NGP151" s="4"/>
      <c r="NGQ151" s="4"/>
      <c r="NGR151" s="4"/>
      <c r="NGS151" s="4"/>
      <c r="NGT151" s="4"/>
      <c r="NGU151" s="4"/>
      <c r="NGV151" s="4"/>
      <c r="NGW151" s="4"/>
      <c r="NGX151" s="4"/>
      <c r="NGY151" s="4"/>
      <c r="NGZ151" s="4"/>
      <c r="NHA151" s="4"/>
      <c r="NHB151" s="4"/>
      <c r="NHC151" s="4"/>
      <c r="NHD151" s="4"/>
      <c r="NHE151" s="4"/>
      <c r="NHF151" s="4"/>
      <c r="NHG151" s="4"/>
      <c r="NHH151" s="4"/>
      <c r="NHI151" s="4"/>
      <c r="NHJ151" s="4"/>
      <c r="NHK151" s="74"/>
      <c r="NHL151" s="74"/>
      <c r="NHM151" s="74"/>
      <c r="NHN151" s="74"/>
      <c r="NHO151" s="74"/>
      <c r="NHP151" s="74"/>
      <c r="NHQ151" s="4"/>
      <c r="NHR151" s="4"/>
      <c r="NHS151" s="4"/>
      <c r="NHT151" s="4"/>
      <c r="NHU151" s="4"/>
      <c r="NHV151" s="4"/>
      <c r="NHW151" s="4"/>
      <c r="NHX151" s="4"/>
      <c r="NHY151" s="4"/>
      <c r="NHZ151" s="4"/>
      <c r="NIA151" s="4"/>
      <c r="NIB151" s="4"/>
      <c r="NIC151" s="4"/>
      <c r="NID151" s="4"/>
      <c r="NIE151" s="4"/>
      <c r="NIF151" s="4"/>
      <c r="NIG151" s="4"/>
      <c r="NIH151" s="4"/>
      <c r="NII151" s="4"/>
      <c r="NIJ151" s="4"/>
      <c r="NIK151" s="4"/>
      <c r="NIL151" s="4"/>
      <c r="NIM151" s="4"/>
      <c r="NIN151" s="4"/>
      <c r="NIO151" s="4"/>
      <c r="NIP151" s="4"/>
      <c r="NIQ151" s="4"/>
      <c r="NIR151" s="4"/>
      <c r="NIS151" s="4"/>
      <c r="NIT151" s="4"/>
      <c r="NIU151" s="4"/>
      <c r="NIV151" s="4"/>
      <c r="NIW151" s="4"/>
      <c r="NIX151" s="4"/>
      <c r="NIY151" s="4"/>
      <c r="NIZ151" s="4"/>
      <c r="NJA151" s="4"/>
      <c r="NJB151" s="4"/>
      <c r="NJC151" s="4"/>
      <c r="NJD151" s="4"/>
      <c r="NJE151" s="4"/>
      <c r="NJF151" s="4"/>
      <c r="NJG151" s="4"/>
      <c r="NJH151" s="4"/>
      <c r="NJI151" s="4"/>
      <c r="NJJ151" s="4"/>
      <c r="NJK151" s="4"/>
      <c r="NJL151" s="4"/>
      <c r="NJM151" s="4"/>
      <c r="NJN151" s="4"/>
      <c r="NJO151" s="4"/>
      <c r="NJP151" s="4"/>
      <c r="NJQ151" s="4"/>
      <c r="NJR151" s="4"/>
      <c r="NJS151" s="4"/>
      <c r="NJT151" s="4"/>
      <c r="NJU151" s="4"/>
      <c r="NJV151" s="4"/>
      <c r="NJW151" s="4"/>
      <c r="NJX151" s="4"/>
      <c r="NJY151" s="4"/>
      <c r="NJZ151" s="4"/>
      <c r="NKA151" s="4"/>
      <c r="NKB151" s="4"/>
      <c r="NKC151" s="4"/>
      <c r="NKD151" s="4"/>
      <c r="NKE151" s="4"/>
      <c r="NKF151" s="4"/>
      <c r="NKG151" s="4"/>
      <c r="NKH151" s="4"/>
      <c r="NKI151" s="4"/>
      <c r="NKJ151" s="4"/>
      <c r="NKK151" s="4"/>
      <c r="NKL151" s="4"/>
      <c r="NKM151" s="4"/>
      <c r="NKN151" s="4"/>
      <c r="NKO151" s="4"/>
      <c r="NKP151" s="4"/>
      <c r="NKQ151" s="4"/>
      <c r="NKR151" s="4"/>
      <c r="NKS151" s="4"/>
      <c r="NKT151" s="4"/>
      <c r="NKU151" s="4"/>
      <c r="NKV151" s="4"/>
      <c r="NKW151" s="4"/>
      <c r="NKX151" s="4"/>
      <c r="NKY151" s="4"/>
      <c r="NKZ151" s="4"/>
      <c r="NLA151" s="4"/>
      <c r="NLB151" s="4"/>
      <c r="NLC151" s="4"/>
      <c r="NLD151" s="4"/>
      <c r="NLE151" s="4"/>
      <c r="NLF151" s="4"/>
      <c r="NLG151" s="4"/>
      <c r="NLH151" s="4"/>
      <c r="NLI151" s="4"/>
      <c r="NLJ151" s="4"/>
      <c r="NLK151" s="4"/>
      <c r="NLL151" s="4"/>
      <c r="NLM151" s="4"/>
      <c r="NLN151" s="4"/>
      <c r="NLO151" s="4"/>
      <c r="NLP151" s="4"/>
      <c r="NLQ151" s="4"/>
      <c r="NLR151" s="4"/>
      <c r="NLS151" s="4"/>
      <c r="NLT151" s="4"/>
      <c r="NLU151" s="4"/>
      <c r="NLV151" s="4"/>
      <c r="NLW151" s="4"/>
      <c r="NLX151" s="4"/>
      <c r="NLY151" s="4"/>
      <c r="NLZ151" s="4"/>
      <c r="NMA151" s="4"/>
      <c r="NMB151" s="4"/>
      <c r="NMC151" s="4"/>
      <c r="NMD151" s="4"/>
      <c r="NME151" s="4"/>
      <c r="NMF151" s="4"/>
      <c r="NMG151" s="4"/>
      <c r="NMH151" s="4"/>
      <c r="NMI151" s="4"/>
      <c r="NMJ151" s="4"/>
      <c r="NMK151" s="4"/>
      <c r="NML151" s="4"/>
      <c r="NMM151" s="4"/>
      <c r="NMN151" s="4"/>
      <c r="NMO151" s="4"/>
      <c r="NMP151" s="4"/>
      <c r="NMQ151" s="4"/>
      <c r="NMR151" s="4"/>
      <c r="NMS151" s="4"/>
      <c r="NMT151" s="4"/>
      <c r="NMU151" s="4"/>
      <c r="NMV151" s="4"/>
      <c r="NMW151" s="4"/>
      <c r="NMX151" s="4"/>
      <c r="NMY151" s="4"/>
      <c r="NMZ151" s="4"/>
      <c r="NNA151" s="4"/>
      <c r="NNB151" s="4"/>
      <c r="NNC151" s="4"/>
      <c r="NND151" s="4"/>
      <c r="NNE151" s="4"/>
      <c r="NNF151" s="4"/>
      <c r="NNG151" s="4"/>
      <c r="NNH151" s="4"/>
      <c r="NNI151" s="4"/>
      <c r="NNJ151" s="4"/>
      <c r="NNK151" s="4"/>
      <c r="NNL151" s="4"/>
      <c r="NNM151" s="4"/>
      <c r="NNN151" s="4"/>
      <c r="NNO151" s="4"/>
      <c r="NNP151" s="4"/>
      <c r="NNQ151" s="4"/>
      <c r="NNR151" s="4"/>
      <c r="NNS151" s="4"/>
      <c r="NNT151" s="4"/>
      <c r="NNU151" s="4"/>
      <c r="NNV151" s="4"/>
      <c r="NNW151" s="4"/>
      <c r="NNX151" s="4"/>
      <c r="NNY151" s="4"/>
      <c r="NNZ151" s="4"/>
      <c r="NOA151" s="4"/>
      <c r="NOB151" s="4"/>
      <c r="NOC151" s="4"/>
      <c r="NOD151" s="4"/>
      <c r="NOE151" s="4"/>
      <c r="NOF151" s="4"/>
      <c r="NOG151" s="4"/>
      <c r="NOH151" s="4"/>
      <c r="NOI151" s="4"/>
      <c r="NOJ151" s="4"/>
      <c r="NOK151" s="4"/>
      <c r="NOL151" s="4"/>
      <c r="NOM151" s="4"/>
      <c r="NON151" s="4"/>
      <c r="NOO151" s="4"/>
      <c r="NOP151" s="4"/>
      <c r="NOQ151" s="4"/>
      <c r="NOR151" s="4"/>
      <c r="NOS151" s="4"/>
      <c r="NOT151" s="4"/>
      <c r="NOU151" s="4"/>
      <c r="NOV151" s="4"/>
      <c r="NOW151" s="4"/>
      <c r="NOX151" s="4"/>
      <c r="NOY151" s="4"/>
      <c r="NOZ151" s="4"/>
      <c r="NPA151" s="4"/>
      <c r="NPB151" s="4"/>
      <c r="NPC151" s="4"/>
      <c r="NPD151" s="4"/>
      <c r="NPE151" s="4"/>
      <c r="NPF151" s="4"/>
      <c r="NPG151" s="4"/>
      <c r="NPH151" s="4"/>
      <c r="NPI151" s="4"/>
      <c r="NPJ151" s="4"/>
      <c r="NPK151" s="4"/>
      <c r="NPL151" s="4"/>
      <c r="NPM151" s="4"/>
      <c r="NPN151" s="4"/>
      <c r="NPO151" s="4"/>
      <c r="NPP151" s="4"/>
      <c r="NPQ151" s="4"/>
      <c r="NPR151" s="4"/>
      <c r="NPS151" s="4"/>
      <c r="NPT151" s="4"/>
      <c r="NPU151" s="4"/>
      <c r="NPV151" s="4"/>
      <c r="NPW151" s="4"/>
      <c r="NPX151" s="4"/>
      <c r="NPY151" s="4"/>
      <c r="NPZ151" s="4"/>
      <c r="NQA151" s="4"/>
      <c r="NQB151" s="4"/>
      <c r="NQC151" s="4"/>
      <c r="NQD151" s="4"/>
      <c r="NQE151" s="4"/>
      <c r="NQF151" s="4"/>
      <c r="NQG151" s="4"/>
      <c r="NQH151" s="4"/>
      <c r="NQI151" s="4"/>
      <c r="NQJ151" s="4"/>
      <c r="NQK151" s="4"/>
      <c r="NQL151" s="4"/>
      <c r="NQM151" s="4"/>
      <c r="NQN151" s="4"/>
      <c r="NQO151" s="4"/>
      <c r="NQP151" s="4"/>
      <c r="NQQ151" s="4"/>
      <c r="NQR151" s="4"/>
      <c r="NQS151" s="4"/>
      <c r="NQT151" s="4"/>
      <c r="NQU151" s="4"/>
      <c r="NQV151" s="4"/>
      <c r="NQW151" s="4"/>
      <c r="NQX151" s="4"/>
      <c r="NQY151" s="4"/>
      <c r="NQZ151" s="4"/>
      <c r="NRA151" s="4"/>
      <c r="NRB151" s="4"/>
      <c r="NRC151" s="4"/>
      <c r="NRD151" s="4"/>
      <c r="NRE151" s="4"/>
      <c r="NRF151" s="4"/>
      <c r="NRG151" s="74"/>
      <c r="NRH151" s="74"/>
      <c r="NRI151" s="74"/>
      <c r="NRJ151" s="74"/>
      <c r="NRK151" s="74"/>
      <c r="NRL151" s="74"/>
      <c r="NRM151" s="4"/>
      <c r="NRN151" s="4"/>
      <c r="NRO151" s="4"/>
      <c r="NRP151" s="4"/>
      <c r="NRQ151" s="4"/>
      <c r="NRR151" s="4"/>
      <c r="NRS151" s="4"/>
      <c r="NRT151" s="4"/>
      <c r="NRU151" s="4"/>
      <c r="NRV151" s="4"/>
      <c r="NRW151" s="4"/>
      <c r="NRX151" s="4"/>
      <c r="NRY151" s="4"/>
      <c r="NRZ151" s="4"/>
      <c r="NSA151" s="4"/>
      <c r="NSB151" s="4"/>
      <c r="NSC151" s="4"/>
      <c r="NSD151" s="4"/>
      <c r="NSE151" s="4"/>
      <c r="NSF151" s="4"/>
      <c r="NSG151" s="4"/>
      <c r="NSH151" s="4"/>
      <c r="NSI151" s="4"/>
      <c r="NSJ151" s="4"/>
      <c r="NSK151" s="4"/>
      <c r="NSL151" s="4"/>
      <c r="NSM151" s="4"/>
      <c r="NSN151" s="4"/>
      <c r="NSO151" s="4"/>
      <c r="NSP151" s="4"/>
      <c r="NSQ151" s="4"/>
      <c r="NSR151" s="4"/>
      <c r="NSS151" s="4"/>
      <c r="NST151" s="4"/>
      <c r="NSU151" s="4"/>
      <c r="NSV151" s="4"/>
      <c r="NSW151" s="4"/>
      <c r="NSX151" s="4"/>
      <c r="NSY151" s="4"/>
      <c r="NSZ151" s="4"/>
      <c r="NTA151" s="4"/>
      <c r="NTB151" s="4"/>
      <c r="NTC151" s="4"/>
      <c r="NTD151" s="4"/>
      <c r="NTE151" s="4"/>
      <c r="NTF151" s="4"/>
      <c r="NTG151" s="4"/>
      <c r="NTH151" s="4"/>
      <c r="NTI151" s="4"/>
      <c r="NTJ151" s="4"/>
      <c r="NTK151" s="4"/>
      <c r="NTL151" s="4"/>
      <c r="NTM151" s="4"/>
      <c r="NTN151" s="4"/>
      <c r="NTO151" s="4"/>
      <c r="NTP151" s="4"/>
      <c r="NTQ151" s="4"/>
      <c r="NTR151" s="4"/>
      <c r="NTS151" s="4"/>
      <c r="NTT151" s="4"/>
      <c r="NTU151" s="4"/>
      <c r="NTV151" s="4"/>
      <c r="NTW151" s="4"/>
      <c r="NTX151" s="4"/>
      <c r="NTY151" s="4"/>
      <c r="NTZ151" s="4"/>
      <c r="NUA151" s="4"/>
      <c r="NUB151" s="4"/>
      <c r="NUC151" s="4"/>
      <c r="NUD151" s="4"/>
      <c r="NUE151" s="4"/>
      <c r="NUF151" s="4"/>
      <c r="NUG151" s="4"/>
      <c r="NUH151" s="4"/>
      <c r="NUI151" s="4"/>
      <c r="NUJ151" s="4"/>
      <c r="NUK151" s="4"/>
      <c r="NUL151" s="4"/>
      <c r="NUM151" s="4"/>
      <c r="NUN151" s="4"/>
      <c r="NUO151" s="4"/>
      <c r="NUP151" s="4"/>
      <c r="NUQ151" s="4"/>
      <c r="NUR151" s="4"/>
      <c r="NUS151" s="4"/>
      <c r="NUT151" s="4"/>
      <c r="NUU151" s="4"/>
      <c r="NUV151" s="4"/>
      <c r="NUW151" s="4"/>
      <c r="NUX151" s="4"/>
      <c r="NUY151" s="4"/>
      <c r="NUZ151" s="4"/>
      <c r="NVA151" s="4"/>
      <c r="NVB151" s="4"/>
      <c r="NVC151" s="4"/>
      <c r="NVD151" s="4"/>
      <c r="NVE151" s="4"/>
      <c r="NVF151" s="4"/>
      <c r="NVG151" s="4"/>
      <c r="NVH151" s="4"/>
      <c r="NVI151" s="4"/>
      <c r="NVJ151" s="4"/>
      <c r="NVK151" s="4"/>
      <c r="NVL151" s="4"/>
      <c r="NVM151" s="4"/>
      <c r="NVN151" s="4"/>
      <c r="NVO151" s="4"/>
      <c r="NVP151" s="4"/>
      <c r="NVQ151" s="4"/>
      <c r="NVR151" s="4"/>
      <c r="NVS151" s="4"/>
      <c r="NVT151" s="4"/>
      <c r="NVU151" s="4"/>
      <c r="NVV151" s="4"/>
      <c r="NVW151" s="4"/>
      <c r="NVX151" s="4"/>
      <c r="NVY151" s="4"/>
      <c r="NVZ151" s="4"/>
      <c r="NWA151" s="4"/>
      <c r="NWB151" s="4"/>
      <c r="NWC151" s="4"/>
      <c r="NWD151" s="4"/>
      <c r="NWE151" s="4"/>
      <c r="NWF151" s="4"/>
      <c r="NWG151" s="4"/>
      <c r="NWH151" s="4"/>
      <c r="NWI151" s="4"/>
      <c r="NWJ151" s="4"/>
      <c r="NWK151" s="4"/>
      <c r="NWL151" s="4"/>
      <c r="NWM151" s="4"/>
      <c r="NWN151" s="4"/>
      <c r="NWO151" s="4"/>
      <c r="NWP151" s="4"/>
      <c r="NWQ151" s="4"/>
      <c r="NWR151" s="4"/>
      <c r="NWS151" s="4"/>
      <c r="NWT151" s="4"/>
      <c r="NWU151" s="4"/>
      <c r="NWV151" s="4"/>
      <c r="NWW151" s="4"/>
      <c r="NWX151" s="4"/>
      <c r="NWY151" s="4"/>
      <c r="NWZ151" s="4"/>
      <c r="NXA151" s="4"/>
      <c r="NXB151" s="4"/>
      <c r="NXC151" s="4"/>
      <c r="NXD151" s="4"/>
      <c r="NXE151" s="4"/>
      <c r="NXF151" s="4"/>
      <c r="NXG151" s="4"/>
      <c r="NXH151" s="4"/>
      <c r="NXI151" s="4"/>
      <c r="NXJ151" s="4"/>
      <c r="NXK151" s="4"/>
      <c r="NXL151" s="4"/>
      <c r="NXM151" s="4"/>
      <c r="NXN151" s="4"/>
      <c r="NXO151" s="4"/>
      <c r="NXP151" s="4"/>
      <c r="NXQ151" s="4"/>
      <c r="NXR151" s="4"/>
      <c r="NXS151" s="4"/>
      <c r="NXT151" s="4"/>
      <c r="NXU151" s="4"/>
      <c r="NXV151" s="4"/>
      <c r="NXW151" s="4"/>
      <c r="NXX151" s="4"/>
      <c r="NXY151" s="4"/>
      <c r="NXZ151" s="4"/>
      <c r="NYA151" s="4"/>
      <c r="NYB151" s="4"/>
      <c r="NYC151" s="4"/>
      <c r="NYD151" s="4"/>
      <c r="NYE151" s="4"/>
      <c r="NYF151" s="4"/>
      <c r="NYG151" s="4"/>
      <c r="NYH151" s="4"/>
      <c r="NYI151" s="4"/>
      <c r="NYJ151" s="4"/>
      <c r="NYK151" s="4"/>
      <c r="NYL151" s="4"/>
      <c r="NYM151" s="4"/>
      <c r="NYN151" s="4"/>
      <c r="NYO151" s="4"/>
      <c r="NYP151" s="4"/>
      <c r="NYQ151" s="4"/>
      <c r="NYR151" s="4"/>
      <c r="NYS151" s="4"/>
      <c r="NYT151" s="4"/>
      <c r="NYU151" s="4"/>
      <c r="NYV151" s="4"/>
      <c r="NYW151" s="4"/>
      <c r="NYX151" s="4"/>
      <c r="NYY151" s="4"/>
      <c r="NYZ151" s="4"/>
      <c r="NZA151" s="4"/>
      <c r="NZB151" s="4"/>
      <c r="NZC151" s="4"/>
      <c r="NZD151" s="4"/>
      <c r="NZE151" s="4"/>
      <c r="NZF151" s="4"/>
      <c r="NZG151" s="4"/>
      <c r="NZH151" s="4"/>
      <c r="NZI151" s="4"/>
      <c r="NZJ151" s="4"/>
      <c r="NZK151" s="4"/>
      <c r="NZL151" s="4"/>
      <c r="NZM151" s="4"/>
      <c r="NZN151" s="4"/>
      <c r="NZO151" s="4"/>
      <c r="NZP151" s="4"/>
      <c r="NZQ151" s="4"/>
      <c r="NZR151" s="4"/>
      <c r="NZS151" s="4"/>
      <c r="NZT151" s="4"/>
      <c r="NZU151" s="4"/>
      <c r="NZV151" s="4"/>
      <c r="NZW151" s="4"/>
      <c r="NZX151" s="4"/>
      <c r="NZY151" s="4"/>
      <c r="NZZ151" s="4"/>
      <c r="OAA151" s="4"/>
      <c r="OAB151" s="4"/>
      <c r="OAC151" s="4"/>
      <c r="OAD151" s="4"/>
      <c r="OAE151" s="4"/>
      <c r="OAF151" s="4"/>
      <c r="OAG151" s="4"/>
      <c r="OAH151" s="4"/>
      <c r="OAI151" s="4"/>
      <c r="OAJ151" s="4"/>
      <c r="OAK151" s="4"/>
      <c r="OAL151" s="4"/>
      <c r="OAM151" s="4"/>
      <c r="OAN151" s="4"/>
      <c r="OAO151" s="4"/>
      <c r="OAP151" s="4"/>
      <c r="OAQ151" s="4"/>
      <c r="OAR151" s="4"/>
      <c r="OAS151" s="4"/>
      <c r="OAT151" s="4"/>
      <c r="OAU151" s="4"/>
      <c r="OAV151" s="4"/>
      <c r="OAW151" s="4"/>
      <c r="OAX151" s="4"/>
      <c r="OAY151" s="4"/>
      <c r="OAZ151" s="4"/>
      <c r="OBA151" s="4"/>
      <c r="OBB151" s="4"/>
      <c r="OBC151" s="74"/>
      <c r="OBD151" s="74"/>
      <c r="OBE151" s="74"/>
      <c r="OBF151" s="74"/>
      <c r="OBG151" s="74"/>
      <c r="OBH151" s="74"/>
      <c r="OBI151" s="4"/>
      <c r="OBJ151" s="4"/>
      <c r="OBK151" s="4"/>
      <c r="OBL151" s="4"/>
      <c r="OBM151" s="4"/>
      <c r="OBN151" s="4"/>
      <c r="OBO151" s="4"/>
      <c r="OBP151" s="4"/>
      <c r="OBQ151" s="4"/>
      <c r="OBR151" s="4"/>
      <c r="OBS151" s="4"/>
      <c r="OBT151" s="4"/>
      <c r="OBU151" s="4"/>
      <c r="OBV151" s="4"/>
      <c r="OBW151" s="4"/>
      <c r="OBX151" s="4"/>
      <c r="OBY151" s="4"/>
      <c r="OBZ151" s="4"/>
      <c r="OCA151" s="4"/>
      <c r="OCB151" s="4"/>
      <c r="OCC151" s="4"/>
      <c r="OCD151" s="4"/>
      <c r="OCE151" s="4"/>
      <c r="OCF151" s="4"/>
      <c r="OCG151" s="4"/>
      <c r="OCH151" s="4"/>
      <c r="OCI151" s="4"/>
      <c r="OCJ151" s="4"/>
      <c r="OCK151" s="4"/>
      <c r="OCL151" s="4"/>
      <c r="OCM151" s="4"/>
      <c r="OCN151" s="4"/>
      <c r="OCO151" s="4"/>
      <c r="OCP151" s="4"/>
      <c r="OCQ151" s="4"/>
      <c r="OCR151" s="4"/>
      <c r="OCS151" s="4"/>
      <c r="OCT151" s="4"/>
      <c r="OCU151" s="4"/>
      <c r="OCV151" s="4"/>
      <c r="OCW151" s="4"/>
      <c r="OCX151" s="4"/>
      <c r="OCY151" s="4"/>
      <c r="OCZ151" s="4"/>
      <c r="ODA151" s="4"/>
      <c r="ODB151" s="4"/>
      <c r="ODC151" s="4"/>
      <c r="ODD151" s="4"/>
      <c r="ODE151" s="4"/>
      <c r="ODF151" s="4"/>
      <c r="ODG151" s="4"/>
      <c r="ODH151" s="4"/>
      <c r="ODI151" s="4"/>
      <c r="ODJ151" s="4"/>
      <c r="ODK151" s="4"/>
      <c r="ODL151" s="4"/>
      <c r="ODM151" s="4"/>
      <c r="ODN151" s="4"/>
      <c r="ODO151" s="4"/>
      <c r="ODP151" s="4"/>
      <c r="ODQ151" s="4"/>
      <c r="ODR151" s="4"/>
      <c r="ODS151" s="4"/>
      <c r="ODT151" s="4"/>
      <c r="ODU151" s="4"/>
      <c r="ODV151" s="4"/>
      <c r="ODW151" s="4"/>
      <c r="ODX151" s="4"/>
      <c r="ODY151" s="4"/>
      <c r="ODZ151" s="4"/>
      <c r="OEA151" s="4"/>
      <c r="OEB151" s="4"/>
      <c r="OEC151" s="4"/>
      <c r="OED151" s="4"/>
      <c r="OEE151" s="4"/>
      <c r="OEF151" s="4"/>
      <c r="OEG151" s="4"/>
      <c r="OEH151" s="4"/>
      <c r="OEI151" s="4"/>
      <c r="OEJ151" s="4"/>
      <c r="OEK151" s="4"/>
      <c r="OEL151" s="4"/>
      <c r="OEM151" s="4"/>
      <c r="OEN151" s="4"/>
      <c r="OEO151" s="4"/>
      <c r="OEP151" s="4"/>
      <c r="OEQ151" s="4"/>
      <c r="OER151" s="4"/>
      <c r="OES151" s="4"/>
      <c r="OET151" s="4"/>
      <c r="OEU151" s="4"/>
      <c r="OEV151" s="4"/>
      <c r="OEW151" s="4"/>
      <c r="OEX151" s="4"/>
      <c r="OEY151" s="4"/>
      <c r="OEZ151" s="4"/>
      <c r="OFA151" s="4"/>
      <c r="OFB151" s="4"/>
      <c r="OFC151" s="4"/>
      <c r="OFD151" s="4"/>
      <c r="OFE151" s="4"/>
      <c r="OFF151" s="4"/>
      <c r="OFG151" s="4"/>
      <c r="OFH151" s="4"/>
      <c r="OFI151" s="4"/>
      <c r="OFJ151" s="4"/>
      <c r="OFK151" s="4"/>
      <c r="OFL151" s="4"/>
      <c r="OFM151" s="4"/>
      <c r="OFN151" s="4"/>
      <c r="OFO151" s="4"/>
      <c r="OFP151" s="4"/>
      <c r="OFQ151" s="4"/>
      <c r="OFR151" s="4"/>
      <c r="OFS151" s="4"/>
      <c r="OFT151" s="4"/>
      <c r="OFU151" s="4"/>
      <c r="OFV151" s="4"/>
      <c r="OFW151" s="4"/>
      <c r="OFX151" s="4"/>
      <c r="OFY151" s="4"/>
      <c r="OFZ151" s="4"/>
      <c r="OGA151" s="4"/>
      <c r="OGB151" s="4"/>
      <c r="OGC151" s="4"/>
      <c r="OGD151" s="4"/>
      <c r="OGE151" s="4"/>
      <c r="OGF151" s="4"/>
      <c r="OGG151" s="4"/>
      <c r="OGH151" s="4"/>
      <c r="OGI151" s="4"/>
      <c r="OGJ151" s="4"/>
      <c r="OGK151" s="4"/>
      <c r="OGL151" s="4"/>
      <c r="OGM151" s="4"/>
      <c r="OGN151" s="4"/>
      <c r="OGO151" s="4"/>
      <c r="OGP151" s="4"/>
      <c r="OGQ151" s="4"/>
      <c r="OGR151" s="4"/>
      <c r="OGS151" s="4"/>
      <c r="OGT151" s="4"/>
      <c r="OGU151" s="4"/>
      <c r="OGV151" s="4"/>
      <c r="OGW151" s="4"/>
      <c r="OGX151" s="4"/>
      <c r="OGY151" s="4"/>
      <c r="OGZ151" s="4"/>
      <c r="OHA151" s="4"/>
      <c r="OHB151" s="4"/>
      <c r="OHC151" s="4"/>
      <c r="OHD151" s="4"/>
      <c r="OHE151" s="4"/>
      <c r="OHF151" s="4"/>
      <c r="OHG151" s="4"/>
      <c r="OHH151" s="4"/>
      <c r="OHI151" s="4"/>
      <c r="OHJ151" s="4"/>
      <c r="OHK151" s="4"/>
      <c r="OHL151" s="4"/>
      <c r="OHM151" s="4"/>
      <c r="OHN151" s="4"/>
      <c r="OHO151" s="4"/>
      <c r="OHP151" s="4"/>
      <c r="OHQ151" s="4"/>
      <c r="OHR151" s="4"/>
      <c r="OHS151" s="4"/>
      <c r="OHT151" s="4"/>
      <c r="OHU151" s="4"/>
      <c r="OHV151" s="4"/>
      <c r="OHW151" s="4"/>
      <c r="OHX151" s="4"/>
      <c r="OHY151" s="4"/>
      <c r="OHZ151" s="4"/>
      <c r="OIA151" s="4"/>
      <c r="OIB151" s="4"/>
      <c r="OIC151" s="4"/>
      <c r="OID151" s="4"/>
      <c r="OIE151" s="4"/>
      <c r="OIF151" s="4"/>
      <c r="OIG151" s="4"/>
      <c r="OIH151" s="4"/>
      <c r="OII151" s="4"/>
      <c r="OIJ151" s="4"/>
      <c r="OIK151" s="4"/>
      <c r="OIL151" s="4"/>
      <c r="OIM151" s="4"/>
      <c r="OIN151" s="4"/>
      <c r="OIO151" s="4"/>
      <c r="OIP151" s="4"/>
      <c r="OIQ151" s="4"/>
      <c r="OIR151" s="4"/>
      <c r="OIS151" s="4"/>
      <c r="OIT151" s="4"/>
      <c r="OIU151" s="4"/>
      <c r="OIV151" s="4"/>
      <c r="OIW151" s="4"/>
      <c r="OIX151" s="4"/>
      <c r="OIY151" s="4"/>
      <c r="OIZ151" s="4"/>
      <c r="OJA151" s="4"/>
      <c r="OJB151" s="4"/>
      <c r="OJC151" s="4"/>
      <c r="OJD151" s="4"/>
      <c r="OJE151" s="4"/>
      <c r="OJF151" s="4"/>
      <c r="OJG151" s="4"/>
      <c r="OJH151" s="4"/>
      <c r="OJI151" s="4"/>
      <c r="OJJ151" s="4"/>
      <c r="OJK151" s="4"/>
      <c r="OJL151" s="4"/>
      <c r="OJM151" s="4"/>
      <c r="OJN151" s="4"/>
      <c r="OJO151" s="4"/>
      <c r="OJP151" s="4"/>
      <c r="OJQ151" s="4"/>
      <c r="OJR151" s="4"/>
      <c r="OJS151" s="4"/>
      <c r="OJT151" s="4"/>
      <c r="OJU151" s="4"/>
      <c r="OJV151" s="4"/>
      <c r="OJW151" s="4"/>
      <c r="OJX151" s="4"/>
      <c r="OJY151" s="4"/>
      <c r="OJZ151" s="4"/>
      <c r="OKA151" s="4"/>
      <c r="OKB151" s="4"/>
      <c r="OKC151" s="4"/>
      <c r="OKD151" s="4"/>
      <c r="OKE151" s="4"/>
      <c r="OKF151" s="4"/>
      <c r="OKG151" s="4"/>
      <c r="OKH151" s="4"/>
      <c r="OKI151" s="4"/>
      <c r="OKJ151" s="4"/>
      <c r="OKK151" s="4"/>
      <c r="OKL151" s="4"/>
      <c r="OKM151" s="4"/>
      <c r="OKN151" s="4"/>
      <c r="OKO151" s="4"/>
      <c r="OKP151" s="4"/>
      <c r="OKQ151" s="4"/>
      <c r="OKR151" s="4"/>
      <c r="OKS151" s="4"/>
      <c r="OKT151" s="4"/>
      <c r="OKU151" s="4"/>
      <c r="OKV151" s="4"/>
      <c r="OKW151" s="4"/>
      <c r="OKX151" s="4"/>
      <c r="OKY151" s="74"/>
      <c r="OKZ151" s="74"/>
      <c r="OLA151" s="74"/>
      <c r="OLB151" s="74"/>
      <c r="OLC151" s="74"/>
      <c r="OLD151" s="74"/>
      <c r="OLE151" s="4"/>
      <c r="OLF151" s="4"/>
      <c r="OLG151" s="4"/>
      <c r="OLH151" s="4"/>
      <c r="OLI151" s="4"/>
      <c r="OLJ151" s="4"/>
      <c r="OLK151" s="4"/>
      <c r="OLL151" s="4"/>
      <c r="OLM151" s="4"/>
      <c r="OLN151" s="4"/>
      <c r="OLO151" s="4"/>
      <c r="OLP151" s="4"/>
      <c r="OLQ151" s="4"/>
      <c r="OLR151" s="4"/>
      <c r="OLS151" s="4"/>
      <c r="OLT151" s="4"/>
      <c r="OLU151" s="4"/>
      <c r="OLV151" s="4"/>
      <c r="OLW151" s="4"/>
      <c r="OLX151" s="4"/>
      <c r="OLY151" s="4"/>
      <c r="OLZ151" s="4"/>
      <c r="OMA151" s="4"/>
      <c r="OMB151" s="4"/>
      <c r="OMC151" s="4"/>
      <c r="OMD151" s="4"/>
      <c r="OME151" s="4"/>
      <c r="OMF151" s="4"/>
      <c r="OMG151" s="4"/>
      <c r="OMH151" s="4"/>
      <c r="OMI151" s="4"/>
      <c r="OMJ151" s="4"/>
      <c r="OMK151" s="4"/>
      <c r="OML151" s="4"/>
      <c r="OMM151" s="4"/>
      <c r="OMN151" s="4"/>
      <c r="OMO151" s="4"/>
      <c r="OMP151" s="4"/>
      <c r="OMQ151" s="4"/>
      <c r="OMR151" s="4"/>
      <c r="OMS151" s="4"/>
      <c r="OMT151" s="4"/>
      <c r="OMU151" s="4"/>
      <c r="OMV151" s="4"/>
      <c r="OMW151" s="4"/>
      <c r="OMX151" s="4"/>
      <c r="OMY151" s="4"/>
      <c r="OMZ151" s="4"/>
      <c r="ONA151" s="4"/>
      <c r="ONB151" s="4"/>
      <c r="ONC151" s="4"/>
      <c r="OND151" s="4"/>
      <c r="ONE151" s="4"/>
      <c r="ONF151" s="4"/>
      <c r="ONG151" s="4"/>
      <c r="ONH151" s="4"/>
      <c r="ONI151" s="4"/>
      <c r="ONJ151" s="4"/>
      <c r="ONK151" s="4"/>
      <c r="ONL151" s="4"/>
      <c r="ONM151" s="4"/>
      <c r="ONN151" s="4"/>
      <c r="ONO151" s="4"/>
      <c r="ONP151" s="4"/>
      <c r="ONQ151" s="4"/>
      <c r="ONR151" s="4"/>
      <c r="ONS151" s="4"/>
      <c r="ONT151" s="4"/>
      <c r="ONU151" s="4"/>
      <c r="ONV151" s="4"/>
      <c r="ONW151" s="4"/>
      <c r="ONX151" s="4"/>
      <c r="ONY151" s="4"/>
      <c r="ONZ151" s="4"/>
      <c r="OOA151" s="4"/>
      <c r="OOB151" s="4"/>
      <c r="OOC151" s="4"/>
      <c r="OOD151" s="4"/>
      <c r="OOE151" s="4"/>
      <c r="OOF151" s="4"/>
      <c r="OOG151" s="4"/>
      <c r="OOH151" s="4"/>
      <c r="OOI151" s="4"/>
      <c r="OOJ151" s="4"/>
      <c r="OOK151" s="4"/>
      <c r="OOL151" s="4"/>
      <c r="OOM151" s="4"/>
      <c r="OON151" s="4"/>
      <c r="OOO151" s="4"/>
      <c r="OOP151" s="4"/>
      <c r="OOQ151" s="4"/>
      <c r="OOR151" s="4"/>
      <c r="OOS151" s="4"/>
      <c r="OOT151" s="4"/>
      <c r="OOU151" s="4"/>
      <c r="OOV151" s="4"/>
      <c r="OOW151" s="4"/>
      <c r="OOX151" s="4"/>
      <c r="OOY151" s="4"/>
      <c r="OOZ151" s="4"/>
      <c r="OPA151" s="4"/>
      <c r="OPB151" s="4"/>
      <c r="OPC151" s="4"/>
      <c r="OPD151" s="4"/>
      <c r="OPE151" s="4"/>
      <c r="OPF151" s="4"/>
      <c r="OPG151" s="4"/>
      <c r="OPH151" s="4"/>
      <c r="OPI151" s="4"/>
      <c r="OPJ151" s="4"/>
      <c r="OPK151" s="4"/>
      <c r="OPL151" s="4"/>
      <c r="OPM151" s="4"/>
      <c r="OPN151" s="4"/>
      <c r="OPO151" s="4"/>
      <c r="OPP151" s="4"/>
      <c r="OPQ151" s="4"/>
      <c r="OPR151" s="4"/>
      <c r="OPS151" s="4"/>
      <c r="OPT151" s="4"/>
      <c r="OPU151" s="4"/>
      <c r="OPV151" s="4"/>
      <c r="OPW151" s="4"/>
      <c r="OPX151" s="4"/>
      <c r="OPY151" s="4"/>
      <c r="OPZ151" s="4"/>
      <c r="OQA151" s="4"/>
      <c r="OQB151" s="4"/>
      <c r="OQC151" s="4"/>
      <c r="OQD151" s="4"/>
      <c r="OQE151" s="4"/>
      <c r="OQF151" s="4"/>
      <c r="OQG151" s="4"/>
      <c r="OQH151" s="4"/>
      <c r="OQI151" s="4"/>
      <c r="OQJ151" s="4"/>
      <c r="OQK151" s="4"/>
      <c r="OQL151" s="4"/>
      <c r="OQM151" s="4"/>
      <c r="OQN151" s="4"/>
      <c r="OQO151" s="4"/>
      <c r="OQP151" s="4"/>
      <c r="OQQ151" s="4"/>
      <c r="OQR151" s="4"/>
      <c r="OQS151" s="4"/>
      <c r="OQT151" s="4"/>
      <c r="OQU151" s="4"/>
      <c r="OQV151" s="4"/>
      <c r="OQW151" s="4"/>
      <c r="OQX151" s="4"/>
      <c r="OQY151" s="4"/>
      <c r="OQZ151" s="4"/>
      <c r="ORA151" s="4"/>
      <c r="ORB151" s="4"/>
      <c r="ORC151" s="4"/>
      <c r="ORD151" s="4"/>
      <c r="ORE151" s="4"/>
      <c r="ORF151" s="4"/>
      <c r="ORG151" s="4"/>
      <c r="ORH151" s="4"/>
      <c r="ORI151" s="4"/>
      <c r="ORJ151" s="4"/>
      <c r="ORK151" s="4"/>
      <c r="ORL151" s="4"/>
      <c r="ORM151" s="4"/>
      <c r="ORN151" s="4"/>
      <c r="ORO151" s="4"/>
      <c r="ORP151" s="4"/>
      <c r="ORQ151" s="4"/>
      <c r="ORR151" s="4"/>
      <c r="ORS151" s="4"/>
      <c r="ORT151" s="4"/>
      <c r="ORU151" s="4"/>
      <c r="ORV151" s="4"/>
      <c r="ORW151" s="4"/>
      <c r="ORX151" s="4"/>
      <c r="ORY151" s="4"/>
      <c r="ORZ151" s="4"/>
      <c r="OSA151" s="4"/>
      <c r="OSB151" s="4"/>
      <c r="OSC151" s="4"/>
      <c r="OSD151" s="4"/>
      <c r="OSE151" s="4"/>
      <c r="OSF151" s="4"/>
      <c r="OSG151" s="4"/>
      <c r="OSH151" s="4"/>
      <c r="OSI151" s="4"/>
      <c r="OSJ151" s="4"/>
      <c r="OSK151" s="4"/>
      <c r="OSL151" s="4"/>
      <c r="OSM151" s="4"/>
      <c r="OSN151" s="4"/>
      <c r="OSO151" s="4"/>
      <c r="OSP151" s="4"/>
      <c r="OSQ151" s="4"/>
      <c r="OSR151" s="4"/>
      <c r="OSS151" s="4"/>
      <c r="OST151" s="4"/>
      <c r="OSU151" s="4"/>
      <c r="OSV151" s="4"/>
      <c r="OSW151" s="4"/>
      <c r="OSX151" s="4"/>
      <c r="OSY151" s="4"/>
      <c r="OSZ151" s="4"/>
      <c r="OTA151" s="4"/>
      <c r="OTB151" s="4"/>
      <c r="OTC151" s="4"/>
      <c r="OTD151" s="4"/>
      <c r="OTE151" s="4"/>
      <c r="OTF151" s="4"/>
      <c r="OTG151" s="4"/>
      <c r="OTH151" s="4"/>
      <c r="OTI151" s="4"/>
      <c r="OTJ151" s="4"/>
      <c r="OTK151" s="4"/>
      <c r="OTL151" s="4"/>
      <c r="OTM151" s="4"/>
      <c r="OTN151" s="4"/>
      <c r="OTO151" s="4"/>
      <c r="OTP151" s="4"/>
      <c r="OTQ151" s="4"/>
      <c r="OTR151" s="4"/>
      <c r="OTS151" s="4"/>
      <c r="OTT151" s="4"/>
      <c r="OTU151" s="4"/>
      <c r="OTV151" s="4"/>
      <c r="OTW151" s="4"/>
      <c r="OTX151" s="4"/>
      <c r="OTY151" s="4"/>
      <c r="OTZ151" s="4"/>
      <c r="OUA151" s="4"/>
      <c r="OUB151" s="4"/>
      <c r="OUC151" s="4"/>
      <c r="OUD151" s="4"/>
      <c r="OUE151" s="4"/>
      <c r="OUF151" s="4"/>
      <c r="OUG151" s="4"/>
      <c r="OUH151" s="4"/>
      <c r="OUI151" s="4"/>
      <c r="OUJ151" s="4"/>
      <c r="OUK151" s="4"/>
      <c r="OUL151" s="4"/>
      <c r="OUM151" s="4"/>
      <c r="OUN151" s="4"/>
      <c r="OUO151" s="4"/>
      <c r="OUP151" s="4"/>
      <c r="OUQ151" s="4"/>
      <c r="OUR151" s="4"/>
      <c r="OUS151" s="4"/>
      <c r="OUT151" s="4"/>
      <c r="OUU151" s="74"/>
      <c r="OUV151" s="74"/>
      <c r="OUW151" s="74"/>
      <c r="OUX151" s="74"/>
      <c r="OUY151" s="74"/>
      <c r="OUZ151" s="74"/>
      <c r="OVA151" s="4"/>
      <c r="OVB151" s="4"/>
      <c r="OVC151" s="4"/>
      <c r="OVD151" s="4"/>
      <c r="OVE151" s="4"/>
      <c r="OVF151" s="4"/>
      <c r="OVG151" s="4"/>
      <c r="OVH151" s="4"/>
      <c r="OVI151" s="4"/>
      <c r="OVJ151" s="4"/>
      <c r="OVK151" s="4"/>
      <c r="OVL151" s="4"/>
      <c r="OVM151" s="4"/>
      <c r="OVN151" s="4"/>
      <c r="OVO151" s="4"/>
      <c r="OVP151" s="4"/>
      <c r="OVQ151" s="4"/>
      <c r="OVR151" s="4"/>
      <c r="OVS151" s="4"/>
      <c r="OVT151" s="4"/>
      <c r="OVU151" s="4"/>
      <c r="OVV151" s="4"/>
      <c r="OVW151" s="4"/>
      <c r="OVX151" s="4"/>
      <c r="OVY151" s="4"/>
      <c r="OVZ151" s="4"/>
      <c r="OWA151" s="4"/>
      <c r="OWB151" s="4"/>
      <c r="OWC151" s="4"/>
      <c r="OWD151" s="4"/>
      <c r="OWE151" s="4"/>
      <c r="OWF151" s="4"/>
      <c r="OWG151" s="4"/>
      <c r="OWH151" s="4"/>
      <c r="OWI151" s="4"/>
      <c r="OWJ151" s="4"/>
      <c r="OWK151" s="4"/>
      <c r="OWL151" s="4"/>
      <c r="OWM151" s="4"/>
      <c r="OWN151" s="4"/>
      <c r="OWO151" s="4"/>
      <c r="OWP151" s="4"/>
      <c r="OWQ151" s="4"/>
      <c r="OWR151" s="4"/>
      <c r="OWS151" s="4"/>
      <c r="OWT151" s="4"/>
      <c r="OWU151" s="4"/>
      <c r="OWV151" s="4"/>
      <c r="OWW151" s="4"/>
      <c r="OWX151" s="4"/>
      <c r="OWY151" s="4"/>
      <c r="OWZ151" s="4"/>
      <c r="OXA151" s="4"/>
      <c r="OXB151" s="4"/>
      <c r="OXC151" s="4"/>
      <c r="OXD151" s="4"/>
      <c r="OXE151" s="4"/>
      <c r="OXF151" s="4"/>
      <c r="OXG151" s="4"/>
      <c r="OXH151" s="4"/>
      <c r="OXI151" s="4"/>
      <c r="OXJ151" s="4"/>
      <c r="OXK151" s="4"/>
      <c r="OXL151" s="4"/>
      <c r="OXM151" s="4"/>
      <c r="OXN151" s="4"/>
      <c r="OXO151" s="4"/>
      <c r="OXP151" s="4"/>
      <c r="OXQ151" s="4"/>
      <c r="OXR151" s="4"/>
      <c r="OXS151" s="4"/>
      <c r="OXT151" s="4"/>
      <c r="OXU151" s="4"/>
      <c r="OXV151" s="4"/>
      <c r="OXW151" s="4"/>
      <c r="OXX151" s="4"/>
      <c r="OXY151" s="4"/>
      <c r="OXZ151" s="4"/>
      <c r="OYA151" s="4"/>
      <c r="OYB151" s="4"/>
      <c r="OYC151" s="4"/>
      <c r="OYD151" s="4"/>
      <c r="OYE151" s="4"/>
      <c r="OYF151" s="4"/>
      <c r="OYG151" s="4"/>
      <c r="OYH151" s="4"/>
      <c r="OYI151" s="4"/>
      <c r="OYJ151" s="4"/>
      <c r="OYK151" s="4"/>
      <c r="OYL151" s="4"/>
      <c r="OYM151" s="4"/>
      <c r="OYN151" s="4"/>
      <c r="OYO151" s="4"/>
      <c r="OYP151" s="4"/>
      <c r="OYQ151" s="4"/>
      <c r="OYR151" s="4"/>
      <c r="OYS151" s="4"/>
      <c r="OYT151" s="4"/>
      <c r="OYU151" s="4"/>
      <c r="OYV151" s="4"/>
      <c r="OYW151" s="4"/>
      <c r="OYX151" s="4"/>
      <c r="OYY151" s="4"/>
      <c r="OYZ151" s="4"/>
      <c r="OZA151" s="4"/>
      <c r="OZB151" s="4"/>
      <c r="OZC151" s="4"/>
      <c r="OZD151" s="4"/>
      <c r="OZE151" s="4"/>
      <c r="OZF151" s="4"/>
      <c r="OZG151" s="4"/>
      <c r="OZH151" s="4"/>
      <c r="OZI151" s="4"/>
      <c r="OZJ151" s="4"/>
      <c r="OZK151" s="4"/>
      <c r="OZL151" s="4"/>
      <c r="OZM151" s="4"/>
      <c r="OZN151" s="4"/>
      <c r="OZO151" s="4"/>
      <c r="OZP151" s="4"/>
      <c r="OZQ151" s="4"/>
      <c r="OZR151" s="4"/>
      <c r="OZS151" s="4"/>
      <c r="OZT151" s="4"/>
      <c r="OZU151" s="4"/>
      <c r="OZV151" s="4"/>
      <c r="OZW151" s="4"/>
      <c r="OZX151" s="4"/>
      <c r="OZY151" s="4"/>
      <c r="OZZ151" s="4"/>
      <c r="PAA151" s="4"/>
      <c r="PAB151" s="4"/>
      <c r="PAC151" s="4"/>
      <c r="PAD151" s="4"/>
      <c r="PAE151" s="4"/>
      <c r="PAF151" s="4"/>
      <c r="PAG151" s="4"/>
      <c r="PAH151" s="4"/>
      <c r="PAI151" s="4"/>
      <c r="PAJ151" s="4"/>
      <c r="PAK151" s="4"/>
      <c r="PAL151" s="4"/>
      <c r="PAM151" s="4"/>
      <c r="PAN151" s="4"/>
      <c r="PAO151" s="4"/>
      <c r="PAP151" s="4"/>
      <c r="PAQ151" s="4"/>
      <c r="PAR151" s="4"/>
      <c r="PAS151" s="4"/>
      <c r="PAT151" s="4"/>
      <c r="PAU151" s="4"/>
      <c r="PAV151" s="4"/>
      <c r="PAW151" s="4"/>
      <c r="PAX151" s="4"/>
      <c r="PAY151" s="4"/>
      <c r="PAZ151" s="4"/>
      <c r="PBA151" s="4"/>
      <c r="PBB151" s="4"/>
      <c r="PBC151" s="4"/>
      <c r="PBD151" s="4"/>
      <c r="PBE151" s="4"/>
      <c r="PBF151" s="4"/>
      <c r="PBG151" s="4"/>
      <c r="PBH151" s="4"/>
      <c r="PBI151" s="4"/>
      <c r="PBJ151" s="4"/>
      <c r="PBK151" s="4"/>
      <c r="PBL151" s="4"/>
      <c r="PBM151" s="4"/>
      <c r="PBN151" s="4"/>
      <c r="PBO151" s="4"/>
      <c r="PBP151" s="4"/>
      <c r="PBQ151" s="4"/>
      <c r="PBR151" s="4"/>
      <c r="PBS151" s="4"/>
      <c r="PBT151" s="4"/>
      <c r="PBU151" s="4"/>
      <c r="PBV151" s="4"/>
      <c r="PBW151" s="4"/>
      <c r="PBX151" s="4"/>
      <c r="PBY151" s="4"/>
      <c r="PBZ151" s="4"/>
      <c r="PCA151" s="4"/>
      <c r="PCB151" s="4"/>
      <c r="PCC151" s="4"/>
      <c r="PCD151" s="4"/>
      <c r="PCE151" s="4"/>
      <c r="PCF151" s="4"/>
      <c r="PCG151" s="4"/>
      <c r="PCH151" s="4"/>
      <c r="PCI151" s="4"/>
      <c r="PCJ151" s="4"/>
      <c r="PCK151" s="4"/>
      <c r="PCL151" s="4"/>
      <c r="PCM151" s="4"/>
      <c r="PCN151" s="4"/>
      <c r="PCO151" s="4"/>
      <c r="PCP151" s="4"/>
      <c r="PCQ151" s="4"/>
      <c r="PCR151" s="4"/>
      <c r="PCS151" s="4"/>
      <c r="PCT151" s="4"/>
      <c r="PCU151" s="4"/>
      <c r="PCV151" s="4"/>
      <c r="PCW151" s="4"/>
      <c r="PCX151" s="4"/>
      <c r="PCY151" s="4"/>
      <c r="PCZ151" s="4"/>
      <c r="PDA151" s="4"/>
      <c r="PDB151" s="4"/>
      <c r="PDC151" s="4"/>
      <c r="PDD151" s="4"/>
      <c r="PDE151" s="4"/>
      <c r="PDF151" s="4"/>
      <c r="PDG151" s="4"/>
      <c r="PDH151" s="4"/>
      <c r="PDI151" s="4"/>
      <c r="PDJ151" s="4"/>
      <c r="PDK151" s="4"/>
      <c r="PDL151" s="4"/>
      <c r="PDM151" s="4"/>
      <c r="PDN151" s="4"/>
      <c r="PDO151" s="4"/>
      <c r="PDP151" s="4"/>
      <c r="PDQ151" s="4"/>
      <c r="PDR151" s="4"/>
      <c r="PDS151" s="4"/>
      <c r="PDT151" s="4"/>
      <c r="PDU151" s="4"/>
      <c r="PDV151" s="4"/>
      <c r="PDW151" s="4"/>
      <c r="PDX151" s="4"/>
      <c r="PDY151" s="4"/>
      <c r="PDZ151" s="4"/>
      <c r="PEA151" s="4"/>
      <c r="PEB151" s="4"/>
      <c r="PEC151" s="4"/>
      <c r="PED151" s="4"/>
      <c r="PEE151" s="4"/>
      <c r="PEF151" s="4"/>
      <c r="PEG151" s="4"/>
      <c r="PEH151" s="4"/>
      <c r="PEI151" s="4"/>
      <c r="PEJ151" s="4"/>
      <c r="PEK151" s="4"/>
      <c r="PEL151" s="4"/>
      <c r="PEM151" s="4"/>
      <c r="PEN151" s="4"/>
      <c r="PEO151" s="4"/>
      <c r="PEP151" s="4"/>
      <c r="PEQ151" s="74"/>
      <c r="PER151" s="74"/>
      <c r="PES151" s="74"/>
      <c r="PET151" s="74"/>
      <c r="PEU151" s="74"/>
      <c r="PEV151" s="74"/>
      <c r="PEW151" s="4"/>
      <c r="PEX151" s="4"/>
      <c r="PEY151" s="4"/>
      <c r="PEZ151" s="4"/>
      <c r="PFA151" s="4"/>
      <c r="PFB151" s="4"/>
      <c r="PFC151" s="4"/>
      <c r="PFD151" s="4"/>
      <c r="PFE151" s="4"/>
      <c r="PFF151" s="4"/>
      <c r="PFG151" s="4"/>
      <c r="PFH151" s="4"/>
      <c r="PFI151" s="4"/>
      <c r="PFJ151" s="4"/>
      <c r="PFK151" s="4"/>
      <c r="PFL151" s="4"/>
      <c r="PFM151" s="4"/>
      <c r="PFN151" s="4"/>
      <c r="PFO151" s="4"/>
      <c r="PFP151" s="4"/>
      <c r="PFQ151" s="4"/>
      <c r="PFR151" s="4"/>
      <c r="PFS151" s="4"/>
      <c r="PFT151" s="4"/>
      <c r="PFU151" s="4"/>
      <c r="PFV151" s="4"/>
      <c r="PFW151" s="4"/>
      <c r="PFX151" s="4"/>
      <c r="PFY151" s="4"/>
      <c r="PFZ151" s="4"/>
      <c r="PGA151" s="4"/>
      <c r="PGB151" s="4"/>
      <c r="PGC151" s="4"/>
      <c r="PGD151" s="4"/>
      <c r="PGE151" s="4"/>
      <c r="PGF151" s="4"/>
      <c r="PGG151" s="4"/>
      <c r="PGH151" s="4"/>
      <c r="PGI151" s="4"/>
      <c r="PGJ151" s="4"/>
      <c r="PGK151" s="4"/>
      <c r="PGL151" s="4"/>
      <c r="PGM151" s="4"/>
      <c r="PGN151" s="4"/>
      <c r="PGO151" s="4"/>
      <c r="PGP151" s="4"/>
      <c r="PGQ151" s="4"/>
      <c r="PGR151" s="4"/>
      <c r="PGS151" s="4"/>
      <c r="PGT151" s="4"/>
      <c r="PGU151" s="4"/>
      <c r="PGV151" s="4"/>
      <c r="PGW151" s="4"/>
      <c r="PGX151" s="4"/>
      <c r="PGY151" s="4"/>
      <c r="PGZ151" s="4"/>
      <c r="PHA151" s="4"/>
      <c r="PHB151" s="4"/>
      <c r="PHC151" s="4"/>
      <c r="PHD151" s="4"/>
      <c r="PHE151" s="4"/>
      <c r="PHF151" s="4"/>
      <c r="PHG151" s="4"/>
      <c r="PHH151" s="4"/>
      <c r="PHI151" s="4"/>
      <c r="PHJ151" s="4"/>
      <c r="PHK151" s="4"/>
      <c r="PHL151" s="4"/>
      <c r="PHM151" s="4"/>
      <c r="PHN151" s="4"/>
      <c r="PHO151" s="4"/>
      <c r="PHP151" s="4"/>
      <c r="PHQ151" s="4"/>
      <c r="PHR151" s="4"/>
      <c r="PHS151" s="4"/>
      <c r="PHT151" s="4"/>
      <c r="PHU151" s="4"/>
      <c r="PHV151" s="4"/>
      <c r="PHW151" s="4"/>
      <c r="PHX151" s="4"/>
      <c r="PHY151" s="4"/>
      <c r="PHZ151" s="4"/>
      <c r="PIA151" s="4"/>
      <c r="PIB151" s="4"/>
      <c r="PIC151" s="4"/>
      <c r="PID151" s="4"/>
      <c r="PIE151" s="4"/>
      <c r="PIF151" s="4"/>
      <c r="PIG151" s="4"/>
      <c r="PIH151" s="4"/>
      <c r="PII151" s="4"/>
      <c r="PIJ151" s="4"/>
      <c r="PIK151" s="4"/>
      <c r="PIL151" s="4"/>
      <c r="PIM151" s="4"/>
      <c r="PIN151" s="4"/>
      <c r="PIO151" s="4"/>
      <c r="PIP151" s="4"/>
      <c r="PIQ151" s="4"/>
      <c r="PIR151" s="4"/>
      <c r="PIS151" s="4"/>
      <c r="PIT151" s="4"/>
      <c r="PIU151" s="4"/>
      <c r="PIV151" s="4"/>
      <c r="PIW151" s="4"/>
      <c r="PIX151" s="4"/>
      <c r="PIY151" s="4"/>
      <c r="PIZ151" s="4"/>
      <c r="PJA151" s="4"/>
      <c r="PJB151" s="4"/>
      <c r="PJC151" s="4"/>
      <c r="PJD151" s="4"/>
      <c r="PJE151" s="4"/>
      <c r="PJF151" s="4"/>
      <c r="PJG151" s="4"/>
      <c r="PJH151" s="4"/>
      <c r="PJI151" s="4"/>
      <c r="PJJ151" s="4"/>
      <c r="PJK151" s="4"/>
      <c r="PJL151" s="4"/>
      <c r="PJM151" s="4"/>
      <c r="PJN151" s="4"/>
      <c r="PJO151" s="4"/>
      <c r="PJP151" s="4"/>
      <c r="PJQ151" s="4"/>
      <c r="PJR151" s="4"/>
      <c r="PJS151" s="4"/>
      <c r="PJT151" s="4"/>
      <c r="PJU151" s="4"/>
      <c r="PJV151" s="4"/>
      <c r="PJW151" s="4"/>
      <c r="PJX151" s="4"/>
      <c r="PJY151" s="4"/>
      <c r="PJZ151" s="4"/>
      <c r="PKA151" s="4"/>
      <c r="PKB151" s="4"/>
      <c r="PKC151" s="4"/>
      <c r="PKD151" s="4"/>
      <c r="PKE151" s="4"/>
      <c r="PKF151" s="4"/>
      <c r="PKG151" s="4"/>
      <c r="PKH151" s="4"/>
      <c r="PKI151" s="4"/>
      <c r="PKJ151" s="4"/>
      <c r="PKK151" s="4"/>
      <c r="PKL151" s="4"/>
      <c r="PKM151" s="4"/>
      <c r="PKN151" s="4"/>
      <c r="PKO151" s="4"/>
      <c r="PKP151" s="4"/>
      <c r="PKQ151" s="4"/>
      <c r="PKR151" s="4"/>
      <c r="PKS151" s="4"/>
      <c r="PKT151" s="4"/>
      <c r="PKU151" s="4"/>
      <c r="PKV151" s="4"/>
      <c r="PKW151" s="4"/>
      <c r="PKX151" s="4"/>
      <c r="PKY151" s="4"/>
      <c r="PKZ151" s="4"/>
      <c r="PLA151" s="4"/>
      <c r="PLB151" s="4"/>
      <c r="PLC151" s="4"/>
      <c r="PLD151" s="4"/>
      <c r="PLE151" s="4"/>
      <c r="PLF151" s="4"/>
      <c r="PLG151" s="4"/>
      <c r="PLH151" s="4"/>
      <c r="PLI151" s="4"/>
      <c r="PLJ151" s="4"/>
      <c r="PLK151" s="4"/>
      <c r="PLL151" s="4"/>
      <c r="PLM151" s="4"/>
      <c r="PLN151" s="4"/>
      <c r="PLO151" s="4"/>
      <c r="PLP151" s="4"/>
      <c r="PLQ151" s="4"/>
      <c r="PLR151" s="4"/>
      <c r="PLS151" s="4"/>
      <c r="PLT151" s="4"/>
      <c r="PLU151" s="4"/>
      <c r="PLV151" s="4"/>
      <c r="PLW151" s="4"/>
      <c r="PLX151" s="4"/>
      <c r="PLY151" s="4"/>
      <c r="PLZ151" s="4"/>
      <c r="PMA151" s="4"/>
      <c r="PMB151" s="4"/>
      <c r="PMC151" s="4"/>
      <c r="PMD151" s="4"/>
      <c r="PME151" s="4"/>
      <c r="PMF151" s="4"/>
      <c r="PMG151" s="4"/>
      <c r="PMH151" s="4"/>
      <c r="PMI151" s="4"/>
      <c r="PMJ151" s="4"/>
      <c r="PMK151" s="4"/>
      <c r="PML151" s="4"/>
      <c r="PMM151" s="4"/>
      <c r="PMN151" s="4"/>
      <c r="PMO151" s="4"/>
      <c r="PMP151" s="4"/>
      <c r="PMQ151" s="4"/>
      <c r="PMR151" s="4"/>
      <c r="PMS151" s="4"/>
      <c r="PMT151" s="4"/>
      <c r="PMU151" s="4"/>
      <c r="PMV151" s="4"/>
      <c r="PMW151" s="4"/>
      <c r="PMX151" s="4"/>
      <c r="PMY151" s="4"/>
      <c r="PMZ151" s="4"/>
      <c r="PNA151" s="4"/>
      <c r="PNB151" s="4"/>
      <c r="PNC151" s="4"/>
      <c r="PND151" s="4"/>
      <c r="PNE151" s="4"/>
      <c r="PNF151" s="4"/>
      <c r="PNG151" s="4"/>
      <c r="PNH151" s="4"/>
      <c r="PNI151" s="4"/>
      <c r="PNJ151" s="4"/>
      <c r="PNK151" s="4"/>
      <c r="PNL151" s="4"/>
      <c r="PNM151" s="4"/>
      <c r="PNN151" s="4"/>
      <c r="PNO151" s="4"/>
      <c r="PNP151" s="4"/>
      <c r="PNQ151" s="4"/>
      <c r="PNR151" s="4"/>
      <c r="PNS151" s="4"/>
      <c r="PNT151" s="4"/>
      <c r="PNU151" s="4"/>
      <c r="PNV151" s="4"/>
      <c r="PNW151" s="4"/>
      <c r="PNX151" s="4"/>
      <c r="PNY151" s="4"/>
      <c r="PNZ151" s="4"/>
      <c r="POA151" s="4"/>
      <c r="POB151" s="4"/>
      <c r="POC151" s="4"/>
      <c r="POD151" s="4"/>
      <c r="POE151" s="4"/>
      <c r="POF151" s="4"/>
      <c r="POG151" s="4"/>
      <c r="POH151" s="4"/>
      <c r="POI151" s="4"/>
      <c r="POJ151" s="4"/>
      <c r="POK151" s="4"/>
      <c r="POL151" s="4"/>
      <c r="POM151" s="74"/>
      <c r="PON151" s="74"/>
      <c r="POO151" s="74"/>
      <c r="POP151" s="74"/>
      <c r="POQ151" s="74"/>
      <c r="POR151" s="74"/>
      <c r="POS151" s="4"/>
      <c r="POT151" s="4"/>
      <c r="POU151" s="4"/>
      <c r="POV151" s="4"/>
      <c r="POW151" s="4"/>
      <c r="POX151" s="4"/>
      <c r="POY151" s="4"/>
      <c r="POZ151" s="4"/>
      <c r="PPA151" s="4"/>
      <c r="PPB151" s="4"/>
      <c r="PPC151" s="4"/>
      <c r="PPD151" s="4"/>
      <c r="PPE151" s="4"/>
      <c r="PPF151" s="4"/>
      <c r="PPG151" s="4"/>
      <c r="PPH151" s="4"/>
      <c r="PPI151" s="4"/>
      <c r="PPJ151" s="4"/>
      <c r="PPK151" s="4"/>
      <c r="PPL151" s="4"/>
      <c r="PPM151" s="4"/>
      <c r="PPN151" s="4"/>
      <c r="PPO151" s="4"/>
      <c r="PPP151" s="4"/>
      <c r="PPQ151" s="4"/>
      <c r="PPR151" s="4"/>
      <c r="PPS151" s="4"/>
      <c r="PPT151" s="4"/>
      <c r="PPU151" s="4"/>
      <c r="PPV151" s="4"/>
      <c r="PPW151" s="4"/>
      <c r="PPX151" s="4"/>
      <c r="PPY151" s="4"/>
      <c r="PPZ151" s="4"/>
      <c r="PQA151" s="4"/>
      <c r="PQB151" s="4"/>
      <c r="PQC151" s="4"/>
      <c r="PQD151" s="4"/>
      <c r="PQE151" s="4"/>
      <c r="PQF151" s="4"/>
      <c r="PQG151" s="4"/>
      <c r="PQH151" s="4"/>
      <c r="PQI151" s="4"/>
      <c r="PQJ151" s="4"/>
      <c r="PQK151" s="4"/>
      <c r="PQL151" s="4"/>
      <c r="PQM151" s="4"/>
      <c r="PQN151" s="4"/>
      <c r="PQO151" s="4"/>
      <c r="PQP151" s="4"/>
      <c r="PQQ151" s="4"/>
      <c r="PQR151" s="4"/>
      <c r="PQS151" s="4"/>
      <c r="PQT151" s="4"/>
      <c r="PQU151" s="4"/>
      <c r="PQV151" s="4"/>
      <c r="PQW151" s="4"/>
      <c r="PQX151" s="4"/>
      <c r="PQY151" s="4"/>
      <c r="PQZ151" s="4"/>
      <c r="PRA151" s="4"/>
      <c r="PRB151" s="4"/>
      <c r="PRC151" s="4"/>
      <c r="PRD151" s="4"/>
      <c r="PRE151" s="4"/>
      <c r="PRF151" s="4"/>
      <c r="PRG151" s="4"/>
      <c r="PRH151" s="4"/>
      <c r="PRI151" s="4"/>
      <c r="PRJ151" s="4"/>
      <c r="PRK151" s="4"/>
      <c r="PRL151" s="4"/>
      <c r="PRM151" s="4"/>
      <c r="PRN151" s="4"/>
      <c r="PRO151" s="4"/>
      <c r="PRP151" s="4"/>
      <c r="PRQ151" s="4"/>
      <c r="PRR151" s="4"/>
      <c r="PRS151" s="4"/>
      <c r="PRT151" s="4"/>
      <c r="PRU151" s="4"/>
      <c r="PRV151" s="4"/>
      <c r="PRW151" s="4"/>
      <c r="PRX151" s="4"/>
      <c r="PRY151" s="4"/>
      <c r="PRZ151" s="4"/>
      <c r="PSA151" s="4"/>
      <c r="PSB151" s="4"/>
      <c r="PSC151" s="4"/>
      <c r="PSD151" s="4"/>
      <c r="PSE151" s="4"/>
      <c r="PSF151" s="4"/>
      <c r="PSG151" s="4"/>
      <c r="PSH151" s="4"/>
      <c r="PSI151" s="4"/>
      <c r="PSJ151" s="4"/>
      <c r="PSK151" s="4"/>
      <c r="PSL151" s="4"/>
      <c r="PSM151" s="4"/>
      <c r="PSN151" s="4"/>
      <c r="PSO151" s="4"/>
      <c r="PSP151" s="4"/>
      <c r="PSQ151" s="4"/>
      <c r="PSR151" s="4"/>
      <c r="PSS151" s="4"/>
      <c r="PST151" s="4"/>
      <c r="PSU151" s="4"/>
      <c r="PSV151" s="4"/>
      <c r="PSW151" s="4"/>
      <c r="PSX151" s="4"/>
      <c r="PSY151" s="4"/>
      <c r="PSZ151" s="4"/>
      <c r="PTA151" s="4"/>
      <c r="PTB151" s="4"/>
      <c r="PTC151" s="4"/>
      <c r="PTD151" s="4"/>
      <c r="PTE151" s="4"/>
      <c r="PTF151" s="4"/>
      <c r="PTG151" s="4"/>
      <c r="PTH151" s="4"/>
      <c r="PTI151" s="4"/>
      <c r="PTJ151" s="4"/>
      <c r="PTK151" s="4"/>
      <c r="PTL151" s="4"/>
      <c r="PTM151" s="4"/>
      <c r="PTN151" s="4"/>
      <c r="PTO151" s="4"/>
      <c r="PTP151" s="4"/>
      <c r="PTQ151" s="4"/>
      <c r="PTR151" s="4"/>
      <c r="PTS151" s="4"/>
      <c r="PTT151" s="4"/>
      <c r="PTU151" s="4"/>
      <c r="PTV151" s="4"/>
      <c r="PTW151" s="4"/>
      <c r="PTX151" s="4"/>
      <c r="PTY151" s="4"/>
      <c r="PTZ151" s="4"/>
      <c r="PUA151" s="4"/>
      <c r="PUB151" s="4"/>
      <c r="PUC151" s="4"/>
      <c r="PUD151" s="4"/>
      <c r="PUE151" s="4"/>
      <c r="PUF151" s="4"/>
      <c r="PUG151" s="4"/>
      <c r="PUH151" s="4"/>
      <c r="PUI151" s="4"/>
      <c r="PUJ151" s="4"/>
      <c r="PUK151" s="4"/>
      <c r="PUL151" s="4"/>
      <c r="PUM151" s="4"/>
      <c r="PUN151" s="4"/>
      <c r="PUO151" s="4"/>
      <c r="PUP151" s="4"/>
      <c r="PUQ151" s="4"/>
      <c r="PUR151" s="4"/>
      <c r="PUS151" s="4"/>
      <c r="PUT151" s="4"/>
      <c r="PUU151" s="4"/>
      <c r="PUV151" s="4"/>
      <c r="PUW151" s="4"/>
      <c r="PUX151" s="4"/>
      <c r="PUY151" s="4"/>
      <c r="PUZ151" s="4"/>
      <c r="PVA151" s="4"/>
      <c r="PVB151" s="4"/>
      <c r="PVC151" s="4"/>
      <c r="PVD151" s="4"/>
      <c r="PVE151" s="4"/>
      <c r="PVF151" s="4"/>
      <c r="PVG151" s="4"/>
      <c r="PVH151" s="4"/>
      <c r="PVI151" s="4"/>
      <c r="PVJ151" s="4"/>
      <c r="PVK151" s="4"/>
      <c r="PVL151" s="4"/>
      <c r="PVM151" s="4"/>
      <c r="PVN151" s="4"/>
      <c r="PVO151" s="4"/>
      <c r="PVP151" s="4"/>
      <c r="PVQ151" s="4"/>
      <c r="PVR151" s="4"/>
      <c r="PVS151" s="4"/>
      <c r="PVT151" s="4"/>
      <c r="PVU151" s="4"/>
      <c r="PVV151" s="4"/>
      <c r="PVW151" s="4"/>
      <c r="PVX151" s="4"/>
      <c r="PVY151" s="4"/>
      <c r="PVZ151" s="4"/>
      <c r="PWA151" s="4"/>
      <c r="PWB151" s="4"/>
      <c r="PWC151" s="4"/>
      <c r="PWD151" s="4"/>
      <c r="PWE151" s="4"/>
      <c r="PWF151" s="4"/>
      <c r="PWG151" s="4"/>
      <c r="PWH151" s="4"/>
      <c r="PWI151" s="4"/>
      <c r="PWJ151" s="4"/>
      <c r="PWK151" s="4"/>
      <c r="PWL151" s="4"/>
      <c r="PWM151" s="4"/>
      <c r="PWN151" s="4"/>
      <c r="PWO151" s="4"/>
      <c r="PWP151" s="4"/>
      <c r="PWQ151" s="4"/>
      <c r="PWR151" s="4"/>
      <c r="PWS151" s="4"/>
      <c r="PWT151" s="4"/>
      <c r="PWU151" s="4"/>
      <c r="PWV151" s="4"/>
      <c r="PWW151" s="4"/>
      <c r="PWX151" s="4"/>
      <c r="PWY151" s="4"/>
      <c r="PWZ151" s="4"/>
      <c r="PXA151" s="4"/>
      <c r="PXB151" s="4"/>
      <c r="PXC151" s="4"/>
      <c r="PXD151" s="4"/>
      <c r="PXE151" s="4"/>
      <c r="PXF151" s="4"/>
      <c r="PXG151" s="4"/>
      <c r="PXH151" s="4"/>
      <c r="PXI151" s="4"/>
      <c r="PXJ151" s="4"/>
      <c r="PXK151" s="4"/>
      <c r="PXL151" s="4"/>
      <c r="PXM151" s="4"/>
      <c r="PXN151" s="4"/>
      <c r="PXO151" s="4"/>
      <c r="PXP151" s="4"/>
      <c r="PXQ151" s="4"/>
      <c r="PXR151" s="4"/>
      <c r="PXS151" s="4"/>
      <c r="PXT151" s="4"/>
      <c r="PXU151" s="4"/>
      <c r="PXV151" s="4"/>
      <c r="PXW151" s="4"/>
      <c r="PXX151" s="4"/>
      <c r="PXY151" s="4"/>
      <c r="PXZ151" s="4"/>
      <c r="PYA151" s="4"/>
      <c r="PYB151" s="4"/>
      <c r="PYC151" s="4"/>
      <c r="PYD151" s="4"/>
      <c r="PYE151" s="4"/>
      <c r="PYF151" s="4"/>
      <c r="PYG151" s="4"/>
      <c r="PYH151" s="4"/>
      <c r="PYI151" s="74"/>
      <c r="PYJ151" s="74"/>
      <c r="PYK151" s="74"/>
      <c r="PYL151" s="74"/>
      <c r="PYM151" s="74"/>
      <c r="PYN151" s="74"/>
      <c r="PYO151" s="4"/>
      <c r="PYP151" s="4"/>
      <c r="PYQ151" s="4"/>
      <c r="PYR151" s="4"/>
      <c r="PYS151" s="4"/>
      <c r="PYT151" s="4"/>
      <c r="PYU151" s="4"/>
      <c r="PYV151" s="4"/>
      <c r="PYW151" s="4"/>
      <c r="PYX151" s="4"/>
      <c r="PYY151" s="4"/>
      <c r="PYZ151" s="4"/>
      <c r="PZA151" s="4"/>
      <c r="PZB151" s="4"/>
      <c r="PZC151" s="4"/>
      <c r="PZD151" s="4"/>
      <c r="PZE151" s="4"/>
      <c r="PZF151" s="4"/>
      <c r="PZG151" s="4"/>
      <c r="PZH151" s="4"/>
      <c r="PZI151" s="4"/>
      <c r="PZJ151" s="4"/>
      <c r="PZK151" s="4"/>
      <c r="PZL151" s="4"/>
      <c r="PZM151" s="4"/>
      <c r="PZN151" s="4"/>
      <c r="PZO151" s="4"/>
      <c r="PZP151" s="4"/>
      <c r="PZQ151" s="4"/>
      <c r="PZR151" s="4"/>
      <c r="PZS151" s="4"/>
      <c r="PZT151" s="4"/>
      <c r="PZU151" s="4"/>
      <c r="PZV151" s="4"/>
      <c r="PZW151" s="4"/>
      <c r="PZX151" s="4"/>
      <c r="PZY151" s="4"/>
      <c r="PZZ151" s="4"/>
      <c r="QAA151" s="4"/>
      <c r="QAB151" s="4"/>
      <c r="QAC151" s="4"/>
      <c r="QAD151" s="4"/>
      <c r="QAE151" s="4"/>
      <c r="QAF151" s="4"/>
      <c r="QAG151" s="4"/>
      <c r="QAH151" s="4"/>
      <c r="QAI151" s="4"/>
      <c r="QAJ151" s="4"/>
      <c r="QAK151" s="4"/>
      <c r="QAL151" s="4"/>
      <c r="QAM151" s="4"/>
      <c r="QAN151" s="4"/>
      <c r="QAO151" s="4"/>
      <c r="QAP151" s="4"/>
      <c r="QAQ151" s="4"/>
      <c r="QAR151" s="4"/>
      <c r="QAS151" s="4"/>
      <c r="QAT151" s="4"/>
      <c r="QAU151" s="4"/>
      <c r="QAV151" s="4"/>
      <c r="QAW151" s="4"/>
      <c r="QAX151" s="4"/>
      <c r="QAY151" s="4"/>
      <c r="QAZ151" s="4"/>
      <c r="QBA151" s="4"/>
      <c r="QBB151" s="4"/>
      <c r="QBC151" s="4"/>
      <c r="QBD151" s="4"/>
      <c r="QBE151" s="4"/>
      <c r="QBF151" s="4"/>
      <c r="QBG151" s="4"/>
      <c r="QBH151" s="4"/>
      <c r="QBI151" s="4"/>
      <c r="QBJ151" s="4"/>
      <c r="QBK151" s="4"/>
      <c r="QBL151" s="4"/>
      <c r="QBM151" s="4"/>
      <c r="QBN151" s="4"/>
      <c r="QBO151" s="4"/>
      <c r="QBP151" s="4"/>
      <c r="QBQ151" s="4"/>
      <c r="QBR151" s="4"/>
      <c r="QBS151" s="4"/>
      <c r="QBT151" s="4"/>
      <c r="QBU151" s="4"/>
      <c r="QBV151" s="4"/>
      <c r="QBW151" s="4"/>
      <c r="QBX151" s="4"/>
      <c r="QBY151" s="4"/>
      <c r="QBZ151" s="4"/>
      <c r="QCA151" s="4"/>
      <c r="QCB151" s="4"/>
      <c r="QCC151" s="4"/>
      <c r="QCD151" s="4"/>
      <c r="QCE151" s="4"/>
      <c r="QCF151" s="4"/>
      <c r="QCG151" s="4"/>
      <c r="QCH151" s="4"/>
      <c r="QCI151" s="4"/>
      <c r="QCJ151" s="4"/>
      <c r="QCK151" s="4"/>
      <c r="QCL151" s="4"/>
      <c r="QCM151" s="4"/>
      <c r="QCN151" s="4"/>
      <c r="QCO151" s="4"/>
      <c r="QCP151" s="4"/>
      <c r="QCQ151" s="4"/>
      <c r="QCR151" s="4"/>
      <c r="QCS151" s="4"/>
      <c r="QCT151" s="4"/>
      <c r="QCU151" s="4"/>
      <c r="QCV151" s="4"/>
      <c r="QCW151" s="4"/>
      <c r="QCX151" s="4"/>
      <c r="QCY151" s="4"/>
      <c r="QCZ151" s="4"/>
      <c r="QDA151" s="4"/>
      <c r="QDB151" s="4"/>
      <c r="QDC151" s="4"/>
      <c r="QDD151" s="4"/>
      <c r="QDE151" s="4"/>
      <c r="QDF151" s="4"/>
      <c r="QDG151" s="4"/>
      <c r="QDH151" s="4"/>
      <c r="QDI151" s="4"/>
      <c r="QDJ151" s="4"/>
      <c r="QDK151" s="4"/>
      <c r="QDL151" s="4"/>
      <c r="QDM151" s="4"/>
      <c r="QDN151" s="4"/>
      <c r="QDO151" s="4"/>
      <c r="QDP151" s="4"/>
      <c r="QDQ151" s="4"/>
      <c r="QDR151" s="4"/>
      <c r="QDS151" s="4"/>
      <c r="QDT151" s="4"/>
      <c r="QDU151" s="4"/>
      <c r="QDV151" s="4"/>
      <c r="QDW151" s="4"/>
      <c r="QDX151" s="4"/>
      <c r="QDY151" s="4"/>
      <c r="QDZ151" s="4"/>
      <c r="QEA151" s="4"/>
      <c r="QEB151" s="4"/>
      <c r="QEC151" s="4"/>
      <c r="QED151" s="4"/>
      <c r="QEE151" s="4"/>
      <c r="QEF151" s="4"/>
      <c r="QEG151" s="4"/>
      <c r="QEH151" s="4"/>
      <c r="QEI151" s="4"/>
      <c r="QEJ151" s="4"/>
      <c r="QEK151" s="4"/>
      <c r="QEL151" s="4"/>
      <c r="QEM151" s="4"/>
      <c r="QEN151" s="4"/>
      <c r="QEO151" s="4"/>
      <c r="QEP151" s="4"/>
      <c r="QEQ151" s="4"/>
      <c r="QER151" s="4"/>
      <c r="QES151" s="4"/>
      <c r="QET151" s="4"/>
      <c r="QEU151" s="4"/>
      <c r="QEV151" s="4"/>
      <c r="QEW151" s="4"/>
      <c r="QEX151" s="4"/>
      <c r="QEY151" s="4"/>
      <c r="QEZ151" s="4"/>
      <c r="QFA151" s="4"/>
      <c r="QFB151" s="4"/>
      <c r="QFC151" s="4"/>
      <c r="QFD151" s="4"/>
      <c r="QFE151" s="4"/>
      <c r="QFF151" s="4"/>
      <c r="QFG151" s="4"/>
      <c r="QFH151" s="4"/>
      <c r="QFI151" s="4"/>
      <c r="QFJ151" s="4"/>
      <c r="QFK151" s="4"/>
      <c r="QFL151" s="4"/>
      <c r="QFM151" s="4"/>
      <c r="QFN151" s="4"/>
      <c r="QFO151" s="4"/>
      <c r="QFP151" s="4"/>
      <c r="QFQ151" s="4"/>
      <c r="QFR151" s="4"/>
      <c r="QFS151" s="4"/>
      <c r="QFT151" s="4"/>
      <c r="QFU151" s="4"/>
      <c r="QFV151" s="4"/>
      <c r="QFW151" s="4"/>
      <c r="QFX151" s="4"/>
      <c r="QFY151" s="4"/>
      <c r="QFZ151" s="4"/>
      <c r="QGA151" s="4"/>
      <c r="QGB151" s="4"/>
      <c r="QGC151" s="4"/>
      <c r="QGD151" s="4"/>
      <c r="QGE151" s="4"/>
      <c r="QGF151" s="4"/>
      <c r="QGG151" s="4"/>
      <c r="QGH151" s="4"/>
      <c r="QGI151" s="4"/>
      <c r="QGJ151" s="4"/>
      <c r="QGK151" s="4"/>
      <c r="QGL151" s="4"/>
      <c r="QGM151" s="4"/>
      <c r="QGN151" s="4"/>
      <c r="QGO151" s="4"/>
      <c r="QGP151" s="4"/>
      <c r="QGQ151" s="4"/>
      <c r="QGR151" s="4"/>
      <c r="QGS151" s="4"/>
      <c r="QGT151" s="4"/>
      <c r="QGU151" s="4"/>
      <c r="QGV151" s="4"/>
      <c r="QGW151" s="4"/>
      <c r="QGX151" s="4"/>
      <c r="QGY151" s="4"/>
      <c r="QGZ151" s="4"/>
      <c r="QHA151" s="4"/>
      <c r="QHB151" s="4"/>
      <c r="QHC151" s="4"/>
      <c r="QHD151" s="4"/>
      <c r="QHE151" s="4"/>
      <c r="QHF151" s="4"/>
      <c r="QHG151" s="4"/>
      <c r="QHH151" s="4"/>
      <c r="QHI151" s="4"/>
      <c r="QHJ151" s="4"/>
      <c r="QHK151" s="4"/>
      <c r="QHL151" s="4"/>
      <c r="QHM151" s="4"/>
      <c r="QHN151" s="4"/>
      <c r="QHO151" s="4"/>
      <c r="QHP151" s="4"/>
      <c r="QHQ151" s="4"/>
      <c r="QHR151" s="4"/>
      <c r="QHS151" s="4"/>
      <c r="QHT151" s="4"/>
      <c r="QHU151" s="4"/>
      <c r="QHV151" s="4"/>
      <c r="QHW151" s="4"/>
      <c r="QHX151" s="4"/>
      <c r="QHY151" s="4"/>
      <c r="QHZ151" s="4"/>
      <c r="QIA151" s="4"/>
      <c r="QIB151" s="4"/>
      <c r="QIC151" s="4"/>
      <c r="QID151" s="4"/>
      <c r="QIE151" s="74"/>
      <c r="QIF151" s="74"/>
      <c r="QIG151" s="74"/>
      <c r="QIH151" s="74"/>
      <c r="QII151" s="74"/>
      <c r="QIJ151" s="74"/>
      <c r="QIK151" s="4"/>
      <c r="QIL151" s="4"/>
      <c r="QIM151" s="4"/>
      <c r="QIN151" s="4"/>
      <c r="QIO151" s="4"/>
      <c r="QIP151" s="4"/>
      <c r="QIQ151" s="4"/>
      <c r="QIR151" s="4"/>
      <c r="QIS151" s="4"/>
      <c r="QIT151" s="4"/>
      <c r="QIU151" s="4"/>
      <c r="QIV151" s="4"/>
      <c r="QIW151" s="4"/>
      <c r="QIX151" s="4"/>
      <c r="QIY151" s="4"/>
      <c r="QIZ151" s="4"/>
      <c r="QJA151" s="4"/>
      <c r="QJB151" s="4"/>
      <c r="QJC151" s="4"/>
      <c r="QJD151" s="4"/>
      <c r="QJE151" s="4"/>
      <c r="QJF151" s="4"/>
      <c r="QJG151" s="4"/>
      <c r="QJH151" s="4"/>
      <c r="QJI151" s="4"/>
      <c r="QJJ151" s="4"/>
      <c r="QJK151" s="4"/>
      <c r="QJL151" s="4"/>
      <c r="QJM151" s="4"/>
      <c r="QJN151" s="4"/>
      <c r="QJO151" s="4"/>
      <c r="QJP151" s="4"/>
      <c r="QJQ151" s="4"/>
      <c r="QJR151" s="4"/>
      <c r="QJS151" s="4"/>
      <c r="QJT151" s="4"/>
      <c r="QJU151" s="4"/>
      <c r="QJV151" s="4"/>
      <c r="QJW151" s="4"/>
      <c r="QJX151" s="4"/>
      <c r="QJY151" s="4"/>
      <c r="QJZ151" s="4"/>
      <c r="QKA151" s="4"/>
      <c r="QKB151" s="4"/>
      <c r="QKC151" s="4"/>
      <c r="QKD151" s="4"/>
      <c r="QKE151" s="4"/>
      <c r="QKF151" s="4"/>
      <c r="QKG151" s="4"/>
      <c r="QKH151" s="4"/>
      <c r="QKI151" s="4"/>
      <c r="QKJ151" s="4"/>
      <c r="QKK151" s="4"/>
      <c r="QKL151" s="4"/>
      <c r="QKM151" s="4"/>
      <c r="QKN151" s="4"/>
      <c r="QKO151" s="4"/>
      <c r="QKP151" s="4"/>
      <c r="QKQ151" s="4"/>
      <c r="QKR151" s="4"/>
      <c r="QKS151" s="4"/>
      <c r="QKT151" s="4"/>
      <c r="QKU151" s="4"/>
      <c r="QKV151" s="4"/>
      <c r="QKW151" s="4"/>
      <c r="QKX151" s="4"/>
      <c r="QKY151" s="4"/>
      <c r="QKZ151" s="4"/>
      <c r="QLA151" s="4"/>
      <c r="QLB151" s="4"/>
      <c r="QLC151" s="4"/>
      <c r="QLD151" s="4"/>
      <c r="QLE151" s="4"/>
      <c r="QLF151" s="4"/>
      <c r="QLG151" s="4"/>
      <c r="QLH151" s="4"/>
      <c r="QLI151" s="4"/>
      <c r="QLJ151" s="4"/>
      <c r="QLK151" s="4"/>
      <c r="QLL151" s="4"/>
      <c r="QLM151" s="4"/>
      <c r="QLN151" s="4"/>
      <c r="QLO151" s="4"/>
      <c r="QLP151" s="4"/>
      <c r="QLQ151" s="4"/>
      <c r="QLR151" s="4"/>
      <c r="QLS151" s="4"/>
      <c r="QLT151" s="4"/>
      <c r="QLU151" s="4"/>
      <c r="QLV151" s="4"/>
      <c r="QLW151" s="4"/>
      <c r="QLX151" s="4"/>
      <c r="QLY151" s="4"/>
      <c r="QLZ151" s="4"/>
      <c r="QMA151" s="4"/>
      <c r="QMB151" s="4"/>
      <c r="QMC151" s="4"/>
      <c r="QMD151" s="4"/>
      <c r="QME151" s="4"/>
      <c r="QMF151" s="4"/>
      <c r="QMG151" s="4"/>
      <c r="QMH151" s="4"/>
      <c r="QMI151" s="4"/>
      <c r="QMJ151" s="4"/>
      <c r="QMK151" s="4"/>
      <c r="QML151" s="4"/>
      <c r="QMM151" s="4"/>
      <c r="QMN151" s="4"/>
      <c r="QMO151" s="4"/>
      <c r="QMP151" s="4"/>
      <c r="QMQ151" s="4"/>
      <c r="QMR151" s="4"/>
      <c r="QMS151" s="4"/>
      <c r="QMT151" s="4"/>
      <c r="QMU151" s="4"/>
      <c r="QMV151" s="4"/>
      <c r="QMW151" s="4"/>
      <c r="QMX151" s="4"/>
      <c r="QMY151" s="4"/>
      <c r="QMZ151" s="4"/>
      <c r="QNA151" s="4"/>
      <c r="QNB151" s="4"/>
      <c r="QNC151" s="4"/>
      <c r="QND151" s="4"/>
      <c r="QNE151" s="4"/>
      <c r="QNF151" s="4"/>
      <c r="QNG151" s="4"/>
      <c r="QNH151" s="4"/>
      <c r="QNI151" s="4"/>
      <c r="QNJ151" s="4"/>
      <c r="QNK151" s="4"/>
      <c r="QNL151" s="4"/>
      <c r="QNM151" s="4"/>
      <c r="QNN151" s="4"/>
      <c r="QNO151" s="4"/>
      <c r="QNP151" s="4"/>
      <c r="QNQ151" s="4"/>
      <c r="QNR151" s="4"/>
      <c r="QNS151" s="4"/>
      <c r="QNT151" s="4"/>
      <c r="QNU151" s="4"/>
      <c r="QNV151" s="4"/>
      <c r="QNW151" s="4"/>
      <c r="QNX151" s="4"/>
      <c r="QNY151" s="4"/>
      <c r="QNZ151" s="4"/>
      <c r="QOA151" s="4"/>
      <c r="QOB151" s="4"/>
      <c r="QOC151" s="4"/>
      <c r="QOD151" s="4"/>
      <c r="QOE151" s="4"/>
      <c r="QOF151" s="4"/>
      <c r="QOG151" s="4"/>
      <c r="QOH151" s="4"/>
      <c r="QOI151" s="4"/>
      <c r="QOJ151" s="4"/>
      <c r="QOK151" s="4"/>
      <c r="QOL151" s="4"/>
      <c r="QOM151" s="4"/>
      <c r="QON151" s="4"/>
      <c r="QOO151" s="4"/>
      <c r="QOP151" s="4"/>
      <c r="QOQ151" s="4"/>
      <c r="QOR151" s="4"/>
      <c r="QOS151" s="4"/>
      <c r="QOT151" s="4"/>
      <c r="QOU151" s="4"/>
      <c r="QOV151" s="4"/>
      <c r="QOW151" s="4"/>
      <c r="QOX151" s="4"/>
      <c r="QOY151" s="4"/>
      <c r="QOZ151" s="4"/>
      <c r="QPA151" s="4"/>
      <c r="QPB151" s="4"/>
      <c r="QPC151" s="4"/>
      <c r="QPD151" s="4"/>
      <c r="QPE151" s="4"/>
      <c r="QPF151" s="4"/>
      <c r="QPG151" s="4"/>
      <c r="QPH151" s="4"/>
      <c r="QPI151" s="4"/>
      <c r="QPJ151" s="4"/>
      <c r="QPK151" s="4"/>
      <c r="QPL151" s="4"/>
      <c r="QPM151" s="4"/>
      <c r="QPN151" s="4"/>
      <c r="QPO151" s="4"/>
      <c r="QPP151" s="4"/>
      <c r="QPQ151" s="4"/>
      <c r="QPR151" s="4"/>
      <c r="QPS151" s="4"/>
      <c r="QPT151" s="4"/>
      <c r="QPU151" s="4"/>
      <c r="QPV151" s="4"/>
      <c r="QPW151" s="4"/>
      <c r="QPX151" s="4"/>
      <c r="QPY151" s="4"/>
      <c r="QPZ151" s="4"/>
      <c r="QQA151" s="4"/>
      <c r="QQB151" s="4"/>
      <c r="QQC151" s="4"/>
      <c r="QQD151" s="4"/>
      <c r="QQE151" s="4"/>
      <c r="QQF151" s="4"/>
      <c r="QQG151" s="4"/>
      <c r="QQH151" s="4"/>
      <c r="QQI151" s="4"/>
      <c r="QQJ151" s="4"/>
      <c r="QQK151" s="4"/>
      <c r="QQL151" s="4"/>
      <c r="QQM151" s="4"/>
      <c r="QQN151" s="4"/>
      <c r="QQO151" s="4"/>
      <c r="QQP151" s="4"/>
      <c r="QQQ151" s="4"/>
      <c r="QQR151" s="4"/>
      <c r="QQS151" s="4"/>
      <c r="QQT151" s="4"/>
      <c r="QQU151" s="4"/>
      <c r="QQV151" s="4"/>
      <c r="QQW151" s="4"/>
      <c r="QQX151" s="4"/>
      <c r="QQY151" s="4"/>
      <c r="QQZ151" s="4"/>
      <c r="QRA151" s="4"/>
      <c r="QRB151" s="4"/>
      <c r="QRC151" s="4"/>
      <c r="QRD151" s="4"/>
      <c r="QRE151" s="4"/>
      <c r="QRF151" s="4"/>
      <c r="QRG151" s="4"/>
      <c r="QRH151" s="4"/>
      <c r="QRI151" s="4"/>
      <c r="QRJ151" s="4"/>
      <c r="QRK151" s="4"/>
      <c r="QRL151" s="4"/>
      <c r="QRM151" s="4"/>
      <c r="QRN151" s="4"/>
      <c r="QRO151" s="4"/>
      <c r="QRP151" s="4"/>
      <c r="QRQ151" s="4"/>
      <c r="QRR151" s="4"/>
      <c r="QRS151" s="4"/>
      <c r="QRT151" s="4"/>
      <c r="QRU151" s="4"/>
      <c r="QRV151" s="4"/>
      <c r="QRW151" s="4"/>
      <c r="QRX151" s="4"/>
      <c r="QRY151" s="4"/>
      <c r="QRZ151" s="4"/>
      <c r="QSA151" s="74"/>
      <c r="QSB151" s="74"/>
      <c r="QSC151" s="74"/>
      <c r="QSD151" s="74"/>
      <c r="QSE151" s="74"/>
      <c r="QSF151" s="74"/>
      <c r="QSG151" s="4"/>
      <c r="QSH151" s="4"/>
      <c r="QSI151" s="4"/>
      <c r="QSJ151" s="4"/>
      <c r="QSK151" s="4"/>
      <c r="QSL151" s="4"/>
      <c r="QSM151" s="4"/>
      <c r="QSN151" s="4"/>
      <c r="QSO151" s="4"/>
      <c r="QSP151" s="4"/>
      <c r="QSQ151" s="4"/>
      <c r="QSR151" s="4"/>
      <c r="QSS151" s="4"/>
      <c r="QST151" s="4"/>
      <c r="QSU151" s="4"/>
      <c r="QSV151" s="4"/>
      <c r="QSW151" s="4"/>
      <c r="QSX151" s="4"/>
      <c r="QSY151" s="4"/>
      <c r="QSZ151" s="4"/>
      <c r="QTA151" s="4"/>
      <c r="QTB151" s="4"/>
      <c r="QTC151" s="4"/>
      <c r="QTD151" s="4"/>
      <c r="QTE151" s="4"/>
      <c r="QTF151" s="4"/>
      <c r="QTG151" s="4"/>
      <c r="QTH151" s="4"/>
      <c r="QTI151" s="4"/>
      <c r="QTJ151" s="4"/>
      <c r="QTK151" s="4"/>
      <c r="QTL151" s="4"/>
      <c r="QTM151" s="4"/>
      <c r="QTN151" s="4"/>
      <c r="QTO151" s="4"/>
      <c r="QTP151" s="4"/>
      <c r="QTQ151" s="4"/>
      <c r="QTR151" s="4"/>
      <c r="QTS151" s="4"/>
      <c r="QTT151" s="4"/>
      <c r="QTU151" s="4"/>
      <c r="QTV151" s="4"/>
      <c r="QTW151" s="4"/>
      <c r="QTX151" s="4"/>
      <c r="QTY151" s="4"/>
      <c r="QTZ151" s="4"/>
      <c r="QUA151" s="4"/>
      <c r="QUB151" s="4"/>
      <c r="QUC151" s="4"/>
      <c r="QUD151" s="4"/>
      <c r="QUE151" s="4"/>
      <c r="QUF151" s="4"/>
      <c r="QUG151" s="4"/>
      <c r="QUH151" s="4"/>
      <c r="QUI151" s="4"/>
      <c r="QUJ151" s="4"/>
      <c r="QUK151" s="4"/>
      <c r="QUL151" s="4"/>
      <c r="QUM151" s="4"/>
      <c r="QUN151" s="4"/>
      <c r="QUO151" s="4"/>
      <c r="QUP151" s="4"/>
      <c r="QUQ151" s="4"/>
      <c r="QUR151" s="4"/>
      <c r="QUS151" s="4"/>
      <c r="QUT151" s="4"/>
      <c r="QUU151" s="4"/>
      <c r="QUV151" s="4"/>
      <c r="QUW151" s="4"/>
      <c r="QUX151" s="4"/>
      <c r="QUY151" s="4"/>
      <c r="QUZ151" s="4"/>
      <c r="QVA151" s="4"/>
      <c r="QVB151" s="4"/>
      <c r="QVC151" s="4"/>
      <c r="QVD151" s="4"/>
      <c r="QVE151" s="4"/>
      <c r="QVF151" s="4"/>
      <c r="QVG151" s="4"/>
      <c r="QVH151" s="4"/>
      <c r="QVI151" s="4"/>
      <c r="QVJ151" s="4"/>
      <c r="QVK151" s="4"/>
      <c r="QVL151" s="4"/>
      <c r="QVM151" s="4"/>
      <c r="QVN151" s="4"/>
      <c r="QVO151" s="4"/>
      <c r="QVP151" s="4"/>
      <c r="QVQ151" s="4"/>
      <c r="QVR151" s="4"/>
      <c r="QVS151" s="4"/>
      <c r="QVT151" s="4"/>
      <c r="QVU151" s="4"/>
      <c r="QVV151" s="4"/>
      <c r="QVW151" s="4"/>
      <c r="QVX151" s="4"/>
      <c r="QVY151" s="4"/>
      <c r="QVZ151" s="4"/>
      <c r="QWA151" s="4"/>
      <c r="QWB151" s="4"/>
      <c r="QWC151" s="4"/>
      <c r="QWD151" s="4"/>
      <c r="QWE151" s="4"/>
      <c r="QWF151" s="4"/>
      <c r="QWG151" s="4"/>
      <c r="QWH151" s="4"/>
      <c r="QWI151" s="4"/>
      <c r="QWJ151" s="4"/>
      <c r="QWK151" s="4"/>
      <c r="QWL151" s="4"/>
      <c r="QWM151" s="4"/>
      <c r="QWN151" s="4"/>
      <c r="QWO151" s="4"/>
      <c r="QWP151" s="4"/>
      <c r="QWQ151" s="4"/>
      <c r="QWR151" s="4"/>
      <c r="QWS151" s="4"/>
      <c r="QWT151" s="4"/>
      <c r="QWU151" s="4"/>
      <c r="QWV151" s="4"/>
      <c r="QWW151" s="4"/>
      <c r="QWX151" s="4"/>
      <c r="QWY151" s="4"/>
      <c r="QWZ151" s="4"/>
      <c r="QXA151" s="4"/>
      <c r="QXB151" s="4"/>
      <c r="QXC151" s="4"/>
      <c r="QXD151" s="4"/>
      <c r="QXE151" s="4"/>
      <c r="QXF151" s="4"/>
      <c r="QXG151" s="4"/>
      <c r="QXH151" s="4"/>
      <c r="QXI151" s="4"/>
      <c r="QXJ151" s="4"/>
      <c r="QXK151" s="4"/>
      <c r="QXL151" s="4"/>
      <c r="QXM151" s="4"/>
      <c r="QXN151" s="4"/>
      <c r="QXO151" s="4"/>
      <c r="QXP151" s="4"/>
      <c r="QXQ151" s="4"/>
      <c r="QXR151" s="4"/>
      <c r="QXS151" s="4"/>
      <c r="QXT151" s="4"/>
      <c r="QXU151" s="4"/>
      <c r="QXV151" s="4"/>
      <c r="QXW151" s="4"/>
      <c r="QXX151" s="4"/>
      <c r="QXY151" s="4"/>
      <c r="QXZ151" s="4"/>
      <c r="QYA151" s="4"/>
      <c r="QYB151" s="4"/>
      <c r="QYC151" s="4"/>
      <c r="QYD151" s="4"/>
      <c r="QYE151" s="4"/>
      <c r="QYF151" s="4"/>
      <c r="QYG151" s="4"/>
      <c r="QYH151" s="4"/>
      <c r="QYI151" s="4"/>
      <c r="QYJ151" s="4"/>
      <c r="QYK151" s="4"/>
      <c r="QYL151" s="4"/>
      <c r="QYM151" s="4"/>
      <c r="QYN151" s="4"/>
      <c r="QYO151" s="4"/>
      <c r="QYP151" s="4"/>
      <c r="QYQ151" s="4"/>
      <c r="QYR151" s="4"/>
      <c r="QYS151" s="4"/>
      <c r="QYT151" s="4"/>
      <c r="QYU151" s="4"/>
      <c r="QYV151" s="4"/>
      <c r="QYW151" s="4"/>
      <c r="QYX151" s="4"/>
      <c r="QYY151" s="4"/>
      <c r="QYZ151" s="4"/>
      <c r="QZA151" s="4"/>
      <c r="QZB151" s="4"/>
      <c r="QZC151" s="4"/>
      <c r="QZD151" s="4"/>
      <c r="QZE151" s="4"/>
      <c r="QZF151" s="4"/>
      <c r="QZG151" s="4"/>
      <c r="QZH151" s="4"/>
      <c r="QZI151" s="4"/>
      <c r="QZJ151" s="4"/>
      <c r="QZK151" s="4"/>
      <c r="QZL151" s="4"/>
      <c r="QZM151" s="4"/>
      <c r="QZN151" s="4"/>
      <c r="QZO151" s="4"/>
      <c r="QZP151" s="4"/>
      <c r="QZQ151" s="4"/>
      <c r="QZR151" s="4"/>
      <c r="QZS151" s="4"/>
      <c r="QZT151" s="4"/>
      <c r="QZU151" s="4"/>
      <c r="QZV151" s="4"/>
      <c r="QZW151" s="4"/>
      <c r="QZX151" s="4"/>
      <c r="QZY151" s="4"/>
      <c r="QZZ151" s="4"/>
      <c r="RAA151" s="4"/>
      <c r="RAB151" s="4"/>
      <c r="RAC151" s="4"/>
      <c r="RAD151" s="4"/>
      <c r="RAE151" s="4"/>
      <c r="RAF151" s="4"/>
      <c r="RAG151" s="4"/>
      <c r="RAH151" s="4"/>
      <c r="RAI151" s="4"/>
      <c r="RAJ151" s="4"/>
      <c r="RAK151" s="4"/>
      <c r="RAL151" s="4"/>
      <c r="RAM151" s="4"/>
      <c r="RAN151" s="4"/>
      <c r="RAO151" s="4"/>
      <c r="RAP151" s="4"/>
      <c r="RAQ151" s="4"/>
      <c r="RAR151" s="4"/>
      <c r="RAS151" s="4"/>
      <c r="RAT151" s="4"/>
      <c r="RAU151" s="4"/>
      <c r="RAV151" s="4"/>
      <c r="RAW151" s="4"/>
      <c r="RAX151" s="4"/>
      <c r="RAY151" s="4"/>
      <c r="RAZ151" s="4"/>
      <c r="RBA151" s="4"/>
      <c r="RBB151" s="4"/>
      <c r="RBC151" s="4"/>
      <c r="RBD151" s="4"/>
      <c r="RBE151" s="4"/>
      <c r="RBF151" s="4"/>
      <c r="RBG151" s="4"/>
      <c r="RBH151" s="4"/>
      <c r="RBI151" s="4"/>
      <c r="RBJ151" s="4"/>
      <c r="RBK151" s="4"/>
      <c r="RBL151" s="4"/>
      <c r="RBM151" s="4"/>
      <c r="RBN151" s="4"/>
      <c r="RBO151" s="4"/>
      <c r="RBP151" s="4"/>
      <c r="RBQ151" s="4"/>
      <c r="RBR151" s="4"/>
      <c r="RBS151" s="4"/>
      <c r="RBT151" s="4"/>
      <c r="RBU151" s="4"/>
      <c r="RBV151" s="4"/>
      <c r="RBW151" s="74"/>
      <c r="RBX151" s="74"/>
      <c r="RBY151" s="74"/>
      <c r="RBZ151" s="74"/>
      <c r="RCA151" s="74"/>
      <c r="RCB151" s="74"/>
      <c r="RCC151" s="4"/>
      <c r="RCD151" s="4"/>
      <c r="RCE151" s="4"/>
      <c r="RCF151" s="4"/>
      <c r="RCG151" s="4"/>
      <c r="RCH151" s="4"/>
      <c r="RCI151" s="4"/>
      <c r="RCJ151" s="4"/>
      <c r="RCK151" s="4"/>
      <c r="RCL151" s="4"/>
      <c r="RCM151" s="4"/>
      <c r="RCN151" s="4"/>
      <c r="RCO151" s="4"/>
      <c r="RCP151" s="4"/>
      <c r="RCQ151" s="4"/>
      <c r="RCR151" s="4"/>
      <c r="RCS151" s="4"/>
      <c r="RCT151" s="4"/>
      <c r="RCU151" s="4"/>
      <c r="RCV151" s="4"/>
      <c r="RCW151" s="4"/>
      <c r="RCX151" s="4"/>
      <c r="RCY151" s="4"/>
      <c r="RCZ151" s="4"/>
      <c r="RDA151" s="4"/>
      <c r="RDB151" s="4"/>
      <c r="RDC151" s="4"/>
      <c r="RDD151" s="4"/>
      <c r="RDE151" s="4"/>
      <c r="RDF151" s="4"/>
      <c r="RDG151" s="4"/>
      <c r="RDH151" s="4"/>
      <c r="RDI151" s="4"/>
      <c r="RDJ151" s="4"/>
      <c r="RDK151" s="4"/>
      <c r="RDL151" s="4"/>
      <c r="RDM151" s="4"/>
      <c r="RDN151" s="4"/>
      <c r="RDO151" s="4"/>
      <c r="RDP151" s="4"/>
      <c r="RDQ151" s="4"/>
      <c r="RDR151" s="4"/>
      <c r="RDS151" s="4"/>
      <c r="RDT151" s="4"/>
      <c r="RDU151" s="4"/>
      <c r="RDV151" s="4"/>
      <c r="RDW151" s="4"/>
      <c r="RDX151" s="4"/>
      <c r="RDY151" s="4"/>
      <c r="RDZ151" s="4"/>
      <c r="REA151" s="4"/>
      <c r="REB151" s="4"/>
      <c r="REC151" s="4"/>
      <c r="RED151" s="4"/>
      <c r="REE151" s="4"/>
      <c r="REF151" s="4"/>
      <c r="REG151" s="4"/>
      <c r="REH151" s="4"/>
      <c r="REI151" s="4"/>
      <c r="REJ151" s="4"/>
      <c r="REK151" s="4"/>
      <c r="REL151" s="4"/>
      <c r="REM151" s="4"/>
      <c r="REN151" s="4"/>
      <c r="REO151" s="4"/>
      <c r="REP151" s="4"/>
      <c r="REQ151" s="4"/>
      <c r="RER151" s="4"/>
      <c r="RES151" s="4"/>
      <c r="RET151" s="4"/>
      <c r="REU151" s="4"/>
      <c r="REV151" s="4"/>
      <c r="REW151" s="4"/>
      <c r="REX151" s="4"/>
      <c r="REY151" s="4"/>
      <c r="REZ151" s="4"/>
      <c r="RFA151" s="4"/>
      <c r="RFB151" s="4"/>
      <c r="RFC151" s="4"/>
      <c r="RFD151" s="4"/>
      <c r="RFE151" s="4"/>
      <c r="RFF151" s="4"/>
      <c r="RFG151" s="4"/>
      <c r="RFH151" s="4"/>
      <c r="RFI151" s="4"/>
      <c r="RFJ151" s="4"/>
      <c r="RFK151" s="4"/>
      <c r="RFL151" s="4"/>
      <c r="RFM151" s="4"/>
      <c r="RFN151" s="4"/>
      <c r="RFO151" s="4"/>
      <c r="RFP151" s="4"/>
      <c r="RFQ151" s="4"/>
      <c r="RFR151" s="4"/>
      <c r="RFS151" s="4"/>
      <c r="RFT151" s="4"/>
      <c r="RFU151" s="4"/>
      <c r="RFV151" s="4"/>
      <c r="RFW151" s="4"/>
      <c r="RFX151" s="4"/>
      <c r="RFY151" s="4"/>
      <c r="RFZ151" s="4"/>
      <c r="RGA151" s="4"/>
      <c r="RGB151" s="4"/>
      <c r="RGC151" s="4"/>
      <c r="RGD151" s="4"/>
      <c r="RGE151" s="4"/>
      <c r="RGF151" s="4"/>
      <c r="RGG151" s="4"/>
      <c r="RGH151" s="4"/>
      <c r="RGI151" s="4"/>
      <c r="RGJ151" s="4"/>
      <c r="RGK151" s="4"/>
      <c r="RGL151" s="4"/>
      <c r="RGM151" s="4"/>
      <c r="RGN151" s="4"/>
      <c r="RGO151" s="4"/>
      <c r="RGP151" s="4"/>
      <c r="RGQ151" s="4"/>
      <c r="RGR151" s="4"/>
      <c r="RGS151" s="4"/>
      <c r="RGT151" s="4"/>
      <c r="RGU151" s="4"/>
      <c r="RGV151" s="4"/>
      <c r="RGW151" s="4"/>
      <c r="RGX151" s="4"/>
      <c r="RGY151" s="4"/>
      <c r="RGZ151" s="4"/>
      <c r="RHA151" s="4"/>
      <c r="RHB151" s="4"/>
      <c r="RHC151" s="4"/>
      <c r="RHD151" s="4"/>
      <c r="RHE151" s="4"/>
      <c r="RHF151" s="4"/>
      <c r="RHG151" s="4"/>
      <c r="RHH151" s="4"/>
      <c r="RHI151" s="4"/>
      <c r="RHJ151" s="4"/>
      <c r="RHK151" s="4"/>
      <c r="RHL151" s="4"/>
      <c r="RHM151" s="4"/>
      <c r="RHN151" s="4"/>
      <c r="RHO151" s="4"/>
      <c r="RHP151" s="4"/>
      <c r="RHQ151" s="4"/>
      <c r="RHR151" s="4"/>
      <c r="RHS151" s="4"/>
      <c r="RHT151" s="4"/>
      <c r="RHU151" s="4"/>
      <c r="RHV151" s="4"/>
      <c r="RHW151" s="4"/>
      <c r="RHX151" s="4"/>
      <c r="RHY151" s="4"/>
      <c r="RHZ151" s="4"/>
      <c r="RIA151" s="4"/>
      <c r="RIB151" s="4"/>
      <c r="RIC151" s="4"/>
      <c r="RID151" s="4"/>
      <c r="RIE151" s="4"/>
      <c r="RIF151" s="4"/>
      <c r="RIG151" s="4"/>
      <c r="RIH151" s="4"/>
      <c r="RII151" s="4"/>
      <c r="RIJ151" s="4"/>
      <c r="RIK151" s="4"/>
      <c r="RIL151" s="4"/>
      <c r="RIM151" s="4"/>
      <c r="RIN151" s="4"/>
      <c r="RIO151" s="4"/>
      <c r="RIP151" s="4"/>
      <c r="RIQ151" s="4"/>
      <c r="RIR151" s="4"/>
      <c r="RIS151" s="4"/>
      <c r="RIT151" s="4"/>
      <c r="RIU151" s="4"/>
      <c r="RIV151" s="4"/>
      <c r="RIW151" s="4"/>
      <c r="RIX151" s="4"/>
      <c r="RIY151" s="4"/>
      <c r="RIZ151" s="4"/>
      <c r="RJA151" s="4"/>
      <c r="RJB151" s="4"/>
      <c r="RJC151" s="4"/>
      <c r="RJD151" s="4"/>
      <c r="RJE151" s="4"/>
      <c r="RJF151" s="4"/>
      <c r="RJG151" s="4"/>
      <c r="RJH151" s="4"/>
      <c r="RJI151" s="4"/>
      <c r="RJJ151" s="4"/>
      <c r="RJK151" s="4"/>
      <c r="RJL151" s="4"/>
      <c r="RJM151" s="4"/>
      <c r="RJN151" s="4"/>
      <c r="RJO151" s="4"/>
      <c r="RJP151" s="4"/>
      <c r="RJQ151" s="4"/>
      <c r="RJR151" s="4"/>
      <c r="RJS151" s="4"/>
      <c r="RJT151" s="4"/>
      <c r="RJU151" s="4"/>
      <c r="RJV151" s="4"/>
      <c r="RJW151" s="4"/>
      <c r="RJX151" s="4"/>
      <c r="RJY151" s="4"/>
      <c r="RJZ151" s="4"/>
      <c r="RKA151" s="4"/>
      <c r="RKB151" s="4"/>
      <c r="RKC151" s="4"/>
      <c r="RKD151" s="4"/>
      <c r="RKE151" s="4"/>
      <c r="RKF151" s="4"/>
      <c r="RKG151" s="4"/>
      <c r="RKH151" s="4"/>
      <c r="RKI151" s="4"/>
      <c r="RKJ151" s="4"/>
      <c r="RKK151" s="4"/>
      <c r="RKL151" s="4"/>
      <c r="RKM151" s="4"/>
      <c r="RKN151" s="4"/>
      <c r="RKO151" s="4"/>
      <c r="RKP151" s="4"/>
      <c r="RKQ151" s="4"/>
      <c r="RKR151" s="4"/>
      <c r="RKS151" s="4"/>
      <c r="RKT151" s="4"/>
      <c r="RKU151" s="4"/>
      <c r="RKV151" s="4"/>
      <c r="RKW151" s="4"/>
      <c r="RKX151" s="4"/>
      <c r="RKY151" s="4"/>
      <c r="RKZ151" s="4"/>
      <c r="RLA151" s="4"/>
      <c r="RLB151" s="4"/>
      <c r="RLC151" s="4"/>
      <c r="RLD151" s="4"/>
      <c r="RLE151" s="4"/>
      <c r="RLF151" s="4"/>
      <c r="RLG151" s="4"/>
      <c r="RLH151" s="4"/>
      <c r="RLI151" s="4"/>
      <c r="RLJ151" s="4"/>
      <c r="RLK151" s="4"/>
      <c r="RLL151" s="4"/>
      <c r="RLM151" s="4"/>
      <c r="RLN151" s="4"/>
      <c r="RLO151" s="4"/>
      <c r="RLP151" s="4"/>
      <c r="RLQ151" s="4"/>
      <c r="RLR151" s="4"/>
      <c r="RLS151" s="74"/>
      <c r="RLT151" s="74"/>
      <c r="RLU151" s="74"/>
      <c r="RLV151" s="74"/>
      <c r="RLW151" s="74"/>
      <c r="RLX151" s="74"/>
      <c r="RLY151" s="4"/>
      <c r="RLZ151" s="4"/>
      <c r="RMA151" s="4"/>
      <c r="RMB151" s="4"/>
      <c r="RMC151" s="4"/>
      <c r="RMD151" s="4"/>
      <c r="RME151" s="4"/>
      <c r="RMF151" s="4"/>
      <c r="RMG151" s="4"/>
      <c r="RMH151" s="4"/>
      <c r="RMI151" s="4"/>
      <c r="RMJ151" s="4"/>
      <c r="RMK151" s="4"/>
      <c r="RML151" s="4"/>
      <c r="RMM151" s="4"/>
      <c r="RMN151" s="4"/>
      <c r="RMO151" s="4"/>
      <c r="RMP151" s="4"/>
      <c r="RMQ151" s="4"/>
      <c r="RMR151" s="4"/>
      <c r="RMS151" s="4"/>
      <c r="RMT151" s="4"/>
      <c r="RMU151" s="4"/>
      <c r="RMV151" s="4"/>
      <c r="RMW151" s="4"/>
      <c r="RMX151" s="4"/>
      <c r="RMY151" s="4"/>
      <c r="RMZ151" s="4"/>
      <c r="RNA151" s="4"/>
      <c r="RNB151" s="4"/>
      <c r="RNC151" s="4"/>
      <c r="RND151" s="4"/>
      <c r="RNE151" s="4"/>
      <c r="RNF151" s="4"/>
      <c r="RNG151" s="4"/>
      <c r="RNH151" s="4"/>
      <c r="RNI151" s="4"/>
      <c r="RNJ151" s="4"/>
      <c r="RNK151" s="4"/>
      <c r="RNL151" s="4"/>
      <c r="RNM151" s="4"/>
      <c r="RNN151" s="4"/>
      <c r="RNO151" s="4"/>
      <c r="RNP151" s="4"/>
      <c r="RNQ151" s="4"/>
      <c r="RNR151" s="4"/>
      <c r="RNS151" s="4"/>
      <c r="RNT151" s="4"/>
      <c r="RNU151" s="4"/>
      <c r="RNV151" s="4"/>
      <c r="RNW151" s="4"/>
      <c r="RNX151" s="4"/>
      <c r="RNY151" s="4"/>
      <c r="RNZ151" s="4"/>
      <c r="ROA151" s="4"/>
      <c r="ROB151" s="4"/>
      <c r="ROC151" s="4"/>
      <c r="ROD151" s="4"/>
      <c r="ROE151" s="4"/>
      <c r="ROF151" s="4"/>
      <c r="ROG151" s="4"/>
      <c r="ROH151" s="4"/>
      <c r="ROI151" s="4"/>
      <c r="ROJ151" s="4"/>
      <c r="ROK151" s="4"/>
      <c r="ROL151" s="4"/>
      <c r="ROM151" s="4"/>
      <c r="RON151" s="4"/>
      <c r="ROO151" s="4"/>
      <c r="ROP151" s="4"/>
      <c r="ROQ151" s="4"/>
      <c r="ROR151" s="4"/>
      <c r="ROS151" s="4"/>
      <c r="ROT151" s="4"/>
      <c r="ROU151" s="4"/>
      <c r="ROV151" s="4"/>
      <c r="ROW151" s="4"/>
      <c r="ROX151" s="4"/>
      <c r="ROY151" s="4"/>
      <c r="ROZ151" s="4"/>
      <c r="RPA151" s="4"/>
      <c r="RPB151" s="4"/>
      <c r="RPC151" s="4"/>
      <c r="RPD151" s="4"/>
      <c r="RPE151" s="4"/>
      <c r="RPF151" s="4"/>
      <c r="RPG151" s="4"/>
      <c r="RPH151" s="4"/>
      <c r="RPI151" s="4"/>
      <c r="RPJ151" s="4"/>
      <c r="RPK151" s="4"/>
      <c r="RPL151" s="4"/>
      <c r="RPM151" s="4"/>
      <c r="RPN151" s="4"/>
      <c r="RPO151" s="4"/>
      <c r="RPP151" s="4"/>
      <c r="RPQ151" s="4"/>
      <c r="RPR151" s="4"/>
      <c r="RPS151" s="4"/>
      <c r="RPT151" s="4"/>
      <c r="RPU151" s="4"/>
      <c r="RPV151" s="4"/>
      <c r="RPW151" s="4"/>
      <c r="RPX151" s="4"/>
      <c r="RPY151" s="4"/>
      <c r="RPZ151" s="4"/>
      <c r="RQA151" s="4"/>
      <c r="RQB151" s="4"/>
      <c r="RQC151" s="4"/>
      <c r="RQD151" s="4"/>
      <c r="RQE151" s="4"/>
      <c r="RQF151" s="4"/>
      <c r="RQG151" s="4"/>
      <c r="RQH151" s="4"/>
      <c r="RQI151" s="4"/>
      <c r="RQJ151" s="4"/>
      <c r="RQK151" s="4"/>
      <c r="RQL151" s="4"/>
      <c r="RQM151" s="4"/>
      <c r="RQN151" s="4"/>
      <c r="RQO151" s="4"/>
      <c r="RQP151" s="4"/>
      <c r="RQQ151" s="4"/>
      <c r="RQR151" s="4"/>
      <c r="RQS151" s="4"/>
      <c r="RQT151" s="4"/>
      <c r="RQU151" s="4"/>
      <c r="RQV151" s="4"/>
      <c r="RQW151" s="4"/>
      <c r="RQX151" s="4"/>
      <c r="RQY151" s="4"/>
      <c r="RQZ151" s="4"/>
      <c r="RRA151" s="4"/>
      <c r="RRB151" s="4"/>
      <c r="RRC151" s="4"/>
      <c r="RRD151" s="4"/>
      <c r="RRE151" s="4"/>
      <c r="RRF151" s="4"/>
      <c r="RRG151" s="4"/>
      <c r="RRH151" s="4"/>
      <c r="RRI151" s="4"/>
      <c r="RRJ151" s="4"/>
      <c r="RRK151" s="4"/>
      <c r="RRL151" s="4"/>
      <c r="RRM151" s="4"/>
      <c r="RRN151" s="4"/>
      <c r="RRO151" s="4"/>
      <c r="RRP151" s="4"/>
      <c r="RRQ151" s="4"/>
      <c r="RRR151" s="4"/>
      <c r="RRS151" s="4"/>
      <c r="RRT151" s="4"/>
      <c r="RRU151" s="4"/>
      <c r="RRV151" s="4"/>
      <c r="RRW151" s="4"/>
      <c r="RRX151" s="4"/>
      <c r="RRY151" s="4"/>
      <c r="RRZ151" s="4"/>
      <c r="RSA151" s="4"/>
      <c r="RSB151" s="4"/>
      <c r="RSC151" s="4"/>
      <c r="RSD151" s="4"/>
      <c r="RSE151" s="4"/>
      <c r="RSF151" s="4"/>
      <c r="RSG151" s="4"/>
      <c r="RSH151" s="4"/>
      <c r="RSI151" s="4"/>
      <c r="RSJ151" s="4"/>
      <c r="RSK151" s="4"/>
      <c r="RSL151" s="4"/>
      <c r="RSM151" s="4"/>
      <c r="RSN151" s="4"/>
      <c r="RSO151" s="4"/>
      <c r="RSP151" s="4"/>
      <c r="RSQ151" s="4"/>
      <c r="RSR151" s="4"/>
      <c r="RSS151" s="4"/>
      <c r="RST151" s="4"/>
      <c r="RSU151" s="4"/>
      <c r="RSV151" s="4"/>
      <c r="RSW151" s="4"/>
      <c r="RSX151" s="4"/>
      <c r="RSY151" s="4"/>
      <c r="RSZ151" s="4"/>
      <c r="RTA151" s="4"/>
      <c r="RTB151" s="4"/>
      <c r="RTC151" s="4"/>
      <c r="RTD151" s="4"/>
      <c r="RTE151" s="4"/>
      <c r="RTF151" s="4"/>
      <c r="RTG151" s="4"/>
      <c r="RTH151" s="4"/>
      <c r="RTI151" s="4"/>
      <c r="RTJ151" s="4"/>
      <c r="RTK151" s="4"/>
      <c r="RTL151" s="4"/>
      <c r="RTM151" s="4"/>
      <c r="RTN151" s="4"/>
      <c r="RTO151" s="4"/>
      <c r="RTP151" s="4"/>
      <c r="RTQ151" s="4"/>
      <c r="RTR151" s="4"/>
      <c r="RTS151" s="4"/>
      <c r="RTT151" s="4"/>
      <c r="RTU151" s="4"/>
      <c r="RTV151" s="4"/>
      <c r="RTW151" s="4"/>
      <c r="RTX151" s="4"/>
      <c r="RTY151" s="4"/>
      <c r="RTZ151" s="4"/>
      <c r="RUA151" s="4"/>
      <c r="RUB151" s="4"/>
      <c r="RUC151" s="4"/>
      <c r="RUD151" s="4"/>
      <c r="RUE151" s="4"/>
      <c r="RUF151" s="4"/>
      <c r="RUG151" s="4"/>
      <c r="RUH151" s="4"/>
      <c r="RUI151" s="4"/>
      <c r="RUJ151" s="4"/>
      <c r="RUK151" s="4"/>
      <c r="RUL151" s="4"/>
      <c r="RUM151" s="4"/>
      <c r="RUN151" s="4"/>
      <c r="RUO151" s="4"/>
      <c r="RUP151" s="4"/>
      <c r="RUQ151" s="4"/>
      <c r="RUR151" s="4"/>
      <c r="RUS151" s="4"/>
      <c r="RUT151" s="4"/>
      <c r="RUU151" s="4"/>
      <c r="RUV151" s="4"/>
      <c r="RUW151" s="4"/>
      <c r="RUX151" s="4"/>
      <c r="RUY151" s="4"/>
      <c r="RUZ151" s="4"/>
      <c r="RVA151" s="4"/>
      <c r="RVB151" s="4"/>
      <c r="RVC151" s="4"/>
      <c r="RVD151" s="4"/>
      <c r="RVE151" s="4"/>
      <c r="RVF151" s="4"/>
      <c r="RVG151" s="4"/>
      <c r="RVH151" s="4"/>
      <c r="RVI151" s="4"/>
      <c r="RVJ151" s="4"/>
      <c r="RVK151" s="4"/>
      <c r="RVL151" s="4"/>
      <c r="RVM151" s="4"/>
      <c r="RVN151" s="4"/>
      <c r="RVO151" s="74"/>
      <c r="RVP151" s="74"/>
      <c r="RVQ151" s="74"/>
      <c r="RVR151" s="74"/>
      <c r="RVS151" s="74"/>
      <c r="RVT151" s="74"/>
      <c r="RVU151" s="4"/>
      <c r="RVV151" s="4"/>
      <c r="RVW151" s="4"/>
      <c r="RVX151" s="4"/>
      <c r="RVY151" s="4"/>
      <c r="RVZ151" s="4"/>
      <c r="RWA151" s="4"/>
      <c r="RWB151" s="4"/>
      <c r="RWC151" s="4"/>
      <c r="RWD151" s="4"/>
      <c r="RWE151" s="4"/>
      <c r="RWF151" s="4"/>
      <c r="RWG151" s="4"/>
      <c r="RWH151" s="4"/>
      <c r="RWI151" s="4"/>
      <c r="RWJ151" s="4"/>
      <c r="RWK151" s="4"/>
      <c r="RWL151" s="4"/>
      <c r="RWM151" s="4"/>
      <c r="RWN151" s="4"/>
      <c r="RWO151" s="4"/>
      <c r="RWP151" s="4"/>
      <c r="RWQ151" s="4"/>
      <c r="RWR151" s="4"/>
      <c r="RWS151" s="4"/>
      <c r="RWT151" s="4"/>
      <c r="RWU151" s="4"/>
      <c r="RWV151" s="4"/>
      <c r="RWW151" s="4"/>
      <c r="RWX151" s="4"/>
      <c r="RWY151" s="4"/>
      <c r="RWZ151" s="4"/>
      <c r="RXA151" s="4"/>
      <c r="RXB151" s="4"/>
      <c r="RXC151" s="4"/>
      <c r="RXD151" s="4"/>
      <c r="RXE151" s="4"/>
      <c r="RXF151" s="4"/>
      <c r="RXG151" s="4"/>
      <c r="RXH151" s="4"/>
      <c r="RXI151" s="4"/>
      <c r="RXJ151" s="4"/>
      <c r="RXK151" s="4"/>
      <c r="RXL151" s="4"/>
      <c r="RXM151" s="4"/>
      <c r="RXN151" s="4"/>
      <c r="RXO151" s="4"/>
      <c r="RXP151" s="4"/>
      <c r="RXQ151" s="4"/>
      <c r="RXR151" s="4"/>
      <c r="RXS151" s="4"/>
      <c r="RXT151" s="4"/>
      <c r="RXU151" s="4"/>
      <c r="RXV151" s="4"/>
      <c r="RXW151" s="4"/>
      <c r="RXX151" s="4"/>
      <c r="RXY151" s="4"/>
      <c r="RXZ151" s="4"/>
      <c r="RYA151" s="4"/>
      <c r="RYB151" s="4"/>
      <c r="RYC151" s="4"/>
      <c r="RYD151" s="4"/>
      <c r="RYE151" s="4"/>
      <c r="RYF151" s="4"/>
      <c r="RYG151" s="4"/>
      <c r="RYH151" s="4"/>
      <c r="RYI151" s="4"/>
      <c r="RYJ151" s="4"/>
      <c r="RYK151" s="4"/>
      <c r="RYL151" s="4"/>
      <c r="RYM151" s="4"/>
      <c r="RYN151" s="4"/>
      <c r="RYO151" s="4"/>
      <c r="RYP151" s="4"/>
      <c r="RYQ151" s="4"/>
      <c r="RYR151" s="4"/>
      <c r="RYS151" s="4"/>
      <c r="RYT151" s="4"/>
      <c r="RYU151" s="4"/>
      <c r="RYV151" s="4"/>
      <c r="RYW151" s="4"/>
      <c r="RYX151" s="4"/>
      <c r="RYY151" s="4"/>
      <c r="RYZ151" s="4"/>
      <c r="RZA151" s="4"/>
      <c r="RZB151" s="4"/>
      <c r="RZC151" s="4"/>
      <c r="RZD151" s="4"/>
      <c r="RZE151" s="4"/>
      <c r="RZF151" s="4"/>
      <c r="RZG151" s="4"/>
      <c r="RZH151" s="4"/>
      <c r="RZI151" s="4"/>
      <c r="RZJ151" s="4"/>
      <c r="RZK151" s="4"/>
      <c r="RZL151" s="4"/>
      <c r="RZM151" s="4"/>
      <c r="RZN151" s="4"/>
      <c r="RZO151" s="4"/>
      <c r="RZP151" s="4"/>
      <c r="RZQ151" s="4"/>
      <c r="RZR151" s="4"/>
      <c r="RZS151" s="4"/>
      <c r="RZT151" s="4"/>
      <c r="RZU151" s="4"/>
      <c r="RZV151" s="4"/>
      <c r="RZW151" s="4"/>
      <c r="RZX151" s="4"/>
      <c r="RZY151" s="4"/>
      <c r="RZZ151" s="4"/>
      <c r="SAA151" s="4"/>
      <c r="SAB151" s="4"/>
      <c r="SAC151" s="4"/>
      <c r="SAD151" s="4"/>
      <c r="SAE151" s="4"/>
      <c r="SAF151" s="4"/>
      <c r="SAG151" s="4"/>
      <c r="SAH151" s="4"/>
      <c r="SAI151" s="4"/>
      <c r="SAJ151" s="4"/>
      <c r="SAK151" s="4"/>
      <c r="SAL151" s="4"/>
      <c r="SAM151" s="4"/>
      <c r="SAN151" s="4"/>
      <c r="SAO151" s="4"/>
      <c r="SAP151" s="4"/>
      <c r="SAQ151" s="4"/>
      <c r="SAR151" s="4"/>
      <c r="SAS151" s="4"/>
      <c r="SAT151" s="4"/>
      <c r="SAU151" s="4"/>
      <c r="SAV151" s="4"/>
      <c r="SAW151" s="4"/>
      <c r="SAX151" s="4"/>
      <c r="SAY151" s="4"/>
      <c r="SAZ151" s="4"/>
      <c r="SBA151" s="4"/>
      <c r="SBB151" s="4"/>
      <c r="SBC151" s="4"/>
      <c r="SBD151" s="4"/>
      <c r="SBE151" s="4"/>
      <c r="SBF151" s="4"/>
      <c r="SBG151" s="4"/>
      <c r="SBH151" s="4"/>
      <c r="SBI151" s="4"/>
      <c r="SBJ151" s="4"/>
      <c r="SBK151" s="4"/>
      <c r="SBL151" s="4"/>
      <c r="SBM151" s="4"/>
      <c r="SBN151" s="4"/>
      <c r="SBO151" s="4"/>
      <c r="SBP151" s="4"/>
      <c r="SBQ151" s="4"/>
      <c r="SBR151" s="4"/>
      <c r="SBS151" s="4"/>
      <c r="SBT151" s="4"/>
      <c r="SBU151" s="4"/>
      <c r="SBV151" s="4"/>
      <c r="SBW151" s="4"/>
      <c r="SBX151" s="4"/>
      <c r="SBY151" s="4"/>
      <c r="SBZ151" s="4"/>
      <c r="SCA151" s="4"/>
      <c r="SCB151" s="4"/>
      <c r="SCC151" s="4"/>
      <c r="SCD151" s="4"/>
      <c r="SCE151" s="4"/>
      <c r="SCF151" s="4"/>
      <c r="SCG151" s="4"/>
      <c r="SCH151" s="4"/>
      <c r="SCI151" s="4"/>
      <c r="SCJ151" s="4"/>
      <c r="SCK151" s="4"/>
      <c r="SCL151" s="4"/>
      <c r="SCM151" s="4"/>
      <c r="SCN151" s="4"/>
      <c r="SCO151" s="4"/>
      <c r="SCP151" s="4"/>
      <c r="SCQ151" s="4"/>
      <c r="SCR151" s="4"/>
      <c r="SCS151" s="4"/>
      <c r="SCT151" s="4"/>
      <c r="SCU151" s="4"/>
      <c r="SCV151" s="4"/>
      <c r="SCW151" s="4"/>
      <c r="SCX151" s="4"/>
      <c r="SCY151" s="4"/>
      <c r="SCZ151" s="4"/>
      <c r="SDA151" s="4"/>
      <c r="SDB151" s="4"/>
      <c r="SDC151" s="4"/>
      <c r="SDD151" s="4"/>
      <c r="SDE151" s="4"/>
      <c r="SDF151" s="4"/>
      <c r="SDG151" s="4"/>
      <c r="SDH151" s="4"/>
      <c r="SDI151" s="4"/>
      <c r="SDJ151" s="4"/>
      <c r="SDK151" s="4"/>
      <c r="SDL151" s="4"/>
      <c r="SDM151" s="4"/>
      <c r="SDN151" s="4"/>
      <c r="SDO151" s="4"/>
      <c r="SDP151" s="4"/>
      <c r="SDQ151" s="4"/>
      <c r="SDR151" s="4"/>
      <c r="SDS151" s="4"/>
      <c r="SDT151" s="4"/>
      <c r="SDU151" s="4"/>
      <c r="SDV151" s="4"/>
      <c r="SDW151" s="4"/>
      <c r="SDX151" s="4"/>
      <c r="SDY151" s="4"/>
      <c r="SDZ151" s="4"/>
      <c r="SEA151" s="4"/>
      <c r="SEB151" s="4"/>
      <c r="SEC151" s="4"/>
      <c r="SED151" s="4"/>
      <c r="SEE151" s="4"/>
      <c r="SEF151" s="4"/>
      <c r="SEG151" s="4"/>
      <c r="SEH151" s="4"/>
      <c r="SEI151" s="4"/>
      <c r="SEJ151" s="4"/>
      <c r="SEK151" s="4"/>
      <c r="SEL151" s="4"/>
      <c r="SEM151" s="4"/>
      <c r="SEN151" s="4"/>
      <c r="SEO151" s="4"/>
      <c r="SEP151" s="4"/>
      <c r="SEQ151" s="4"/>
      <c r="SER151" s="4"/>
      <c r="SES151" s="4"/>
      <c r="SET151" s="4"/>
      <c r="SEU151" s="4"/>
      <c r="SEV151" s="4"/>
      <c r="SEW151" s="4"/>
      <c r="SEX151" s="4"/>
      <c r="SEY151" s="4"/>
      <c r="SEZ151" s="4"/>
      <c r="SFA151" s="4"/>
      <c r="SFB151" s="4"/>
      <c r="SFC151" s="4"/>
      <c r="SFD151" s="4"/>
      <c r="SFE151" s="4"/>
      <c r="SFF151" s="4"/>
      <c r="SFG151" s="4"/>
      <c r="SFH151" s="4"/>
      <c r="SFI151" s="4"/>
      <c r="SFJ151" s="4"/>
      <c r="SFK151" s="74"/>
      <c r="SFL151" s="74"/>
      <c r="SFM151" s="74"/>
      <c r="SFN151" s="74"/>
      <c r="SFO151" s="74"/>
      <c r="SFP151" s="74"/>
      <c r="SFQ151" s="4"/>
      <c r="SFR151" s="4"/>
      <c r="SFS151" s="4"/>
      <c r="SFT151" s="4"/>
      <c r="SFU151" s="4"/>
      <c r="SFV151" s="4"/>
      <c r="SFW151" s="4"/>
      <c r="SFX151" s="4"/>
      <c r="SFY151" s="4"/>
      <c r="SFZ151" s="4"/>
      <c r="SGA151" s="4"/>
      <c r="SGB151" s="4"/>
      <c r="SGC151" s="4"/>
      <c r="SGD151" s="4"/>
      <c r="SGE151" s="4"/>
      <c r="SGF151" s="4"/>
      <c r="SGG151" s="4"/>
      <c r="SGH151" s="4"/>
      <c r="SGI151" s="4"/>
      <c r="SGJ151" s="4"/>
      <c r="SGK151" s="4"/>
      <c r="SGL151" s="4"/>
      <c r="SGM151" s="4"/>
      <c r="SGN151" s="4"/>
      <c r="SGO151" s="4"/>
      <c r="SGP151" s="4"/>
      <c r="SGQ151" s="4"/>
      <c r="SGR151" s="4"/>
      <c r="SGS151" s="4"/>
      <c r="SGT151" s="4"/>
      <c r="SGU151" s="4"/>
      <c r="SGV151" s="4"/>
      <c r="SGW151" s="4"/>
      <c r="SGX151" s="4"/>
      <c r="SGY151" s="4"/>
      <c r="SGZ151" s="4"/>
      <c r="SHA151" s="4"/>
      <c r="SHB151" s="4"/>
      <c r="SHC151" s="4"/>
      <c r="SHD151" s="4"/>
      <c r="SHE151" s="4"/>
      <c r="SHF151" s="4"/>
      <c r="SHG151" s="4"/>
      <c r="SHH151" s="4"/>
      <c r="SHI151" s="4"/>
      <c r="SHJ151" s="4"/>
      <c r="SHK151" s="4"/>
      <c r="SHL151" s="4"/>
      <c r="SHM151" s="4"/>
      <c r="SHN151" s="4"/>
      <c r="SHO151" s="4"/>
      <c r="SHP151" s="4"/>
      <c r="SHQ151" s="4"/>
      <c r="SHR151" s="4"/>
      <c r="SHS151" s="4"/>
      <c r="SHT151" s="4"/>
      <c r="SHU151" s="4"/>
      <c r="SHV151" s="4"/>
      <c r="SHW151" s="4"/>
      <c r="SHX151" s="4"/>
      <c r="SHY151" s="4"/>
      <c r="SHZ151" s="4"/>
      <c r="SIA151" s="4"/>
      <c r="SIB151" s="4"/>
      <c r="SIC151" s="4"/>
      <c r="SID151" s="4"/>
      <c r="SIE151" s="4"/>
      <c r="SIF151" s="4"/>
      <c r="SIG151" s="4"/>
      <c r="SIH151" s="4"/>
      <c r="SII151" s="4"/>
      <c r="SIJ151" s="4"/>
      <c r="SIK151" s="4"/>
      <c r="SIL151" s="4"/>
      <c r="SIM151" s="4"/>
      <c r="SIN151" s="4"/>
      <c r="SIO151" s="4"/>
      <c r="SIP151" s="4"/>
      <c r="SIQ151" s="4"/>
      <c r="SIR151" s="4"/>
      <c r="SIS151" s="4"/>
      <c r="SIT151" s="4"/>
      <c r="SIU151" s="4"/>
      <c r="SIV151" s="4"/>
      <c r="SIW151" s="4"/>
      <c r="SIX151" s="4"/>
      <c r="SIY151" s="4"/>
      <c r="SIZ151" s="4"/>
      <c r="SJA151" s="4"/>
      <c r="SJB151" s="4"/>
      <c r="SJC151" s="4"/>
      <c r="SJD151" s="4"/>
      <c r="SJE151" s="4"/>
      <c r="SJF151" s="4"/>
      <c r="SJG151" s="4"/>
      <c r="SJH151" s="4"/>
      <c r="SJI151" s="4"/>
      <c r="SJJ151" s="4"/>
      <c r="SJK151" s="4"/>
      <c r="SJL151" s="4"/>
      <c r="SJM151" s="4"/>
      <c r="SJN151" s="4"/>
      <c r="SJO151" s="4"/>
      <c r="SJP151" s="4"/>
      <c r="SJQ151" s="4"/>
      <c r="SJR151" s="4"/>
      <c r="SJS151" s="4"/>
      <c r="SJT151" s="4"/>
      <c r="SJU151" s="4"/>
      <c r="SJV151" s="4"/>
      <c r="SJW151" s="4"/>
      <c r="SJX151" s="4"/>
      <c r="SJY151" s="4"/>
      <c r="SJZ151" s="4"/>
      <c r="SKA151" s="4"/>
      <c r="SKB151" s="4"/>
      <c r="SKC151" s="4"/>
      <c r="SKD151" s="4"/>
      <c r="SKE151" s="4"/>
      <c r="SKF151" s="4"/>
      <c r="SKG151" s="4"/>
      <c r="SKH151" s="4"/>
      <c r="SKI151" s="4"/>
      <c r="SKJ151" s="4"/>
      <c r="SKK151" s="4"/>
      <c r="SKL151" s="4"/>
      <c r="SKM151" s="4"/>
      <c r="SKN151" s="4"/>
      <c r="SKO151" s="4"/>
      <c r="SKP151" s="4"/>
      <c r="SKQ151" s="4"/>
      <c r="SKR151" s="4"/>
      <c r="SKS151" s="4"/>
      <c r="SKT151" s="4"/>
      <c r="SKU151" s="4"/>
      <c r="SKV151" s="4"/>
      <c r="SKW151" s="4"/>
      <c r="SKX151" s="4"/>
      <c r="SKY151" s="4"/>
      <c r="SKZ151" s="4"/>
      <c r="SLA151" s="4"/>
      <c r="SLB151" s="4"/>
      <c r="SLC151" s="4"/>
      <c r="SLD151" s="4"/>
      <c r="SLE151" s="4"/>
      <c r="SLF151" s="4"/>
      <c r="SLG151" s="4"/>
      <c r="SLH151" s="4"/>
      <c r="SLI151" s="4"/>
      <c r="SLJ151" s="4"/>
      <c r="SLK151" s="4"/>
      <c r="SLL151" s="4"/>
      <c r="SLM151" s="4"/>
      <c r="SLN151" s="4"/>
      <c r="SLO151" s="4"/>
      <c r="SLP151" s="4"/>
      <c r="SLQ151" s="4"/>
      <c r="SLR151" s="4"/>
      <c r="SLS151" s="4"/>
      <c r="SLT151" s="4"/>
      <c r="SLU151" s="4"/>
      <c r="SLV151" s="4"/>
      <c r="SLW151" s="4"/>
      <c r="SLX151" s="4"/>
      <c r="SLY151" s="4"/>
      <c r="SLZ151" s="4"/>
      <c r="SMA151" s="4"/>
      <c r="SMB151" s="4"/>
      <c r="SMC151" s="4"/>
      <c r="SMD151" s="4"/>
      <c r="SME151" s="4"/>
      <c r="SMF151" s="4"/>
      <c r="SMG151" s="4"/>
      <c r="SMH151" s="4"/>
      <c r="SMI151" s="4"/>
      <c r="SMJ151" s="4"/>
      <c r="SMK151" s="4"/>
      <c r="SML151" s="4"/>
      <c r="SMM151" s="4"/>
      <c r="SMN151" s="4"/>
      <c r="SMO151" s="4"/>
      <c r="SMP151" s="4"/>
      <c r="SMQ151" s="4"/>
      <c r="SMR151" s="4"/>
      <c r="SMS151" s="4"/>
      <c r="SMT151" s="4"/>
      <c r="SMU151" s="4"/>
      <c r="SMV151" s="4"/>
      <c r="SMW151" s="4"/>
      <c r="SMX151" s="4"/>
      <c r="SMY151" s="4"/>
      <c r="SMZ151" s="4"/>
      <c r="SNA151" s="4"/>
      <c r="SNB151" s="4"/>
      <c r="SNC151" s="4"/>
      <c r="SND151" s="4"/>
      <c r="SNE151" s="4"/>
      <c r="SNF151" s="4"/>
      <c r="SNG151" s="4"/>
      <c r="SNH151" s="4"/>
      <c r="SNI151" s="4"/>
      <c r="SNJ151" s="4"/>
      <c r="SNK151" s="4"/>
      <c r="SNL151" s="4"/>
      <c r="SNM151" s="4"/>
      <c r="SNN151" s="4"/>
      <c r="SNO151" s="4"/>
      <c r="SNP151" s="4"/>
      <c r="SNQ151" s="4"/>
      <c r="SNR151" s="4"/>
      <c r="SNS151" s="4"/>
      <c r="SNT151" s="4"/>
      <c r="SNU151" s="4"/>
      <c r="SNV151" s="4"/>
      <c r="SNW151" s="4"/>
      <c r="SNX151" s="4"/>
      <c r="SNY151" s="4"/>
      <c r="SNZ151" s="4"/>
      <c r="SOA151" s="4"/>
      <c r="SOB151" s="4"/>
      <c r="SOC151" s="4"/>
      <c r="SOD151" s="4"/>
      <c r="SOE151" s="4"/>
      <c r="SOF151" s="4"/>
      <c r="SOG151" s="4"/>
      <c r="SOH151" s="4"/>
      <c r="SOI151" s="4"/>
      <c r="SOJ151" s="4"/>
      <c r="SOK151" s="4"/>
      <c r="SOL151" s="4"/>
      <c r="SOM151" s="4"/>
      <c r="SON151" s="4"/>
      <c r="SOO151" s="4"/>
      <c r="SOP151" s="4"/>
      <c r="SOQ151" s="4"/>
      <c r="SOR151" s="4"/>
      <c r="SOS151" s="4"/>
      <c r="SOT151" s="4"/>
      <c r="SOU151" s="4"/>
      <c r="SOV151" s="4"/>
      <c r="SOW151" s="4"/>
      <c r="SOX151" s="4"/>
      <c r="SOY151" s="4"/>
      <c r="SOZ151" s="4"/>
      <c r="SPA151" s="4"/>
      <c r="SPB151" s="4"/>
      <c r="SPC151" s="4"/>
      <c r="SPD151" s="4"/>
      <c r="SPE151" s="4"/>
      <c r="SPF151" s="4"/>
      <c r="SPG151" s="74"/>
      <c r="SPH151" s="74"/>
      <c r="SPI151" s="74"/>
      <c r="SPJ151" s="74"/>
      <c r="SPK151" s="74"/>
      <c r="SPL151" s="74"/>
      <c r="SPM151" s="4"/>
      <c r="SPN151" s="4"/>
      <c r="SPO151" s="4"/>
      <c r="SPP151" s="4"/>
      <c r="SPQ151" s="4"/>
      <c r="SPR151" s="4"/>
      <c r="SPS151" s="4"/>
      <c r="SPT151" s="4"/>
      <c r="SPU151" s="4"/>
      <c r="SPV151" s="4"/>
      <c r="SPW151" s="4"/>
      <c r="SPX151" s="4"/>
      <c r="SPY151" s="4"/>
      <c r="SPZ151" s="4"/>
      <c r="SQA151" s="4"/>
      <c r="SQB151" s="4"/>
      <c r="SQC151" s="4"/>
      <c r="SQD151" s="4"/>
      <c r="SQE151" s="4"/>
      <c r="SQF151" s="4"/>
      <c r="SQG151" s="4"/>
      <c r="SQH151" s="4"/>
      <c r="SQI151" s="4"/>
      <c r="SQJ151" s="4"/>
      <c r="SQK151" s="4"/>
      <c r="SQL151" s="4"/>
      <c r="SQM151" s="4"/>
      <c r="SQN151" s="4"/>
      <c r="SQO151" s="4"/>
      <c r="SQP151" s="4"/>
      <c r="SQQ151" s="4"/>
      <c r="SQR151" s="4"/>
      <c r="SQS151" s="4"/>
      <c r="SQT151" s="4"/>
      <c r="SQU151" s="4"/>
      <c r="SQV151" s="4"/>
      <c r="SQW151" s="4"/>
      <c r="SQX151" s="4"/>
      <c r="SQY151" s="4"/>
      <c r="SQZ151" s="4"/>
      <c r="SRA151" s="4"/>
      <c r="SRB151" s="4"/>
      <c r="SRC151" s="4"/>
      <c r="SRD151" s="4"/>
      <c r="SRE151" s="4"/>
      <c r="SRF151" s="4"/>
      <c r="SRG151" s="4"/>
      <c r="SRH151" s="4"/>
      <c r="SRI151" s="4"/>
      <c r="SRJ151" s="4"/>
      <c r="SRK151" s="4"/>
      <c r="SRL151" s="4"/>
      <c r="SRM151" s="4"/>
      <c r="SRN151" s="4"/>
      <c r="SRO151" s="4"/>
      <c r="SRP151" s="4"/>
      <c r="SRQ151" s="4"/>
      <c r="SRR151" s="4"/>
      <c r="SRS151" s="4"/>
      <c r="SRT151" s="4"/>
      <c r="SRU151" s="4"/>
      <c r="SRV151" s="4"/>
      <c r="SRW151" s="4"/>
      <c r="SRX151" s="4"/>
      <c r="SRY151" s="4"/>
      <c r="SRZ151" s="4"/>
      <c r="SSA151" s="4"/>
      <c r="SSB151" s="4"/>
      <c r="SSC151" s="4"/>
      <c r="SSD151" s="4"/>
      <c r="SSE151" s="4"/>
      <c r="SSF151" s="4"/>
      <c r="SSG151" s="4"/>
      <c r="SSH151" s="4"/>
      <c r="SSI151" s="4"/>
      <c r="SSJ151" s="4"/>
      <c r="SSK151" s="4"/>
      <c r="SSL151" s="4"/>
      <c r="SSM151" s="4"/>
      <c r="SSN151" s="4"/>
      <c r="SSO151" s="4"/>
      <c r="SSP151" s="4"/>
      <c r="SSQ151" s="4"/>
      <c r="SSR151" s="4"/>
      <c r="SSS151" s="4"/>
      <c r="SST151" s="4"/>
      <c r="SSU151" s="4"/>
      <c r="SSV151" s="4"/>
      <c r="SSW151" s="4"/>
      <c r="SSX151" s="4"/>
      <c r="SSY151" s="4"/>
      <c r="SSZ151" s="4"/>
      <c r="STA151" s="4"/>
      <c r="STB151" s="4"/>
      <c r="STC151" s="4"/>
      <c r="STD151" s="4"/>
      <c r="STE151" s="4"/>
      <c r="STF151" s="4"/>
      <c r="STG151" s="4"/>
      <c r="STH151" s="4"/>
      <c r="STI151" s="4"/>
      <c r="STJ151" s="4"/>
      <c r="STK151" s="4"/>
      <c r="STL151" s="4"/>
      <c r="STM151" s="4"/>
      <c r="STN151" s="4"/>
      <c r="STO151" s="4"/>
      <c r="STP151" s="4"/>
      <c r="STQ151" s="4"/>
      <c r="STR151" s="4"/>
      <c r="STS151" s="4"/>
      <c r="STT151" s="4"/>
      <c r="STU151" s="4"/>
      <c r="STV151" s="4"/>
      <c r="STW151" s="4"/>
      <c r="STX151" s="4"/>
      <c r="STY151" s="4"/>
      <c r="STZ151" s="4"/>
      <c r="SUA151" s="4"/>
      <c r="SUB151" s="4"/>
      <c r="SUC151" s="4"/>
      <c r="SUD151" s="4"/>
      <c r="SUE151" s="4"/>
      <c r="SUF151" s="4"/>
      <c r="SUG151" s="4"/>
      <c r="SUH151" s="4"/>
      <c r="SUI151" s="4"/>
      <c r="SUJ151" s="4"/>
      <c r="SUK151" s="4"/>
      <c r="SUL151" s="4"/>
      <c r="SUM151" s="4"/>
      <c r="SUN151" s="4"/>
      <c r="SUO151" s="4"/>
      <c r="SUP151" s="4"/>
      <c r="SUQ151" s="4"/>
      <c r="SUR151" s="4"/>
      <c r="SUS151" s="4"/>
      <c r="SUT151" s="4"/>
      <c r="SUU151" s="4"/>
      <c r="SUV151" s="4"/>
      <c r="SUW151" s="4"/>
      <c r="SUX151" s="4"/>
      <c r="SUY151" s="4"/>
      <c r="SUZ151" s="4"/>
      <c r="SVA151" s="4"/>
      <c r="SVB151" s="4"/>
      <c r="SVC151" s="4"/>
      <c r="SVD151" s="4"/>
      <c r="SVE151" s="4"/>
      <c r="SVF151" s="4"/>
      <c r="SVG151" s="4"/>
      <c r="SVH151" s="4"/>
      <c r="SVI151" s="4"/>
      <c r="SVJ151" s="4"/>
      <c r="SVK151" s="4"/>
      <c r="SVL151" s="4"/>
      <c r="SVM151" s="4"/>
      <c r="SVN151" s="4"/>
      <c r="SVO151" s="4"/>
      <c r="SVP151" s="4"/>
      <c r="SVQ151" s="4"/>
      <c r="SVR151" s="4"/>
      <c r="SVS151" s="4"/>
      <c r="SVT151" s="4"/>
      <c r="SVU151" s="4"/>
      <c r="SVV151" s="4"/>
      <c r="SVW151" s="4"/>
      <c r="SVX151" s="4"/>
      <c r="SVY151" s="4"/>
      <c r="SVZ151" s="4"/>
      <c r="SWA151" s="4"/>
      <c r="SWB151" s="4"/>
      <c r="SWC151" s="4"/>
      <c r="SWD151" s="4"/>
      <c r="SWE151" s="4"/>
      <c r="SWF151" s="4"/>
      <c r="SWG151" s="4"/>
      <c r="SWH151" s="4"/>
      <c r="SWI151" s="4"/>
      <c r="SWJ151" s="4"/>
      <c r="SWK151" s="4"/>
      <c r="SWL151" s="4"/>
      <c r="SWM151" s="4"/>
      <c r="SWN151" s="4"/>
      <c r="SWO151" s="4"/>
      <c r="SWP151" s="4"/>
      <c r="SWQ151" s="4"/>
      <c r="SWR151" s="4"/>
      <c r="SWS151" s="4"/>
      <c r="SWT151" s="4"/>
      <c r="SWU151" s="4"/>
      <c r="SWV151" s="4"/>
      <c r="SWW151" s="4"/>
      <c r="SWX151" s="4"/>
      <c r="SWY151" s="4"/>
      <c r="SWZ151" s="4"/>
      <c r="SXA151" s="4"/>
      <c r="SXB151" s="4"/>
      <c r="SXC151" s="4"/>
      <c r="SXD151" s="4"/>
      <c r="SXE151" s="4"/>
      <c r="SXF151" s="4"/>
      <c r="SXG151" s="4"/>
      <c r="SXH151" s="4"/>
      <c r="SXI151" s="4"/>
      <c r="SXJ151" s="4"/>
      <c r="SXK151" s="4"/>
      <c r="SXL151" s="4"/>
      <c r="SXM151" s="4"/>
      <c r="SXN151" s="4"/>
      <c r="SXO151" s="4"/>
      <c r="SXP151" s="4"/>
      <c r="SXQ151" s="4"/>
      <c r="SXR151" s="4"/>
      <c r="SXS151" s="4"/>
      <c r="SXT151" s="4"/>
      <c r="SXU151" s="4"/>
      <c r="SXV151" s="4"/>
      <c r="SXW151" s="4"/>
      <c r="SXX151" s="4"/>
      <c r="SXY151" s="4"/>
      <c r="SXZ151" s="4"/>
      <c r="SYA151" s="4"/>
      <c r="SYB151" s="4"/>
      <c r="SYC151" s="4"/>
      <c r="SYD151" s="4"/>
      <c r="SYE151" s="4"/>
      <c r="SYF151" s="4"/>
      <c r="SYG151" s="4"/>
      <c r="SYH151" s="4"/>
      <c r="SYI151" s="4"/>
      <c r="SYJ151" s="4"/>
      <c r="SYK151" s="4"/>
      <c r="SYL151" s="4"/>
      <c r="SYM151" s="4"/>
      <c r="SYN151" s="4"/>
      <c r="SYO151" s="4"/>
      <c r="SYP151" s="4"/>
      <c r="SYQ151" s="4"/>
      <c r="SYR151" s="4"/>
      <c r="SYS151" s="4"/>
      <c r="SYT151" s="4"/>
      <c r="SYU151" s="4"/>
      <c r="SYV151" s="4"/>
      <c r="SYW151" s="4"/>
      <c r="SYX151" s="4"/>
      <c r="SYY151" s="4"/>
      <c r="SYZ151" s="4"/>
      <c r="SZA151" s="4"/>
      <c r="SZB151" s="4"/>
      <c r="SZC151" s="74"/>
      <c r="SZD151" s="74"/>
      <c r="SZE151" s="74"/>
      <c r="SZF151" s="74"/>
      <c r="SZG151" s="74"/>
      <c r="SZH151" s="74"/>
      <c r="SZI151" s="4"/>
      <c r="SZJ151" s="4"/>
      <c r="SZK151" s="4"/>
      <c r="SZL151" s="4"/>
      <c r="SZM151" s="4"/>
      <c r="SZN151" s="4"/>
      <c r="SZO151" s="4"/>
      <c r="SZP151" s="4"/>
      <c r="SZQ151" s="4"/>
      <c r="SZR151" s="4"/>
      <c r="SZS151" s="4"/>
      <c r="SZT151" s="4"/>
      <c r="SZU151" s="4"/>
      <c r="SZV151" s="4"/>
      <c r="SZW151" s="4"/>
      <c r="SZX151" s="4"/>
      <c r="SZY151" s="4"/>
      <c r="SZZ151" s="4"/>
      <c r="TAA151" s="4"/>
      <c r="TAB151" s="4"/>
      <c r="TAC151" s="4"/>
      <c r="TAD151" s="4"/>
      <c r="TAE151" s="4"/>
      <c r="TAF151" s="4"/>
      <c r="TAG151" s="4"/>
      <c r="TAH151" s="4"/>
      <c r="TAI151" s="4"/>
      <c r="TAJ151" s="4"/>
      <c r="TAK151" s="4"/>
      <c r="TAL151" s="4"/>
      <c r="TAM151" s="4"/>
      <c r="TAN151" s="4"/>
      <c r="TAO151" s="4"/>
      <c r="TAP151" s="4"/>
      <c r="TAQ151" s="4"/>
      <c r="TAR151" s="4"/>
      <c r="TAS151" s="4"/>
      <c r="TAT151" s="4"/>
      <c r="TAU151" s="4"/>
      <c r="TAV151" s="4"/>
      <c r="TAW151" s="4"/>
      <c r="TAX151" s="4"/>
      <c r="TAY151" s="4"/>
      <c r="TAZ151" s="4"/>
      <c r="TBA151" s="4"/>
      <c r="TBB151" s="4"/>
      <c r="TBC151" s="4"/>
      <c r="TBD151" s="4"/>
      <c r="TBE151" s="4"/>
      <c r="TBF151" s="4"/>
      <c r="TBG151" s="4"/>
      <c r="TBH151" s="4"/>
      <c r="TBI151" s="4"/>
      <c r="TBJ151" s="4"/>
      <c r="TBK151" s="4"/>
      <c r="TBL151" s="4"/>
      <c r="TBM151" s="4"/>
      <c r="TBN151" s="4"/>
      <c r="TBO151" s="4"/>
      <c r="TBP151" s="4"/>
      <c r="TBQ151" s="4"/>
      <c r="TBR151" s="4"/>
      <c r="TBS151" s="4"/>
      <c r="TBT151" s="4"/>
      <c r="TBU151" s="4"/>
      <c r="TBV151" s="4"/>
      <c r="TBW151" s="4"/>
      <c r="TBX151" s="4"/>
      <c r="TBY151" s="4"/>
      <c r="TBZ151" s="4"/>
      <c r="TCA151" s="4"/>
      <c r="TCB151" s="4"/>
      <c r="TCC151" s="4"/>
      <c r="TCD151" s="4"/>
      <c r="TCE151" s="4"/>
      <c r="TCF151" s="4"/>
      <c r="TCG151" s="4"/>
      <c r="TCH151" s="4"/>
      <c r="TCI151" s="4"/>
      <c r="TCJ151" s="4"/>
      <c r="TCK151" s="4"/>
      <c r="TCL151" s="4"/>
      <c r="TCM151" s="4"/>
      <c r="TCN151" s="4"/>
      <c r="TCO151" s="4"/>
      <c r="TCP151" s="4"/>
      <c r="TCQ151" s="4"/>
      <c r="TCR151" s="4"/>
      <c r="TCS151" s="4"/>
      <c r="TCT151" s="4"/>
      <c r="TCU151" s="4"/>
      <c r="TCV151" s="4"/>
      <c r="TCW151" s="4"/>
      <c r="TCX151" s="4"/>
      <c r="TCY151" s="4"/>
      <c r="TCZ151" s="4"/>
      <c r="TDA151" s="4"/>
      <c r="TDB151" s="4"/>
      <c r="TDC151" s="4"/>
      <c r="TDD151" s="4"/>
      <c r="TDE151" s="4"/>
      <c r="TDF151" s="4"/>
      <c r="TDG151" s="4"/>
      <c r="TDH151" s="4"/>
      <c r="TDI151" s="4"/>
      <c r="TDJ151" s="4"/>
      <c r="TDK151" s="4"/>
      <c r="TDL151" s="4"/>
      <c r="TDM151" s="4"/>
      <c r="TDN151" s="4"/>
      <c r="TDO151" s="4"/>
      <c r="TDP151" s="4"/>
      <c r="TDQ151" s="4"/>
      <c r="TDR151" s="4"/>
      <c r="TDS151" s="4"/>
      <c r="TDT151" s="4"/>
      <c r="TDU151" s="4"/>
      <c r="TDV151" s="4"/>
      <c r="TDW151" s="4"/>
      <c r="TDX151" s="4"/>
      <c r="TDY151" s="4"/>
      <c r="TDZ151" s="4"/>
      <c r="TEA151" s="4"/>
      <c r="TEB151" s="4"/>
      <c r="TEC151" s="4"/>
      <c r="TED151" s="4"/>
      <c r="TEE151" s="4"/>
      <c r="TEF151" s="4"/>
      <c r="TEG151" s="4"/>
      <c r="TEH151" s="4"/>
      <c r="TEI151" s="4"/>
      <c r="TEJ151" s="4"/>
      <c r="TEK151" s="4"/>
      <c r="TEL151" s="4"/>
      <c r="TEM151" s="4"/>
      <c r="TEN151" s="4"/>
      <c r="TEO151" s="4"/>
      <c r="TEP151" s="4"/>
      <c r="TEQ151" s="4"/>
      <c r="TER151" s="4"/>
      <c r="TES151" s="4"/>
      <c r="TET151" s="4"/>
      <c r="TEU151" s="4"/>
      <c r="TEV151" s="4"/>
      <c r="TEW151" s="4"/>
      <c r="TEX151" s="4"/>
      <c r="TEY151" s="4"/>
      <c r="TEZ151" s="4"/>
      <c r="TFA151" s="4"/>
      <c r="TFB151" s="4"/>
      <c r="TFC151" s="4"/>
      <c r="TFD151" s="4"/>
      <c r="TFE151" s="4"/>
      <c r="TFF151" s="4"/>
      <c r="TFG151" s="4"/>
      <c r="TFH151" s="4"/>
      <c r="TFI151" s="4"/>
      <c r="TFJ151" s="4"/>
      <c r="TFK151" s="4"/>
      <c r="TFL151" s="4"/>
      <c r="TFM151" s="4"/>
      <c r="TFN151" s="4"/>
      <c r="TFO151" s="4"/>
      <c r="TFP151" s="4"/>
      <c r="TFQ151" s="4"/>
      <c r="TFR151" s="4"/>
      <c r="TFS151" s="4"/>
      <c r="TFT151" s="4"/>
      <c r="TFU151" s="4"/>
      <c r="TFV151" s="4"/>
      <c r="TFW151" s="4"/>
      <c r="TFX151" s="4"/>
      <c r="TFY151" s="4"/>
      <c r="TFZ151" s="4"/>
      <c r="TGA151" s="4"/>
      <c r="TGB151" s="4"/>
      <c r="TGC151" s="4"/>
      <c r="TGD151" s="4"/>
      <c r="TGE151" s="4"/>
      <c r="TGF151" s="4"/>
      <c r="TGG151" s="4"/>
      <c r="TGH151" s="4"/>
      <c r="TGI151" s="4"/>
      <c r="TGJ151" s="4"/>
      <c r="TGK151" s="4"/>
      <c r="TGL151" s="4"/>
      <c r="TGM151" s="4"/>
      <c r="TGN151" s="4"/>
      <c r="TGO151" s="4"/>
      <c r="TGP151" s="4"/>
      <c r="TGQ151" s="4"/>
      <c r="TGR151" s="4"/>
      <c r="TGS151" s="4"/>
      <c r="TGT151" s="4"/>
      <c r="TGU151" s="4"/>
      <c r="TGV151" s="4"/>
      <c r="TGW151" s="4"/>
      <c r="TGX151" s="4"/>
      <c r="TGY151" s="4"/>
      <c r="TGZ151" s="4"/>
      <c r="THA151" s="4"/>
      <c r="THB151" s="4"/>
      <c r="THC151" s="4"/>
      <c r="THD151" s="4"/>
      <c r="THE151" s="4"/>
      <c r="THF151" s="4"/>
      <c r="THG151" s="4"/>
      <c r="THH151" s="4"/>
      <c r="THI151" s="4"/>
      <c r="THJ151" s="4"/>
      <c r="THK151" s="4"/>
      <c r="THL151" s="4"/>
      <c r="THM151" s="4"/>
      <c r="THN151" s="4"/>
      <c r="THO151" s="4"/>
      <c r="THP151" s="4"/>
      <c r="THQ151" s="4"/>
      <c r="THR151" s="4"/>
      <c r="THS151" s="4"/>
      <c r="THT151" s="4"/>
      <c r="THU151" s="4"/>
      <c r="THV151" s="4"/>
      <c r="THW151" s="4"/>
      <c r="THX151" s="4"/>
      <c r="THY151" s="4"/>
      <c r="THZ151" s="4"/>
      <c r="TIA151" s="4"/>
      <c r="TIB151" s="4"/>
      <c r="TIC151" s="4"/>
      <c r="TID151" s="4"/>
      <c r="TIE151" s="4"/>
      <c r="TIF151" s="4"/>
      <c r="TIG151" s="4"/>
      <c r="TIH151" s="4"/>
      <c r="TII151" s="4"/>
      <c r="TIJ151" s="4"/>
      <c r="TIK151" s="4"/>
      <c r="TIL151" s="4"/>
      <c r="TIM151" s="4"/>
      <c r="TIN151" s="4"/>
      <c r="TIO151" s="4"/>
      <c r="TIP151" s="4"/>
      <c r="TIQ151" s="4"/>
      <c r="TIR151" s="4"/>
      <c r="TIS151" s="4"/>
      <c r="TIT151" s="4"/>
      <c r="TIU151" s="4"/>
      <c r="TIV151" s="4"/>
      <c r="TIW151" s="4"/>
      <c r="TIX151" s="4"/>
      <c r="TIY151" s="74"/>
      <c r="TIZ151" s="74"/>
      <c r="TJA151" s="74"/>
      <c r="TJB151" s="74"/>
      <c r="TJC151" s="74"/>
      <c r="TJD151" s="74"/>
      <c r="TJE151" s="4"/>
      <c r="TJF151" s="4"/>
      <c r="TJG151" s="4"/>
      <c r="TJH151" s="4"/>
      <c r="TJI151" s="4"/>
      <c r="TJJ151" s="4"/>
      <c r="TJK151" s="4"/>
      <c r="TJL151" s="4"/>
      <c r="TJM151" s="4"/>
      <c r="TJN151" s="4"/>
      <c r="TJO151" s="4"/>
      <c r="TJP151" s="4"/>
      <c r="TJQ151" s="4"/>
      <c r="TJR151" s="4"/>
      <c r="TJS151" s="4"/>
      <c r="TJT151" s="4"/>
      <c r="TJU151" s="4"/>
      <c r="TJV151" s="4"/>
      <c r="TJW151" s="4"/>
      <c r="TJX151" s="4"/>
      <c r="TJY151" s="4"/>
      <c r="TJZ151" s="4"/>
      <c r="TKA151" s="4"/>
      <c r="TKB151" s="4"/>
      <c r="TKC151" s="4"/>
      <c r="TKD151" s="4"/>
      <c r="TKE151" s="4"/>
      <c r="TKF151" s="4"/>
      <c r="TKG151" s="4"/>
      <c r="TKH151" s="4"/>
      <c r="TKI151" s="4"/>
      <c r="TKJ151" s="4"/>
      <c r="TKK151" s="4"/>
      <c r="TKL151" s="4"/>
      <c r="TKM151" s="4"/>
      <c r="TKN151" s="4"/>
      <c r="TKO151" s="4"/>
      <c r="TKP151" s="4"/>
      <c r="TKQ151" s="4"/>
      <c r="TKR151" s="4"/>
      <c r="TKS151" s="4"/>
      <c r="TKT151" s="4"/>
      <c r="TKU151" s="4"/>
      <c r="TKV151" s="4"/>
      <c r="TKW151" s="4"/>
      <c r="TKX151" s="4"/>
      <c r="TKY151" s="4"/>
      <c r="TKZ151" s="4"/>
      <c r="TLA151" s="4"/>
      <c r="TLB151" s="4"/>
      <c r="TLC151" s="4"/>
      <c r="TLD151" s="4"/>
      <c r="TLE151" s="4"/>
      <c r="TLF151" s="4"/>
      <c r="TLG151" s="4"/>
      <c r="TLH151" s="4"/>
      <c r="TLI151" s="4"/>
      <c r="TLJ151" s="4"/>
      <c r="TLK151" s="4"/>
      <c r="TLL151" s="4"/>
      <c r="TLM151" s="4"/>
      <c r="TLN151" s="4"/>
      <c r="TLO151" s="4"/>
      <c r="TLP151" s="4"/>
      <c r="TLQ151" s="4"/>
      <c r="TLR151" s="4"/>
      <c r="TLS151" s="4"/>
      <c r="TLT151" s="4"/>
      <c r="TLU151" s="4"/>
      <c r="TLV151" s="4"/>
      <c r="TLW151" s="4"/>
      <c r="TLX151" s="4"/>
      <c r="TLY151" s="4"/>
      <c r="TLZ151" s="4"/>
      <c r="TMA151" s="4"/>
      <c r="TMB151" s="4"/>
      <c r="TMC151" s="4"/>
      <c r="TMD151" s="4"/>
      <c r="TME151" s="4"/>
      <c r="TMF151" s="4"/>
      <c r="TMG151" s="4"/>
      <c r="TMH151" s="4"/>
      <c r="TMI151" s="4"/>
      <c r="TMJ151" s="4"/>
      <c r="TMK151" s="4"/>
      <c r="TML151" s="4"/>
      <c r="TMM151" s="4"/>
      <c r="TMN151" s="4"/>
      <c r="TMO151" s="4"/>
      <c r="TMP151" s="4"/>
      <c r="TMQ151" s="4"/>
      <c r="TMR151" s="4"/>
      <c r="TMS151" s="4"/>
      <c r="TMT151" s="4"/>
      <c r="TMU151" s="4"/>
      <c r="TMV151" s="4"/>
      <c r="TMW151" s="4"/>
      <c r="TMX151" s="4"/>
      <c r="TMY151" s="4"/>
      <c r="TMZ151" s="4"/>
      <c r="TNA151" s="4"/>
      <c r="TNB151" s="4"/>
      <c r="TNC151" s="4"/>
      <c r="TND151" s="4"/>
      <c r="TNE151" s="4"/>
      <c r="TNF151" s="4"/>
      <c r="TNG151" s="4"/>
      <c r="TNH151" s="4"/>
      <c r="TNI151" s="4"/>
      <c r="TNJ151" s="4"/>
      <c r="TNK151" s="4"/>
      <c r="TNL151" s="4"/>
      <c r="TNM151" s="4"/>
      <c r="TNN151" s="4"/>
      <c r="TNO151" s="4"/>
      <c r="TNP151" s="4"/>
      <c r="TNQ151" s="4"/>
      <c r="TNR151" s="4"/>
      <c r="TNS151" s="4"/>
      <c r="TNT151" s="4"/>
      <c r="TNU151" s="4"/>
      <c r="TNV151" s="4"/>
      <c r="TNW151" s="4"/>
      <c r="TNX151" s="4"/>
      <c r="TNY151" s="4"/>
      <c r="TNZ151" s="4"/>
      <c r="TOA151" s="4"/>
      <c r="TOB151" s="4"/>
      <c r="TOC151" s="4"/>
      <c r="TOD151" s="4"/>
      <c r="TOE151" s="4"/>
      <c r="TOF151" s="4"/>
      <c r="TOG151" s="4"/>
      <c r="TOH151" s="4"/>
      <c r="TOI151" s="4"/>
      <c r="TOJ151" s="4"/>
      <c r="TOK151" s="4"/>
      <c r="TOL151" s="4"/>
      <c r="TOM151" s="4"/>
      <c r="TON151" s="4"/>
      <c r="TOO151" s="4"/>
      <c r="TOP151" s="4"/>
      <c r="TOQ151" s="4"/>
      <c r="TOR151" s="4"/>
      <c r="TOS151" s="4"/>
      <c r="TOT151" s="4"/>
      <c r="TOU151" s="4"/>
      <c r="TOV151" s="4"/>
      <c r="TOW151" s="4"/>
      <c r="TOX151" s="4"/>
      <c r="TOY151" s="4"/>
      <c r="TOZ151" s="4"/>
      <c r="TPA151" s="4"/>
      <c r="TPB151" s="4"/>
      <c r="TPC151" s="4"/>
      <c r="TPD151" s="4"/>
      <c r="TPE151" s="4"/>
      <c r="TPF151" s="4"/>
      <c r="TPG151" s="4"/>
      <c r="TPH151" s="4"/>
      <c r="TPI151" s="4"/>
      <c r="TPJ151" s="4"/>
      <c r="TPK151" s="4"/>
      <c r="TPL151" s="4"/>
      <c r="TPM151" s="4"/>
      <c r="TPN151" s="4"/>
      <c r="TPO151" s="4"/>
      <c r="TPP151" s="4"/>
      <c r="TPQ151" s="4"/>
      <c r="TPR151" s="4"/>
      <c r="TPS151" s="4"/>
      <c r="TPT151" s="4"/>
      <c r="TPU151" s="4"/>
      <c r="TPV151" s="4"/>
      <c r="TPW151" s="4"/>
      <c r="TPX151" s="4"/>
      <c r="TPY151" s="4"/>
      <c r="TPZ151" s="4"/>
      <c r="TQA151" s="4"/>
      <c r="TQB151" s="4"/>
      <c r="TQC151" s="4"/>
      <c r="TQD151" s="4"/>
      <c r="TQE151" s="4"/>
      <c r="TQF151" s="4"/>
      <c r="TQG151" s="4"/>
      <c r="TQH151" s="4"/>
      <c r="TQI151" s="4"/>
      <c r="TQJ151" s="4"/>
      <c r="TQK151" s="4"/>
      <c r="TQL151" s="4"/>
      <c r="TQM151" s="4"/>
      <c r="TQN151" s="4"/>
      <c r="TQO151" s="4"/>
      <c r="TQP151" s="4"/>
      <c r="TQQ151" s="4"/>
      <c r="TQR151" s="4"/>
      <c r="TQS151" s="4"/>
      <c r="TQT151" s="4"/>
      <c r="TQU151" s="4"/>
      <c r="TQV151" s="4"/>
      <c r="TQW151" s="4"/>
      <c r="TQX151" s="4"/>
      <c r="TQY151" s="4"/>
      <c r="TQZ151" s="4"/>
      <c r="TRA151" s="4"/>
      <c r="TRB151" s="4"/>
      <c r="TRC151" s="4"/>
      <c r="TRD151" s="4"/>
      <c r="TRE151" s="4"/>
      <c r="TRF151" s="4"/>
      <c r="TRG151" s="4"/>
      <c r="TRH151" s="4"/>
      <c r="TRI151" s="4"/>
      <c r="TRJ151" s="4"/>
      <c r="TRK151" s="4"/>
      <c r="TRL151" s="4"/>
      <c r="TRM151" s="4"/>
      <c r="TRN151" s="4"/>
      <c r="TRO151" s="4"/>
      <c r="TRP151" s="4"/>
      <c r="TRQ151" s="4"/>
      <c r="TRR151" s="4"/>
      <c r="TRS151" s="4"/>
      <c r="TRT151" s="4"/>
      <c r="TRU151" s="4"/>
      <c r="TRV151" s="4"/>
      <c r="TRW151" s="4"/>
      <c r="TRX151" s="4"/>
      <c r="TRY151" s="4"/>
      <c r="TRZ151" s="4"/>
      <c r="TSA151" s="4"/>
      <c r="TSB151" s="4"/>
      <c r="TSC151" s="4"/>
      <c r="TSD151" s="4"/>
      <c r="TSE151" s="4"/>
      <c r="TSF151" s="4"/>
      <c r="TSG151" s="4"/>
      <c r="TSH151" s="4"/>
      <c r="TSI151" s="4"/>
      <c r="TSJ151" s="4"/>
      <c r="TSK151" s="4"/>
      <c r="TSL151" s="4"/>
      <c r="TSM151" s="4"/>
      <c r="TSN151" s="4"/>
      <c r="TSO151" s="4"/>
      <c r="TSP151" s="4"/>
      <c r="TSQ151" s="4"/>
      <c r="TSR151" s="4"/>
      <c r="TSS151" s="4"/>
      <c r="TST151" s="4"/>
      <c r="TSU151" s="74"/>
      <c r="TSV151" s="74"/>
      <c r="TSW151" s="74"/>
      <c r="TSX151" s="74"/>
      <c r="TSY151" s="74"/>
      <c r="TSZ151" s="74"/>
      <c r="TTA151" s="4"/>
      <c r="TTB151" s="4"/>
      <c r="TTC151" s="4"/>
      <c r="TTD151" s="4"/>
      <c r="TTE151" s="4"/>
      <c r="TTF151" s="4"/>
      <c r="TTG151" s="4"/>
      <c r="TTH151" s="4"/>
      <c r="TTI151" s="4"/>
      <c r="TTJ151" s="4"/>
      <c r="TTK151" s="4"/>
      <c r="TTL151" s="4"/>
      <c r="TTM151" s="4"/>
      <c r="TTN151" s="4"/>
      <c r="TTO151" s="4"/>
      <c r="TTP151" s="4"/>
      <c r="TTQ151" s="4"/>
      <c r="TTR151" s="4"/>
      <c r="TTS151" s="4"/>
      <c r="TTT151" s="4"/>
      <c r="TTU151" s="4"/>
      <c r="TTV151" s="4"/>
      <c r="TTW151" s="4"/>
      <c r="TTX151" s="4"/>
      <c r="TTY151" s="4"/>
      <c r="TTZ151" s="4"/>
      <c r="TUA151" s="4"/>
      <c r="TUB151" s="4"/>
      <c r="TUC151" s="4"/>
      <c r="TUD151" s="4"/>
      <c r="TUE151" s="4"/>
      <c r="TUF151" s="4"/>
      <c r="TUG151" s="4"/>
      <c r="TUH151" s="4"/>
      <c r="TUI151" s="4"/>
      <c r="TUJ151" s="4"/>
      <c r="TUK151" s="4"/>
      <c r="TUL151" s="4"/>
      <c r="TUM151" s="4"/>
      <c r="TUN151" s="4"/>
      <c r="TUO151" s="4"/>
      <c r="TUP151" s="4"/>
      <c r="TUQ151" s="4"/>
      <c r="TUR151" s="4"/>
      <c r="TUS151" s="4"/>
      <c r="TUT151" s="4"/>
      <c r="TUU151" s="4"/>
      <c r="TUV151" s="4"/>
      <c r="TUW151" s="4"/>
      <c r="TUX151" s="4"/>
      <c r="TUY151" s="4"/>
      <c r="TUZ151" s="4"/>
      <c r="TVA151" s="4"/>
      <c r="TVB151" s="4"/>
      <c r="TVC151" s="4"/>
      <c r="TVD151" s="4"/>
      <c r="TVE151" s="4"/>
      <c r="TVF151" s="4"/>
      <c r="TVG151" s="4"/>
      <c r="TVH151" s="4"/>
      <c r="TVI151" s="4"/>
      <c r="TVJ151" s="4"/>
      <c r="TVK151" s="4"/>
      <c r="TVL151" s="4"/>
      <c r="TVM151" s="4"/>
      <c r="TVN151" s="4"/>
      <c r="TVO151" s="4"/>
      <c r="TVP151" s="4"/>
      <c r="TVQ151" s="4"/>
      <c r="TVR151" s="4"/>
      <c r="TVS151" s="4"/>
      <c r="TVT151" s="4"/>
      <c r="TVU151" s="4"/>
      <c r="TVV151" s="4"/>
      <c r="TVW151" s="4"/>
      <c r="TVX151" s="4"/>
      <c r="TVY151" s="4"/>
      <c r="TVZ151" s="4"/>
      <c r="TWA151" s="4"/>
      <c r="TWB151" s="4"/>
      <c r="TWC151" s="4"/>
      <c r="TWD151" s="4"/>
      <c r="TWE151" s="4"/>
      <c r="TWF151" s="4"/>
      <c r="TWG151" s="4"/>
      <c r="TWH151" s="4"/>
      <c r="TWI151" s="4"/>
      <c r="TWJ151" s="4"/>
      <c r="TWK151" s="4"/>
      <c r="TWL151" s="4"/>
      <c r="TWM151" s="4"/>
      <c r="TWN151" s="4"/>
      <c r="TWO151" s="4"/>
      <c r="TWP151" s="4"/>
      <c r="TWQ151" s="4"/>
      <c r="TWR151" s="4"/>
      <c r="TWS151" s="4"/>
      <c r="TWT151" s="4"/>
      <c r="TWU151" s="4"/>
      <c r="TWV151" s="4"/>
      <c r="TWW151" s="4"/>
      <c r="TWX151" s="4"/>
      <c r="TWY151" s="4"/>
      <c r="TWZ151" s="4"/>
      <c r="TXA151" s="4"/>
      <c r="TXB151" s="4"/>
      <c r="TXC151" s="4"/>
      <c r="TXD151" s="4"/>
      <c r="TXE151" s="4"/>
      <c r="TXF151" s="4"/>
      <c r="TXG151" s="4"/>
      <c r="TXH151" s="4"/>
      <c r="TXI151" s="4"/>
      <c r="TXJ151" s="4"/>
      <c r="TXK151" s="4"/>
      <c r="TXL151" s="4"/>
      <c r="TXM151" s="4"/>
      <c r="TXN151" s="4"/>
      <c r="TXO151" s="4"/>
      <c r="TXP151" s="4"/>
      <c r="TXQ151" s="4"/>
      <c r="TXR151" s="4"/>
      <c r="TXS151" s="4"/>
      <c r="TXT151" s="4"/>
      <c r="TXU151" s="4"/>
      <c r="TXV151" s="4"/>
      <c r="TXW151" s="4"/>
      <c r="TXX151" s="4"/>
      <c r="TXY151" s="4"/>
      <c r="TXZ151" s="4"/>
      <c r="TYA151" s="4"/>
      <c r="TYB151" s="4"/>
      <c r="TYC151" s="4"/>
      <c r="TYD151" s="4"/>
      <c r="TYE151" s="4"/>
      <c r="TYF151" s="4"/>
      <c r="TYG151" s="4"/>
      <c r="TYH151" s="4"/>
      <c r="TYI151" s="4"/>
      <c r="TYJ151" s="4"/>
      <c r="TYK151" s="4"/>
      <c r="TYL151" s="4"/>
      <c r="TYM151" s="4"/>
      <c r="TYN151" s="4"/>
      <c r="TYO151" s="4"/>
      <c r="TYP151" s="4"/>
      <c r="TYQ151" s="4"/>
      <c r="TYR151" s="4"/>
      <c r="TYS151" s="4"/>
      <c r="TYT151" s="4"/>
      <c r="TYU151" s="4"/>
      <c r="TYV151" s="4"/>
      <c r="TYW151" s="4"/>
      <c r="TYX151" s="4"/>
      <c r="TYY151" s="4"/>
      <c r="TYZ151" s="4"/>
      <c r="TZA151" s="4"/>
      <c r="TZB151" s="4"/>
      <c r="TZC151" s="4"/>
      <c r="TZD151" s="4"/>
      <c r="TZE151" s="4"/>
      <c r="TZF151" s="4"/>
      <c r="TZG151" s="4"/>
      <c r="TZH151" s="4"/>
      <c r="TZI151" s="4"/>
      <c r="TZJ151" s="4"/>
      <c r="TZK151" s="4"/>
      <c r="TZL151" s="4"/>
      <c r="TZM151" s="4"/>
      <c r="TZN151" s="4"/>
      <c r="TZO151" s="4"/>
      <c r="TZP151" s="4"/>
      <c r="TZQ151" s="4"/>
      <c r="TZR151" s="4"/>
      <c r="TZS151" s="4"/>
      <c r="TZT151" s="4"/>
      <c r="TZU151" s="4"/>
      <c r="TZV151" s="4"/>
      <c r="TZW151" s="4"/>
      <c r="TZX151" s="4"/>
      <c r="TZY151" s="4"/>
      <c r="TZZ151" s="4"/>
      <c r="UAA151" s="4"/>
      <c r="UAB151" s="4"/>
      <c r="UAC151" s="4"/>
      <c r="UAD151" s="4"/>
      <c r="UAE151" s="4"/>
      <c r="UAF151" s="4"/>
      <c r="UAG151" s="4"/>
      <c r="UAH151" s="4"/>
      <c r="UAI151" s="4"/>
      <c r="UAJ151" s="4"/>
      <c r="UAK151" s="4"/>
      <c r="UAL151" s="4"/>
      <c r="UAM151" s="4"/>
      <c r="UAN151" s="4"/>
      <c r="UAO151" s="4"/>
      <c r="UAP151" s="4"/>
      <c r="UAQ151" s="4"/>
      <c r="UAR151" s="4"/>
      <c r="UAS151" s="4"/>
      <c r="UAT151" s="4"/>
      <c r="UAU151" s="4"/>
      <c r="UAV151" s="4"/>
      <c r="UAW151" s="4"/>
      <c r="UAX151" s="4"/>
      <c r="UAY151" s="4"/>
      <c r="UAZ151" s="4"/>
      <c r="UBA151" s="4"/>
      <c r="UBB151" s="4"/>
      <c r="UBC151" s="4"/>
      <c r="UBD151" s="4"/>
      <c r="UBE151" s="4"/>
      <c r="UBF151" s="4"/>
      <c r="UBG151" s="4"/>
      <c r="UBH151" s="4"/>
      <c r="UBI151" s="4"/>
      <c r="UBJ151" s="4"/>
      <c r="UBK151" s="4"/>
      <c r="UBL151" s="4"/>
      <c r="UBM151" s="4"/>
      <c r="UBN151" s="4"/>
      <c r="UBO151" s="4"/>
      <c r="UBP151" s="4"/>
      <c r="UBQ151" s="4"/>
      <c r="UBR151" s="4"/>
      <c r="UBS151" s="4"/>
      <c r="UBT151" s="4"/>
      <c r="UBU151" s="4"/>
      <c r="UBV151" s="4"/>
      <c r="UBW151" s="4"/>
      <c r="UBX151" s="4"/>
      <c r="UBY151" s="4"/>
      <c r="UBZ151" s="4"/>
      <c r="UCA151" s="4"/>
      <c r="UCB151" s="4"/>
      <c r="UCC151" s="4"/>
      <c r="UCD151" s="4"/>
      <c r="UCE151" s="4"/>
      <c r="UCF151" s="4"/>
      <c r="UCG151" s="4"/>
      <c r="UCH151" s="4"/>
      <c r="UCI151" s="4"/>
      <c r="UCJ151" s="4"/>
      <c r="UCK151" s="4"/>
      <c r="UCL151" s="4"/>
      <c r="UCM151" s="4"/>
      <c r="UCN151" s="4"/>
      <c r="UCO151" s="4"/>
      <c r="UCP151" s="4"/>
      <c r="UCQ151" s="74"/>
      <c r="UCR151" s="74"/>
      <c r="UCS151" s="74"/>
      <c r="UCT151" s="74"/>
      <c r="UCU151" s="74"/>
      <c r="UCV151" s="74"/>
      <c r="UCW151" s="4"/>
      <c r="UCX151" s="4"/>
      <c r="UCY151" s="4"/>
      <c r="UCZ151" s="4"/>
      <c r="UDA151" s="4"/>
      <c r="UDB151" s="4"/>
      <c r="UDC151" s="4"/>
      <c r="UDD151" s="4"/>
      <c r="UDE151" s="4"/>
      <c r="UDF151" s="4"/>
      <c r="UDG151" s="4"/>
      <c r="UDH151" s="4"/>
      <c r="UDI151" s="4"/>
      <c r="UDJ151" s="4"/>
      <c r="UDK151" s="4"/>
      <c r="UDL151" s="4"/>
      <c r="UDM151" s="4"/>
      <c r="UDN151" s="4"/>
      <c r="UDO151" s="4"/>
      <c r="UDP151" s="4"/>
      <c r="UDQ151" s="4"/>
      <c r="UDR151" s="4"/>
      <c r="UDS151" s="4"/>
      <c r="UDT151" s="4"/>
      <c r="UDU151" s="4"/>
      <c r="UDV151" s="4"/>
      <c r="UDW151" s="4"/>
      <c r="UDX151" s="4"/>
      <c r="UDY151" s="4"/>
      <c r="UDZ151" s="4"/>
      <c r="UEA151" s="4"/>
      <c r="UEB151" s="4"/>
      <c r="UEC151" s="4"/>
      <c r="UED151" s="4"/>
      <c r="UEE151" s="4"/>
      <c r="UEF151" s="4"/>
      <c r="UEG151" s="4"/>
      <c r="UEH151" s="4"/>
      <c r="UEI151" s="4"/>
      <c r="UEJ151" s="4"/>
      <c r="UEK151" s="4"/>
      <c r="UEL151" s="4"/>
      <c r="UEM151" s="4"/>
      <c r="UEN151" s="4"/>
      <c r="UEO151" s="4"/>
      <c r="UEP151" s="4"/>
      <c r="UEQ151" s="4"/>
      <c r="UER151" s="4"/>
      <c r="UES151" s="4"/>
      <c r="UET151" s="4"/>
      <c r="UEU151" s="4"/>
      <c r="UEV151" s="4"/>
      <c r="UEW151" s="4"/>
      <c r="UEX151" s="4"/>
      <c r="UEY151" s="4"/>
      <c r="UEZ151" s="4"/>
      <c r="UFA151" s="4"/>
      <c r="UFB151" s="4"/>
      <c r="UFC151" s="4"/>
      <c r="UFD151" s="4"/>
      <c r="UFE151" s="4"/>
      <c r="UFF151" s="4"/>
      <c r="UFG151" s="4"/>
      <c r="UFH151" s="4"/>
      <c r="UFI151" s="4"/>
      <c r="UFJ151" s="4"/>
      <c r="UFK151" s="4"/>
      <c r="UFL151" s="4"/>
      <c r="UFM151" s="4"/>
      <c r="UFN151" s="4"/>
      <c r="UFO151" s="4"/>
      <c r="UFP151" s="4"/>
      <c r="UFQ151" s="4"/>
      <c r="UFR151" s="4"/>
      <c r="UFS151" s="4"/>
      <c r="UFT151" s="4"/>
      <c r="UFU151" s="4"/>
      <c r="UFV151" s="4"/>
      <c r="UFW151" s="4"/>
      <c r="UFX151" s="4"/>
      <c r="UFY151" s="4"/>
      <c r="UFZ151" s="4"/>
      <c r="UGA151" s="4"/>
      <c r="UGB151" s="4"/>
      <c r="UGC151" s="4"/>
      <c r="UGD151" s="4"/>
      <c r="UGE151" s="4"/>
      <c r="UGF151" s="4"/>
      <c r="UGG151" s="4"/>
      <c r="UGH151" s="4"/>
      <c r="UGI151" s="4"/>
      <c r="UGJ151" s="4"/>
      <c r="UGK151" s="4"/>
      <c r="UGL151" s="4"/>
      <c r="UGM151" s="4"/>
      <c r="UGN151" s="4"/>
      <c r="UGO151" s="4"/>
      <c r="UGP151" s="4"/>
      <c r="UGQ151" s="4"/>
      <c r="UGR151" s="4"/>
      <c r="UGS151" s="4"/>
      <c r="UGT151" s="4"/>
      <c r="UGU151" s="4"/>
      <c r="UGV151" s="4"/>
      <c r="UGW151" s="4"/>
      <c r="UGX151" s="4"/>
      <c r="UGY151" s="4"/>
      <c r="UGZ151" s="4"/>
      <c r="UHA151" s="4"/>
      <c r="UHB151" s="4"/>
      <c r="UHC151" s="4"/>
      <c r="UHD151" s="4"/>
      <c r="UHE151" s="4"/>
      <c r="UHF151" s="4"/>
      <c r="UHG151" s="4"/>
      <c r="UHH151" s="4"/>
      <c r="UHI151" s="4"/>
      <c r="UHJ151" s="4"/>
      <c r="UHK151" s="4"/>
      <c r="UHL151" s="4"/>
      <c r="UHM151" s="4"/>
      <c r="UHN151" s="4"/>
      <c r="UHO151" s="4"/>
      <c r="UHP151" s="4"/>
      <c r="UHQ151" s="4"/>
      <c r="UHR151" s="4"/>
      <c r="UHS151" s="4"/>
      <c r="UHT151" s="4"/>
      <c r="UHU151" s="4"/>
      <c r="UHV151" s="4"/>
      <c r="UHW151" s="4"/>
      <c r="UHX151" s="4"/>
      <c r="UHY151" s="4"/>
      <c r="UHZ151" s="4"/>
      <c r="UIA151" s="4"/>
      <c r="UIB151" s="4"/>
      <c r="UIC151" s="4"/>
      <c r="UID151" s="4"/>
      <c r="UIE151" s="4"/>
      <c r="UIF151" s="4"/>
      <c r="UIG151" s="4"/>
      <c r="UIH151" s="4"/>
      <c r="UII151" s="4"/>
      <c r="UIJ151" s="4"/>
      <c r="UIK151" s="4"/>
      <c r="UIL151" s="4"/>
      <c r="UIM151" s="4"/>
      <c r="UIN151" s="4"/>
      <c r="UIO151" s="4"/>
      <c r="UIP151" s="4"/>
      <c r="UIQ151" s="4"/>
      <c r="UIR151" s="4"/>
      <c r="UIS151" s="4"/>
      <c r="UIT151" s="4"/>
      <c r="UIU151" s="4"/>
      <c r="UIV151" s="4"/>
      <c r="UIW151" s="4"/>
      <c r="UIX151" s="4"/>
      <c r="UIY151" s="4"/>
      <c r="UIZ151" s="4"/>
      <c r="UJA151" s="4"/>
      <c r="UJB151" s="4"/>
      <c r="UJC151" s="4"/>
      <c r="UJD151" s="4"/>
      <c r="UJE151" s="4"/>
      <c r="UJF151" s="4"/>
      <c r="UJG151" s="4"/>
      <c r="UJH151" s="4"/>
      <c r="UJI151" s="4"/>
      <c r="UJJ151" s="4"/>
      <c r="UJK151" s="4"/>
      <c r="UJL151" s="4"/>
      <c r="UJM151" s="4"/>
      <c r="UJN151" s="4"/>
      <c r="UJO151" s="4"/>
      <c r="UJP151" s="4"/>
      <c r="UJQ151" s="4"/>
      <c r="UJR151" s="4"/>
      <c r="UJS151" s="4"/>
      <c r="UJT151" s="4"/>
      <c r="UJU151" s="4"/>
      <c r="UJV151" s="4"/>
      <c r="UJW151" s="4"/>
      <c r="UJX151" s="4"/>
      <c r="UJY151" s="4"/>
      <c r="UJZ151" s="4"/>
      <c r="UKA151" s="4"/>
      <c r="UKB151" s="4"/>
      <c r="UKC151" s="4"/>
      <c r="UKD151" s="4"/>
      <c r="UKE151" s="4"/>
      <c r="UKF151" s="4"/>
      <c r="UKG151" s="4"/>
      <c r="UKH151" s="4"/>
      <c r="UKI151" s="4"/>
      <c r="UKJ151" s="4"/>
      <c r="UKK151" s="4"/>
      <c r="UKL151" s="4"/>
      <c r="UKM151" s="4"/>
      <c r="UKN151" s="4"/>
      <c r="UKO151" s="4"/>
      <c r="UKP151" s="4"/>
      <c r="UKQ151" s="4"/>
      <c r="UKR151" s="4"/>
      <c r="UKS151" s="4"/>
      <c r="UKT151" s="4"/>
      <c r="UKU151" s="4"/>
      <c r="UKV151" s="4"/>
      <c r="UKW151" s="4"/>
      <c r="UKX151" s="4"/>
      <c r="UKY151" s="4"/>
      <c r="UKZ151" s="4"/>
      <c r="ULA151" s="4"/>
      <c r="ULB151" s="4"/>
      <c r="ULC151" s="4"/>
      <c r="ULD151" s="4"/>
      <c r="ULE151" s="4"/>
      <c r="ULF151" s="4"/>
      <c r="ULG151" s="4"/>
      <c r="ULH151" s="4"/>
      <c r="ULI151" s="4"/>
      <c r="ULJ151" s="4"/>
      <c r="ULK151" s="4"/>
      <c r="ULL151" s="4"/>
      <c r="ULM151" s="4"/>
      <c r="ULN151" s="4"/>
      <c r="ULO151" s="4"/>
      <c r="ULP151" s="4"/>
      <c r="ULQ151" s="4"/>
      <c r="ULR151" s="4"/>
      <c r="ULS151" s="4"/>
      <c r="ULT151" s="4"/>
      <c r="ULU151" s="4"/>
      <c r="ULV151" s="4"/>
      <c r="ULW151" s="4"/>
      <c r="ULX151" s="4"/>
      <c r="ULY151" s="4"/>
      <c r="ULZ151" s="4"/>
      <c r="UMA151" s="4"/>
      <c r="UMB151" s="4"/>
      <c r="UMC151" s="4"/>
      <c r="UMD151" s="4"/>
      <c r="UME151" s="4"/>
      <c r="UMF151" s="4"/>
      <c r="UMG151" s="4"/>
      <c r="UMH151" s="4"/>
      <c r="UMI151" s="4"/>
      <c r="UMJ151" s="4"/>
      <c r="UMK151" s="4"/>
      <c r="UML151" s="4"/>
      <c r="UMM151" s="74"/>
      <c r="UMN151" s="74"/>
      <c r="UMO151" s="74"/>
      <c r="UMP151" s="74"/>
      <c r="UMQ151" s="74"/>
      <c r="UMR151" s="74"/>
      <c r="UMS151" s="4"/>
      <c r="UMT151" s="4"/>
      <c r="UMU151" s="4"/>
      <c r="UMV151" s="4"/>
      <c r="UMW151" s="4"/>
      <c r="UMX151" s="4"/>
      <c r="UMY151" s="4"/>
      <c r="UMZ151" s="4"/>
      <c r="UNA151" s="4"/>
      <c r="UNB151" s="4"/>
      <c r="UNC151" s="4"/>
      <c r="UND151" s="4"/>
      <c r="UNE151" s="4"/>
      <c r="UNF151" s="4"/>
      <c r="UNG151" s="4"/>
      <c r="UNH151" s="4"/>
      <c r="UNI151" s="4"/>
      <c r="UNJ151" s="4"/>
      <c r="UNK151" s="4"/>
      <c r="UNL151" s="4"/>
      <c r="UNM151" s="4"/>
      <c r="UNN151" s="4"/>
      <c r="UNO151" s="4"/>
      <c r="UNP151" s="4"/>
      <c r="UNQ151" s="4"/>
      <c r="UNR151" s="4"/>
      <c r="UNS151" s="4"/>
      <c r="UNT151" s="4"/>
      <c r="UNU151" s="4"/>
      <c r="UNV151" s="4"/>
      <c r="UNW151" s="4"/>
      <c r="UNX151" s="4"/>
      <c r="UNY151" s="4"/>
      <c r="UNZ151" s="4"/>
      <c r="UOA151" s="4"/>
      <c r="UOB151" s="4"/>
      <c r="UOC151" s="4"/>
      <c r="UOD151" s="4"/>
      <c r="UOE151" s="4"/>
      <c r="UOF151" s="4"/>
      <c r="UOG151" s="4"/>
      <c r="UOH151" s="4"/>
      <c r="UOI151" s="4"/>
      <c r="UOJ151" s="4"/>
      <c r="UOK151" s="4"/>
      <c r="UOL151" s="4"/>
      <c r="UOM151" s="4"/>
      <c r="UON151" s="4"/>
      <c r="UOO151" s="4"/>
      <c r="UOP151" s="4"/>
      <c r="UOQ151" s="4"/>
      <c r="UOR151" s="4"/>
      <c r="UOS151" s="4"/>
      <c r="UOT151" s="4"/>
      <c r="UOU151" s="4"/>
      <c r="UOV151" s="4"/>
      <c r="UOW151" s="4"/>
      <c r="UOX151" s="4"/>
      <c r="UOY151" s="4"/>
      <c r="UOZ151" s="4"/>
      <c r="UPA151" s="4"/>
      <c r="UPB151" s="4"/>
      <c r="UPC151" s="4"/>
      <c r="UPD151" s="4"/>
      <c r="UPE151" s="4"/>
      <c r="UPF151" s="4"/>
      <c r="UPG151" s="4"/>
      <c r="UPH151" s="4"/>
      <c r="UPI151" s="4"/>
      <c r="UPJ151" s="4"/>
      <c r="UPK151" s="4"/>
      <c r="UPL151" s="4"/>
      <c r="UPM151" s="4"/>
      <c r="UPN151" s="4"/>
      <c r="UPO151" s="4"/>
      <c r="UPP151" s="4"/>
      <c r="UPQ151" s="4"/>
      <c r="UPR151" s="4"/>
      <c r="UPS151" s="4"/>
      <c r="UPT151" s="4"/>
      <c r="UPU151" s="4"/>
      <c r="UPV151" s="4"/>
      <c r="UPW151" s="4"/>
      <c r="UPX151" s="4"/>
      <c r="UPY151" s="4"/>
      <c r="UPZ151" s="4"/>
      <c r="UQA151" s="4"/>
      <c r="UQB151" s="4"/>
      <c r="UQC151" s="4"/>
      <c r="UQD151" s="4"/>
      <c r="UQE151" s="4"/>
      <c r="UQF151" s="4"/>
      <c r="UQG151" s="4"/>
      <c r="UQH151" s="4"/>
      <c r="UQI151" s="4"/>
      <c r="UQJ151" s="4"/>
      <c r="UQK151" s="4"/>
      <c r="UQL151" s="4"/>
      <c r="UQM151" s="4"/>
      <c r="UQN151" s="4"/>
      <c r="UQO151" s="4"/>
      <c r="UQP151" s="4"/>
      <c r="UQQ151" s="4"/>
      <c r="UQR151" s="4"/>
      <c r="UQS151" s="4"/>
      <c r="UQT151" s="4"/>
      <c r="UQU151" s="4"/>
      <c r="UQV151" s="4"/>
      <c r="UQW151" s="4"/>
      <c r="UQX151" s="4"/>
      <c r="UQY151" s="4"/>
      <c r="UQZ151" s="4"/>
      <c r="URA151" s="4"/>
      <c r="URB151" s="4"/>
      <c r="URC151" s="4"/>
      <c r="URD151" s="4"/>
      <c r="URE151" s="4"/>
      <c r="URF151" s="4"/>
      <c r="URG151" s="4"/>
      <c r="URH151" s="4"/>
      <c r="URI151" s="4"/>
      <c r="URJ151" s="4"/>
      <c r="URK151" s="4"/>
      <c r="URL151" s="4"/>
      <c r="URM151" s="4"/>
      <c r="URN151" s="4"/>
      <c r="URO151" s="4"/>
      <c r="URP151" s="4"/>
      <c r="URQ151" s="4"/>
      <c r="URR151" s="4"/>
      <c r="URS151" s="4"/>
      <c r="URT151" s="4"/>
      <c r="URU151" s="4"/>
      <c r="URV151" s="4"/>
      <c r="URW151" s="4"/>
      <c r="URX151" s="4"/>
      <c r="URY151" s="4"/>
      <c r="URZ151" s="4"/>
      <c r="USA151" s="4"/>
      <c r="USB151" s="4"/>
      <c r="USC151" s="4"/>
      <c r="USD151" s="4"/>
      <c r="USE151" s="4"/>
      <c r="USF151" s="4"/>
      <c r="USG151" s="4"/>
      <c r="USH151" s="4"/>
      <c r="USI151" s="4"/>
      <c r="USJ151" s="4"/>
      <c r="USK151" s="4"/>
      <c r="USL151" s="4"/>
      <c r="USM151" s="4"/>
      <c r="USN151" s="4"/>
      <c r="USO151" s="4"/>
      <c r="USP151" s="4"/>
      <c r="USQ151" s="4"/>
      <c r="USR151" s="4"/>
      <c r="USS151" s="4"/>
      <c r="UST151" s="4"/>
      <c r="USU151" s="4"/>
      <c r="USV151" s="4"/>
      <c r="USW151" s="4"/>
      <c r="USX151" s="4"/>
      <c r="USY151" s="4"/>
      <c r="USZ151" s="4"/>
      <c r="UTA151" s="4"/>
      <c r="UTB151" s="4"/>
      <c r="UTC151" s="4"/>
      <c r="UTD151" s="4"/>
      <c r="UTE151" s="4"/>
      <c r="UTF151" s="4"/>
      <c r="UTG151" s="4"/>
      <c r="UTH151" s="4"/>
      <c r="UTI151" s="4"/>
      <c r="UTJ151" s="4"/>
      <c r="UTK151" s="4"/>
      <c r="UTL151" s="4"/>
      <c r="UTM151" s="4"/>
      <c r="UTN151" s="4"/>
      <c r="UTO151" s="4"/>
      <c r="UTP151" s="4"/>
      <c r="UTQ151" s="4"/>
      <c r="UTR151" s="4"/>
      <c r="UTS151" s="4"/>
      <c r="UTT151" s="4"/>
      <c r="UTU151" s="4"/>
      <c r="UTV151" s="4"/>
      <c r="UTW151" s="4"/>
      <c r="UTX151" s="4"/>
      <c r="UTY151" s="4"/>
      <c r="UTZ151" s="4"/>
      <c r="UUA151" s="4"/>
      <c r="UUB151" s="4"/>
      <c r="UUC151" s="4"/>
      <c r="UUD151" s="4"/>
      <c r="UUE151" s="4"/>
      <c r="UUF151" s="4"/>
      <c r="UUG151" s="4"/>
      <c r="UUH151" s="4"/>
      <c r="UUI151" s="4"/>
      <c r="UUJ151" s="4"/>
      <c r="UUK151" s="4"/>
      <c r="UUL151" s="4"/>
      <c r="UUM151" s="4"/>
      <c r="UUN151" s="4"/>
      <c r="UUO151" s="4"/>
      <c r="UUP151" s="4"/>
      <c r="UUQ151" s="4"/>
      <c r="UUR151" s="4"/>
      <c r="UUS151" s="4"/>
      <c r="UUT151" s="4"/>
      <c r="UUU151" s="4"/>
      <c r="UUV151" s="4"/>
      <c r="UUW151" s="4"/>
      <c r="UUX151" s="4"/>
      <c r="UUY151" s="4"/>
      <c r="UUZ151" s="4"/>
      <c r="UVA151" s="4"/>
      <c r="UVB151" s="4"/>
      <c r="UVC151" s="4"/>
      <c r="UVD151" s="4"/>
      <c r="UVE151" s="4"/>
      <c r="UVF151" s="4"/>
      <c r="UVG151" s="4"/>
      <c r="UVH151" s="4"/>
      <c r="UVI151" s="4"/>
      <c r="UVJ151" s="4"/>
      <c r="UVK151" s="4"/>
      <c r="UVL151" s="4"/>
      <c r="UVM151" s="4"/>
      <c r="UVN151" s="4"/>
      <c r="UVO151" s="4"/>
      <c r="UVP151" s="4"/>
      <c r="UVQ151" s="4"/>
      <c r="UVR151" s="4"/>
      <c r="UVS151" s="4"/>
      <c r="UVT151" s="4"/>
      <c r="UVU151" s="4"/>
      <c r="UVV151" s="4"/>
      <c r="UVW151" s="4"/>
      <c r="UVX151" s="4"/>
      <c r="UVY151" s="4"/>
      <c r="UVZ151" s="4"/>
      <c r="UWA151" s="4"/>
      <c r="UWB151" s="4"/>
      <c r="UWC151" s="4"/>
      <c r="UWD151" s="4"/>
      <c r="UWE151" s="4"/>
      <c r="UWF151" s="4"/>
      <c r="UWG151" s="4"/>
      <c r="UWH151" s="4"/>
      <c r="UWI151" s="74"/>
      <c r="UWJ151" s="74"/>
      <c r="UWK151" s="74"/>
      <c r="UWL151" s="74"/>
      <c r="UWM151" s="74"/>
      <c r="UWN151" s="74"/>
      <c r="UWO151" s="4"/>
      <c r="UWP151" s="4"/>
      <c r="UWQ151" s="4"/>
      <c r="UWR151" s="4"/>
      <c r="UWS151" s="4"/>
      <c r="UWT151" s="4"/>
      <c r="UWU151" s="4"/>
      <c r="UWV151" s="4"/>
      <c r="UWW151" s="4"/>
      <c r="UWX151" s="4"/>
      <c r="UWY151" s="4"/>
      <c r="UWZ151" s="4"/>
      <c r="UXA151" s="4"/>
      <c r="UXB151" s="4"/>
      <c r="UXC151" s="4"/>
      <c r="UXD151" s="4"/>
      <c r="UXE151" s="4"/>
      <c r="UXF151" s="4"/>
      <c r="UXG151" s="4"/>
      <c r="UXH151" s="4"/>
      <c r="UXI151" s="4"/>
      <c r="UXJ151" s="4"/>
      <c r="UXK151" s="4"/>
      <c r="UXL151" s="4"/>
      <c r="UXM151" s="4"/>
      <c r="UXN151" s="4"/>
      <c r="UXO151" s="4"/>
      <c r="UXP151" s="4"/>
      <c r="UXQ151" s="4"/>
      <c r="UXR151" s="4"/>
      <c r="UXS151" s="4"/>
      <c r="UXT151" s="4"/>
      <c r="UXU151" s="4"/>
      <c r="UXV151" s="4"/>
      <c r="UXW151" s="4"/>
      <c r="UXX151" s="4"/>
      <c r="UXY151" s="4"/>
      <c r="UXZ151" s="4"/>
      <c r="UYA151" s="4"/>
      <c r="UYB151" s="4"/>
      <c r="UYC151" s="4"/>
      <c r="UYD151" s="4"/>
      <c r="UYE151" s="4"/>
      <c r="UYF151" s="4"/>
      <c r="UYG151" s="4"/>
      <c r="UYH151" s="4"/>
      <c r="UYI151" s="4"/>
      <c r="UYJ151" s="4"/>
      <c r="UYK151" s="4"/>
      <c r="UYL151" s="4"/>
      <c r="UYM151" s="4"/>
      <c r="UYN151" s="4"/>
      <c r="UYO151" s="4"/>
      <c r="UYP151" s="4"/>
      <c r="UYQ151" s="4"/>
      <c r="UYR151" s="4"/>
      <c r="UYS151" s="4"/>
      <c r="UYT151" s="4"/>
      <c r="UYU151" s="4"/>
      <c r="UYV151" s="4"/>
      <c r="UYW151" s="4"/>
      <c r="UYX151" s="4"/>
      <c r="UYY151" s="4"/>
      <c r="UYZ151" s="4"/>
      <c r="UZA151" s="4"/>
      <c r="UZB151" s="4"/>
      <c r="UZC151" s="4"/>
      <c r="UZD151" s="4"/>
      <c r="UZE151" s="4"/>
      <c r="UZF151" s="4"/>
      <c r="UZG151" s="4"/>
      <c r="UZH151" s="4"/>
      <c r="UZI151" s="4"/>
      <c r="UZJ151" s="4"/>
      <c r="UZK151" s="4"/>
      <c r="UZL151" s="4"/>
      <c r="UZM151" s="4"/>
      <c r="UZN151" s="4"/>
      <c r="UZO151" s="4"/>
      <c r="UZP151" s="4"/>
      <c r="UZQ151" s="4"/>
      <c r="UZR151" s="4"/>
      <c r="UZS151" s="4"/>
      <c r="UZT151" s="4"/>
      <c r="UZU151" s="4"/>
      <c r="UZV151" s="4"/>
      <c r="UZW151" s="4"/>
      <c r="UZX151" s="4"/>
      <c r="UZY151" s="4"/>
      <c r="UZZ151" s="4"/>
      <c r="VAA151" s="4"/>
      <c r="VAB151" s="4"/>
      <c r="VAC151" s="4"/>
      <c r="VAD151" s="4"/>
      <c r="VAE151" s="4"/>
      <c r="VAF151" s="4"/>
      <c r="VAG151" s="4"/>
      <c r="VAH151" s="4"/>
      <c r="VAI151" s="4"/>
      <c r="VAJ151" s="4"/>
      <c r="VAK151" s="4"/>
      <c r="VAL151" s="4"/>
      <c r="VAM151" s="4"/>
      <c r="VAN151" s="4"/>
      <c r="VAO151" s="4"/>
      <c r="VAP151" s="4"/>
      <c r="VAQ151" s="4"/>
      <c r="VAR151" s="4"/>
      <c r="VAS151" s="4"/>
      <c r="VAT151" s="4"/>
      <c r="VAU151" s="4"/>
      <c r="VAV151" s="4"/>
      <c r="VAW151" s="4"/>
      <c r="VAX151" s="4"/>
      <c r="VAY151" s="4"/>
      <c r="VAZ151" s="4"/>
      <c r="VBA151" s="4"/>
      <c r="VBB151" s="4"/>
      <c r="VBC151" s="4"/>
      <c r="VBD151" s="4"/>
      <c r="VBE151" s="4"/>
      <c r="VBF151" s="4"/>
      <c r="VBG151" s="4"/>
      <c r="VBH151" s="4"/>
      <c r="VBI151" s="4"/>
      <c r="VBJ151" s="4"/>
      <c r="VBK151" s="4"/>
      <c r="VBL151" s="4"/>
      <c r="VBM151" s="4"/>
      <c r="VBN151" s="4"/>
      <c r="VBO151" s="4"/>
      <c r="VBP151" s="4"/>
      <c r="VBQ151" s="4"/>
      <c r="VBR151" s="4"/>
      <c r="VBS151" s="4"/>
      <c r="VBT151" s="4"/>
      <c r="VBU151" s="4"/>
      <c r="VBV151" s="4"/>
      <c r="VBW151" s="4"/>
      <c r="VBX151" s="4"/>
      <c r="VBY151" s="4"/>
      <c r="VBZ151" s="4"/>
      <c r="VCA151" s="4"/>
      <c r="VCB151" s="4"/>
      <c r="VCC151" s="4"/>
      <c r="VCD151" s="4"/>
      <c r="VCE151" s="4"/>
      <c r="VCF151" s="4"/>
      <c r="VCG151" s="4"/>
      <c r="VCH151" s="4"/>
      <c r="VCI151" s="4"/>
      <c r="VCJ151" s="4"/>
      <c r="VCK151" s="4"/>
      <c r="VCL151" s="4"/>
      <c r="VCM151" s="4"/>
      <c r="VCN151" s="4"/>
      <c r="VCO151" s="4"/>
      <c r="VCP151" s="4"/>
      <c r="VCQ151" s="4"/>
      <c r="VCR151" s="4"/>
      <c r="VCS151" s="4"/>
      <c r="VCT151" s="4"/>
      <c r="VCU151" s="4"/>
      <c r="VCV151" s="4"/>
      <c r="VCW151" s="4"/>
      <c r="VCX151" s="4"/>
      <c r="VCY151" s="4"/>
      <c r="VCZ151" s="4"/>
      <c r="VDA151" s="4"/>
      <c r="VDB151" s="4"/>
      <c r="VDC151" s="4"/>
      <c r="VDD151" s="4"/>
      <c r="VDE151" s="4"/>
      <c r="VDF151" s="4"/>
      <c r="VDG151" s="4"/>
      <c r="VDH151" s="4"/>
      <c r="VDI151" s="4"/>
      <c r="VDJ151" s="4"/>
      <c r="VDK151" s="4"/>
      <c r="VDL151" s="4"/>
      <c r="VDM151" s="4"/>
      <c r="VDN151" s="4"/>
      <c r="VDO151" s="4"/>
      <c r="VDP151" s="4"/>
      <c r="VDQ151" s="4"/>
      <c r="VDR151" s="4"/>
      <c r="VDS151" s="4"/>
      <c r="VDT151" s="4"/>
      <c r="VDU151" s="4"/>
      <c r="VDV151" s="4"/>
      <c r="VDW151" s="4"/>
      <c r="VDX151" s="4"/>
      <c r="VDY151" s="4"/>
      <c r="VDZ151" s="4"/>
      <c r="VEA151" s="4"/>
      <c r="VEB151" s="4"/>
      <c r="VEC151" s="4"/>
      <c r="VED151" s="4"/>
      <c r="VEE151" s="4"/>
      <c r="VEF151" s="4"/>
      <c r="VEG151" s="4"/>
      <c r="VEH151" s="4"/>
      <c r="VEI151" s="4"/>
      <c r="VEJ151" s="4"/>
      <c r="VEK151" s="4"/>
      <c r="VEL151" s="4"/>
      <c r="VEM151" s="4"/>
      <c r="VEN151" s="4"/>
      <c r="VEO151" s="4"/>
      <c r="VEP151" s="4"/>
      <c r="VEQ151" s="4"/>
      <c r="VER151" s="4"/>
      <c r="VES151" s="4"/>
      <c r="VET151" s="4"/>
      <c r="VEU151" s="4"/>
      <c r="VEV151" s="4"/>
      <c r="VEW151" s="4"/>
      <c r="VEX151" s="4"/>
      <c r="VEY151" s="4"/>
      <c r="VEZ151" s="4"/>
      <c r="VFA151" s="4"/>
      <c r="VFB151" s="4"/>
      <c r="VFC151" s="4"/>
      <c r="VFD151" s="4"/>
      <c r="VFE151" s="4"/>
      <c r="VFF151" s="4"/>
      <c r="VFG151" s="4"/>
      <c r="VFH151" s="4"/>
      <c r="VFI151" s="4"/>
      <c r="VFJ151" s="4"/>
      <c r="VFK151" s="4"/>
      <c r="VFL151" s="4"/>
      <c r="VFM151" s="4"/>
      <c r="VFN151" s="4"/>
      <c r="VFO151" s="4"/>
      <c r="VFP151" s="4"/>
      <c r="VFQ151" s="4"/>
      <c r="VFR151" s="4"/>
      <c r="VFS151" s="4"/>
      <c r="VFT151" s="4"/>
      <c r="VFU151" s="4"/>
      <c r="VFV151" s="4"/>
      <c r="VFW151" s="4"/>
      <c r="VFX151" s="4"/>
      <c r="VFY151" s="4"/>
      <c r="VFZ151" s="4"/>
      <c r="VGA151" s="4"/>
      <c r="VGB151" s="4"/>
      <c r="VGC151" s="4"/>
      <c r="VGD151" s="4"/>
      <c r="VGE151" s="74"/>
      <c r="VGF151" s="74"/>
      <c r="VGG151" s="74"/>
      <c r="VGH151" s="74"/>
      <c r="VGI151" s="74"/>
      <c r="VGJ151" s="74"/>
      <c r="VGK151" s="4"/>
      <c r="VGL151" s="4"/>
      <c r="VGM151" s="4"/>
      <c r="VGN151" s="4"/>
      <c r="VGO151" s="4"/>
      <c r="VGP151" s="4"/>
      <c r="VGQ151" s="4"/>
      <c r="VGR151" s="4"/>
      <c r="VGS151" s="4"/>
      <c r="VGT151" s="4"/>
      <c r="VGU151" s="4"/>
      <c r="VGV151" s="4"/>
      <c r="VGW151" s="4"/>
      <c r="VGX151" s="4"/>
      <c r="VGY151" s="4"/>
      <c r="VGZ151" s="4"/>
      <c r="VHA151" s="4"/>
      <c r="VHB151" s="4"/>
      <c r="VHC151" s="4"/>
      <c r="VHD151" s="4"/>
      <c r="VHE151" s="4"/>
      <c r="VHF151" s="4"/>
      <c r="VHG151" s="4"/>
      <c r="VHH151" s="4"/>
      <c r="VHI151" s="4"/>
      <c r="VHJ151" s="4"/>
      <c r="VHK151" s="4"/>
      <c r="VHL151" s="4"/>
      <c r="VHM151" s="4"/>
      <c r="VHN151" s="4"/>
      <c r="VHO151" s="4"/>
      <c r="VHP151" s="4"/>
      <c r="VHQ151" s="4"/>
      <c r="VHR151" s="4"/>
      <c r="VHS151" s="4"/>
      <c r="VHT151" s="4"/>
      <c r="VHU151" s="4"/>
      <c r="VHV151" s="4"/>
      <c r="VHW151" s="4"/>
      <c r="VHX151" s="4"/>
      <c r="VHY151" s="4"/>
      <c r="VHZ151" s="4"/>
      <c r="VIA151" s="4"/>
      <c r="VIB151" s="4"/>
      <c r="VIC151" s="4"/>
      <c r="VID151" s="4"/>
      <c r="VIE151" s="4"/>
      <c r="VIF151" s="4"/>
      <c r="VIG151" s="4"/>
      <c r="VIH151" s="4"/>
      <c r="VII151" s="4"/>
      <c r="VIJ151" s="4"/>
      <c r="VIK151" s="4"/>
      <c r="VIL151" s="4"/>
      <c r="VIM151" s="4"/>
      <c r="VIN151" s="4"/>
      <c r="VIO151" s="4"/>
      <c r="VIP151" s="4"/>
      <c r="VIQ151" s="4"/>
      <c r="VIR151" s="4"/>
      <c r="VIS151" s="4"/>
      <c r="VIT151" s="4"/>
      <c r="VIU151" s="4"/>
      <c r="VIV151" s="4"/>
      <c r="VIW151" s="4"/>
      <c r="VIX151" s="4"/>
      <c r="VIY151" s="4"/>
      <c r="VIZ151" s="4"/>
      <c r="VJA151" s="4"/>
      <c r="VJB151" s="4"/>
      <c r="VJC151" s="4"/>
      <c r="VJD151" s="4"/>
      <c r="VJE151" s="4"/>
      <c r="VJF151" s="4"/>
      <c r="VJG151" s="4"/>
      <c r="VJH151" s="4"/>
      <c r="VJI151" s="4"/>
      <c r="VJJ151" s="4"/>
      <c r="VJK151" s="4"/>
      <c r="VJL151" s="4"/>
      <c r="VJM151" s="4"/>
      <c r="VJN151" s="4"/>
      <c r="VJO151" s="4"/>
      <c r="VJP151" s="4"/>
      <c r="VJQ151" s="4"/>
      <c r="VJR151" s="4"/>
      <c r="VJS151" s="4"/>
      <c r="VJT151" s="4"/>
      <c r="VJU151" s="4"/>
      <c r="VJV151" s="4"/>
      <c r="VJW151" s="4"/>
      <c r="VJX151" s="4"/>
      <c r="VJY151" s="4"/>
      <c r="VJZ151" s="4"/>
      <c r="VKA151" s="4"/>
      <c r="VKB151" s="4"/>
      <c r="VKC151" s="4"/>
      <c r="VKD151" s="4"/>
      <c r="VKE151" s="4"/>
      <c r="VKF151" s="4"/>
      <c r="VKG151" s="4"/>
      <c r="VKH151" s="4"/>
      <c r="VKI151" s="4"/>
      <c r="VKJ151" s="4"/>
      <c r="VKK151" s="4"/>
      <c r="VKL151" s="4"/>
      <c r="VKM151" s="4"/>
      <c r="VKN151" s="4"/>
      <c r="VKO151" s="4"/>
      <c r="VKP151" s="4"/>
      <c r="VKQ151" s="4"/>
      <c r="VKR151" s="4"/>
      <c r="VKS151" s="4"/>
      <c r="VKT151" s="4"/>
      <c r="VKU151" s="4"/>
      <c r="VKV151" s="4"/>
      <c r="VKW151" s="4"/>
      <c r="VKX151" s="4"/>
      <c r="VKY151" s="4"/>
      <c r="VKZ151" s="4"/>
      <c r="VLA151" s="4"/>
      <c r="VLB151" s="4"/>
      <c r="VLC151" s="4"/>
      <c r="VLD151" s="4"/>
      <c r="VLE151" s="4"/>
      <c r="VLF151" s="4"/>
      <c r="VLG151" s="4"/>
      <c r="VLH151" s="4"/>
      <c r="VLI151" s="4"/>
      <c r="VLJ151" s="4"/>
      <c r="VLK151" s="4"/>
      <c r="VLL151" s="4"/>
      <c r="VLM151" s="4"/>
      <c r="VLN151" s="4"/>
      <c r="VLO151" s="4"/>
      <c r="VLP151" s="4"/>
      <c r="VLQ151" s="4"/>
      <c r="VLR151" s="4"/>
      <c r="VLS151" s="4"/>
      <c r="VLT151" s="4"/>
      <c r="VLU151" s="4"/>
      <c r="VLV151" s="4"/>
      <c r="VLW151" s="4"/>
      <c r="VLX151" s="4"/>
      <c r="VLY151" s="4"/>
      <c r="VLZ151" s="4"/>
      <c r="VMA151" s="4"/>
      <c r="VMB151" s="4"/>
      <c r="VMC151" s="4"/>
      <c r="VMD151" s="4"/>
      <c r="VME151" s="4"/>
      <c r="VMF151" s="4"/>
      <c r="VMG151" s="4"/>
      <c r="VMH151" s="4"/>
      <c r="VMI151" s="4"/>
      <c r="VMJ151" s="4"/>
      <c r="VMK151" s="4"/>
      <c r="VML151" s="4"/>
      <c r="VMM151" s="4"/>
      <c r="VMN151" s="4"/>
      <c r="VMO151" s="4"/>
      <c r="VMP151" s="4"/>
      <c r="VMQ151" s="4"/>
      <c r="VMR151" s="4"/>
      <c r="VMS151" s="4"/>
      <c r="VMT151" s="4"/>
      <c r="VMU151" s="4"/>
      <c r="VMV151" s="4"/>
      <c r="VMW151" s="4"/>
      <c r="VMX151" s="4"/>
      <c r="VMY151" s="4"/>
      <c r="VMZ151" s="4"/>
      <c r="VNA151" s="4"/>
      <c r="VNB151" s="4"/>
      <c r="VNC151" s="4"/>
      <c r="VND151" s="4"/>
      <c r="VNE151" s="4"/>
      <c r="VNF151" s="4"/>
      <c r="VNG151" s="4"/>
      <c r="VNH151" s="4"/>
      <c r="VNI151" s="4"/>
      <c r="VNJ151" s="4"/>
      <c r="VNK151" s="4"/>
      <c r="VNL151" s="4"/>
      <c r="VNM151" s="4"/>
      <c r="VNN151" s="4"/>
      <c r="VNO151" s="4"/>
      <c r="VNP151" s="4"/>
      <c r="VNQ151" s="4"/>
      <c r="VNR151" s="4"/>
      <c r="VNS151" s="4"/>
      <c r="VNT151" s="4"/>
      <c r="VNU151" s="4"/>
      <c r="VNV151" s="4"/>
      <c r="VNW151" s="4"/>
      <c r="VNX151" s="4"/>
      <c r="VNY151" s="4"/>
      <c r="VNZ151" s="4"/>
      <c r="VOA151" s="4"/>
      <c r="VOB151" s="4"/>
      <c r="VOC151" s="4"/>
      <c r="VOD151" s="4"/>
      <c r="VOE151" s="4"/>
      <c r="VOF151" s="4"/>
      <c r="VOG151" s="4"/>
      <c r="VOH151" s="4"/>
      <c r="VOI151" s="4"/>
      <c r="VOJ151" s="4"/>
      <c r="VOK151" s="4"/>
      <c r="VOL151" s="4"/>
      <c r="VOM151" s="4"/>
      <c r="VON151" s="4"/>
      <c r="VOO151" s="4"/>
      <c r="VOP151" s="4"/>
      <c r="VOQ151" s="4"/>
      <c r="VOR151" s="4"/>
      <c r="VOS151" s="4"/>
      <c r="VOT151" s="4"/>
      <c r="VOU151" s="4"/>
      <c r="VOV151" s="4"/>
      <c r="VOW151" s="4"/>
      <c r="VOX151" s="4"/>
      <c r="VOY151" s="4"/>
      <c r="VOZ151" s="4"/>
      <c r="VPA151" s="4"/>
      <c r="VPB151" s="4"/>
      <c r="VPC151" s="4"/>
      <c r="VPD151" s="4"/>
      <c r="VPE151" s="4"/>
      <c r="VPF151" s="4"/>
      <c r="VPG151" s="4"/>
      <c r="VPH151" s="4"/>
      <c r="VPI151" s="4"/>
      <c r="VPJ151" s="4"/>
      <c r="VPK151" s="4"/>
      <c r="VPL151" s="4"/>
      <c r="VPM151" s="4"/>
      <c r="VPN151" s="4"/>
      <c r="VPO151" s="4"/>
      <c r="VPP151" s="4"/>
      <c r="VPQ151" s="4"/>
      <c r="VPR151" s="4"/>
      <c r="VPS151" s="4"/>
      <c r="VPT151" s="4"/>
      <c r="VPU151" s="4"/>
      <c r="VPV151" s="4"/>
      <c r="VPW151" s="4"/>
      <c r="VPX151" s="4"/>
      <c r="VPY151" s="4"/>
      <c r="VPZ151" s="4"/>
      <c r="VQA151" s="74"/>
      <c r="VQB151" s="74"/>
      <c r="VQC151" s="74"/>
      <c r="VQD151" s="74"/>
      <c r="VQE151" s="74"/>
      <c r="VQF151" s="74"/>
      <c r="VQG151" s="4"/>
      <c r="VQH151" s="4"/>
      <c r="VQI151" s="4"/>
      <c r="VQJ151" s="4"/>
      <c r="VQK151" s="4"/>
      <c r="VQL151" s="4"/>
      <c r="VQM151" s="4"/>
      <c r="VQN151" s="4"/>
      <c r="VQO151" s="4"/>
      <c r="VQP151" s="4"/>
      <c r="VQQ151" s="4"/>
      <c r="VQR151" s="4"/>
      <c r="VQS151" s="4"/>
      <c r="VQT151" s="4"/>
      <c r="VQU151" s="4"/>
      <c r="VQV151" s="4"/>
      <c r="VQW151" s="4"/>
      <c r="VQX151" s="4"/>
      <c r="VQY151" s="4"/>
      <c r="VQZ151" s="4"/>
      <c r="VRA151" s="4"/>
      <c r="VRB151" s="4"/>
      <c r="VRC151" s="4"/>
      <c r="VRD151" s="4"/>
      <c r="VRE151" s="4"/>
      <c r="VRF151" s="4"/>
      <c r="VRG151" s="4"/>
      <c r="VRH151" s="4"/>
      <c r="VRI151" s="4"/>
      <c r="VRJ151" s="4"/>
      <c r="VRK151" s="4"/>
      <c r="VRL151" s="4"/>
      <c r="VRM151" s="4"/>
      <c r="VRN151" s="4"/>
      <c r="VRO151" s="4"/>
      <c r="VRP151" s="4"/>
      <c r="VRQ151" s="4"/>
      <c r="VRR151" s="4"/>
      <c r="VRS151" s="4"/>
      <c r="VRT151" s="4"/>
      <c r="VRU151" s="4"/>
      <c r="VRV151" s="4"/>
      <c r="VRW151" s="4"/>
      <c r="VRX151" s="4"/>
      <c r="VRY151" s="4"/>
      <c r="VRZ151" s="4"/>
      <c r="VSA151" s="4"/>
      <c r="VSB151" s="4"/>
      <c r="VSC151" s="4"/>
      <c r="VSD151" s="4"/>
      <c r="VSE151" s="4"/>
      <c r="VSF151" s="4"/>
      <c r="VSG151" s="4"/>
      <c r="VSH151" s="4"/>
      <c r="VSI151" s="4"/>
      <c r="VSJ151" s="4"/>
      <c r="VSK151" s="4"/>
      <c r="VSL151" s="4"/>
      <c r="VSM151" s="4"/>
      <c r="VSN151" s="4"/>
      <c r="VSO151" s="4"/>
      <c r="VSP151" s="4"/>
      <c r="VSQ151" s="4"/>
      <c r="VSR151" s="4"/>
      <c r="VSS151" s="4"/>
      <c r="VST151" s="4"/>
      <c r="VSU151" s="4"/>
      <c r="VSV151" s="4"/>
      <c r="VSW151" s="4"/>
      <c r="VSX151" s="4"/>
      <c r="VSY151" s="4"/>
      <c r="VSZ151" s="4"/>
      <c r="VTA151" s="4"/>
      <c r="VTB151" s="4"/>
      <c r="VTC151" s="4"/>
      <c r="VTD151" s="4"/>
      <c r="VTE151" s="4"/>
      <c r="VTF151" s="4"/>
      <c r="VTG151" s="4"/>
      <c r="VTH151" s="4"/>
      <c r="VTI151" s="4"/>
      <c r="VTJ151" s="4"/>
      <c r="VTK151" s="4"/>
      <c r="VTL151" s="4"/>
      <c r="VTM151" s="4"/>
      <c r="VTN151" s="4"/>
      <c r="VTO151" s="4"/>
      <c r="VTP151" s="4"/>
      <c r="VTQ151" s="4"/>
      <c r="VTR151" s="4"/>
      <c r="VTS151" s="4"/>
      <c r="VTT151" s="4"/>
      <c r="VTU151" s="4"/>
      <c r="VTV151" s="4"/>
      <c r="VTW151" s="4"/>
      <c r="VTX151" s="4"/>
      <c r="VTY151" s="4"/>
      <c r="VTZ151" s="4"/>
      <c r="VUA151" s="4"/>
      <c r="VUB151" s="4"/>
      <c r="VUC151" s="4"/>
      <c r="VUD151" s="4"/>
      <c r="VUE151" s="4"/>
      <c r="VUF151" s="4"/>
      <c r="VUG151" s="4"/>
      <c r="VUH151" s="4"/>
      <c r="VUI151" s="4"/>
      <c r="VUJ151" s="4"/>
      <c r="VUK151" s="4"/>
      <c r="VUL151" s="4"/>
      <c r="VUM151" s="4"/>
      <c r="VUN151" s="4"/>
      <c r="VUO151" s="4"/>
      <c r="VUP151" s="4"/>
      <c r="VUQ151" s="4"/>
      <c r="VUR151" s="4"/>
      <c r="VUS151" s="4"/>
      <c r="VUT151" s="4"/>
      <c r="VUU151" s="4"/>
      <c r="VUV151" s="4"/>
      <c r="VUW151" s="4"/>
      <c r="VUX151" s="4"/>
      <c r="VUY151" s="4"/>
      <c r="VUZ151" s="4"/>
      <c r="VVA151" s="4"/>
      <c r="VVB151" s="4"/>
      <c r="VVC151" s="4"/>
      <c r="VVD151" s="4"/>
      <c r="VVE151" s="4"/>
      <c r="VVF151" s="4"/>
      <c r="VVG151" s="4"/>
      <c r="VVH151" s="4"/>
      <c r="VVI151" s="4"/>
      <c r="VVJ151" s="4"/>
      <c r="VVK151" s="4"/>
      <c r="VVL151" s="4"/>
      <c r="VVM151" s="4"/>
      <c r="VVN151" s="4"/>
      <c r="VVO151" s="4"/>
      <c r="VVP151" s="4"/>
      <c r="VVQ151" s="4"/>
      <c r="VVR151" s="4"/>
      <c r="VVS151" s="4"/>
      <c r="VVT151" s="4"/>
      <c r="VVU151" s="4"/>
      <c r="VVV151" s="4"/>
      <c r="VVW151" s="4"/>
      <c r="VVX151" s="4"/>
      <c r="VVY151" s="4"/>
      <c r="VVZ151" s="4"/>
      <c r="VWA151" s="4"/>
      <c r="VWB151" s="4"/>
      <c r="VWC151" s="4"/>
      <c r="VWD151" s="4"/>
      <c r="VWE151" s="4"/>
      <c r="VWF151" s="4"/>
      <c r="VWG151" s="4"/>
      <c r="VWH151" s="4"/>
      <c r="VWI151" s="4"/>
      <c r="VWJ151" s="4"/>
      <c r="VWK151" s="4"/>
      <c r="VWL151" s="4"/>
      <c r="VWM151" s="4"/>
      <c r="VWN151" s="4"/>
      <c r="VWO151" s="4"/>
      <c r="VWP151" s="4"/>
      <c r="VWQ151" s="4"/>
      <c r="VWR151" s="4"/>
      <c r="VWS151" s="4"/>
      <c r="VWT151" s="4"/>
      <c r="VWU151" s="4"/>
      <c r="VWV151" s="4"/>
      <c r="VWW151" s="4"/>
      <c r="VWX151" s="4"/>
      <c r="VWY151" s="4"/>
      <c r="VWZ151" s="4"/>
      <c r="VXA151" s="4"/>
      <c r="VXB151" s="4"/>
      <c r="VXC151" s="4"/>
      <c r="VXD151" s="4"/>
      <c r="VXE151" s="4"/>
      <c r="VXF151" s="4"/>
      <c r="VXG151" s="4"/>
      <c r="VXH151" s="4"/>
      <c r="VXI151" s="4"/>
      <c r="VXJ151" s="4"/>
      <c r="VXK151" s="4"/>
      <c r="VXL151" s="4"/>
      <c r="VXM151" s="4"/>
      <c r="VXN151" s="4"/>
      <c r="VXO151" s="4"/>
      <c r="VXP151" s="4"/>
      <c r="VXQ151" s="4"/>
      <c r="VXR151" s="4"/>
      <c r="VXS151" s="4"/>
      <c r="VXT151" s="4"/>
      <c r="VXU151" s="4"/>
      <c r="VXV151" s="4"/>
      <c r="VXW151" s="4"/>
      <c r="VXX151" s="4"/>
      <c r="VXY151" s="4"/>
      <c r="VXZ151" s="4"/>
      <c r="VYA151" s="4"/>
      <c r="VYB151" s="4"/>
      <c r="VYC151" s="4"/>
      <c r="VYD151" s="4"/>
      <c r="VYE151" s="4"/>
      <c r="VYF151" s="4"/>
      <c r="VYG151" s="4"/>
      <c r="VYH151" s="4"/>
      <c r="VYI151" s="4"/>
      <c r="VYJ151" s="4"/>
      <c r="VYK151" s="4"/>
      <c r="VYL151" s="4"/>
      <c r="VYM151" s="4"/>
      <c r="VYN151" s="4"/>
      <c r="VYO151" s="4"/>
      <c r="VYP151" s="4"/>
      <c r="VYQ151" s="4"/>
      <c r="VYR151" s="4"/>
      <c r="VYS151" s="4"/>
      <c r="VYT151" s="4"/>
      <c r="VYU151" s="4"/>
      <c r="VYV151" s="4"/>
      <c r="VYW151" s="4"/>
      <c r="VYX151" s="4"/>
      <c r="VYY151" s="4"/>
      <c r="VYZ151" s="4"/>
      <c r="VZA151" s="4"/>
      <c r="VZB151" s="4"/>
      <c r="VZC151" s="4"/>
      <c r="VZD151" s="4"/>
      <c r="VZE151" s="4"/>
      <c r="VZF151" s="4"/>
      <c r="VZG151" s="4"/>
      <c r="VZH151" s="4"/>
      <c r="VZI151" s="4"/>
      <c r="VZJ151" s="4"/>
      <c r="VZK151" s="4"/>
      <c r="VZL151" s="4"/>
      <c r="VZM151" s="4"/>
      <c r="VZN151" s="4"/>
      <c r="VZO151" s="4"/>
      <c r="VZP151" s="4"/>
      <c r="VZQ151" s="4"/>
      <c r="VZR151" s="4"/>
      <c r="VZS151" s="4"/>
      <c r="VZT151" s="4"/>
      <c r="VZU151" s="4"/>
      <c r="VZV151" s="4"/>
      <c r="VZW151" s="74"/>
      <c r="VZX151" s="74"/>
      <c r="VZY151" s="74"/>
      <c r="VZZ151" s="74"/>
      <c r="WAA151" s="74"/>
      <c r="WAB151" s="74"/>
      <c r="WAC151" s="4"/>
      <c r="WAD151" s="4"/>
      <c r="WAE151" s="4"/>
      <c r="WAF151" s="4"/>
      <c r="WAG151" s="4"/>
      <c r="WAH151" s="4"/>
      <c r="WAI151" s="4"/>
      <c r="WAJ151" s="4"/>
      <c r="WAK151" s="4"/>
      <c r="WAL151" s="4"/>
      <c r="WAM151" s="4"/>
      <c r="WAN151" s="4"/>
      <c r="WAO151" s="4"/>
      <c r="WAP151" s="4"/>
      <c r="WAQ151" s="4"/>
      <c r="WAR151" s="4"/>
      <c r="WAS151" s="4"/>
      <c r="WAT151" s="4"/>
      <c r="WAU151" s="4"/>
      <c r="WAV151" s="4"/>
      <c r="WAW151" s="4"/>
      <c r="WAX151" s="4"/>
      <c r="WAY151" s="4"/>
      <c r="WAZ151" s="4"/>
      <c r="WBA151" s="4"/>
      <c r="WBB151" s="4"/>
      <c r="WBC151" s="4"/>
      <c r="WBD151" s="4"/>
      <c r="WBE151" s="4"/>
      <c r="WBF151" s="4"/>
      <c r="WBG151" s="4"/>
      <c r="WBH151" s="4"/>
      <c r="WBI151" s="4"/>
      <c r="WBJ151" s="4"/>
      <c r="WBK151" s="4"/>
      <c r="WBL151" s="4"/>
      <c r="WBM151" s="4"/>
      <c r="WBN151" s="4"/>
      <c r="WBO151" s="4"/>
      <c r="WBP151" s="4"/>
      <c r="WBQ151" s="4"/>
      <c r="WBR151" s="4"/>
      <c r="WBS151" s="4"/>
      <c r="WBT151" s="4"/>
      <c r="WBU151" s="4"/>
      <c r="WBV151" s="4"/>
      <c r="WBW151" s="4"/>
      <c r="WBX151" s="4"/>
      <c r="WBY151" s="4"/>
      <c r="WBZ151" s="4"/>
      <c r="WCA151" s="4"/>
      <c r="WCB151" s="4"/>
      <c r="WCC151" s="4"/>
      <c r="WCD151" s="4"/>
      <c r="WCE151" s="4"/>
      <c r="WCF151" s="4"/>
      <c r="WCG151" s="4"/>
      <c r="WCH151" s="4"/>
      <c r="WCI151" s="4"/>
      <c r="WCJ151" s="4"/>
      <c r="WCK151" s="4"/>
      <c r="WCL151" s="4"/>
      <c r="WCM151" s="4"/>
      <c r="WCN151" s="4"/>
      <c r="WCO151" s="4"/>
      <c r="WCP151" s="4"/>
      <c r="WCQ151" s="4"/>
      <c r="WCR151" s="4"/>
      <c r="WCS151" s="4"/>
      <c r="WCT151" s="4"/>
      <c r="WCU151" s="4"/>
      <c r="WCV151" s="4"/>
      <c r="WCW151" s="4"/>
      <c r="WCX151" s="4"/>
      <c r="WCY151" s="4"/>
      <c r="WCZ151" s="4"/>
      <c r="WDA151" s="4"/>
      <c r="WDB151" s="4"/>
      <c r="WDC151" s="4"/>
      <c r="WDD151" s="4"/>
      <c r="WDE151" s="4"/>
      <c r="WDF151" s="4"/>
      <c r="WDG151" s="4"/>
      <c r="WDH151" s="4"/>
      <c r="WDI151" s="4"/>
      <c r="WDJ151" s="4"/>
      <c r="WDK151" s="4"/>
      <c r="WDL151" s="4"/>
      <c r="WDM151" s="4"/>
      <c r="WDN151" s="4"/>
      <c r="WDO151" s="4"/>
      <c r="WDP151" s="4"/>
      <c r="WDQ151" s="4"/>
      <c r="WDR151" s="4"/>
      <c r="WDS151" s="4"/>
      <c r="WDT151" s="4"/>
      <c r="WDU151" s="4"/>
      <c r="WDV151" s="4"/>
      <c r="WDW151" s="4"/>
      <c r="WDX151" s="4"/>
      <c r="WDY151" s="4"/>
      <c r="WDZ151" s="4"/>
      <c r="WEA151" s="4"/>
      <c r="WEB151" s="4"/>
      <c r="WEC151" s="4"/>
      <c r="WED151" s="4"/>
      <c r="WEE151" s="4"/>
      <c r="WEF151" s="4"/>
      <c r="WEG151" s="4"/>
      <c r="WEH151" s="4"/>
      <c r="WEI151" s="4"/>
      <c r="WEJ151" s="4"/>
      <c r="WEK151" s="4"/>
      <c r="WEL151" s="4"/>
      <c r="WEM151" s="4"/>
      <c r="WEN151" s="4"/>
      <c r="WEO151" s="4"/>
      <c r="WEP151" s="4"/>
      <c r="WEQ151" s="4"/>
      <c r="WER151" s="4"/>
      <c r="WES151" s="4"/>
      <c r="WET151" s="4"/>
      <c r="WEU151" s="4"/>
      <c r="WEV151" s="4"/>
      <c r="WEW151" s="4"/>
      <c r="WEX151" s="4"/>
      <c r="WEY151" s="4"/>
      <c r="WEZ151" s="4"/>
      <c r="WFA151" s="4"/>
      <c r="WFB151" s="4"/>
      <c r="WFC151" s="4"/>
      <c r="WFD151" s="4"/>
      <c r="WFE151" s="4"/>
      <c r="WFF151" s="4"/>
      <c r="WFG151" s="4"/>
      <c r="WFH151" s="4"/>
      <c r="WFI151" s="4"/>
      <c r="WFJ151" s="4"/>
      <c r="WFK151" s="4"/>
      <c r="WFL151" s="4"/>
      <c r="WFM151" s="4"/>
      <c r="WFN151" s="4"/>
      <c r="WFO151" s="4"/>
      <c r="WFP151" s="4"/>
      <c r="WFQ151" s="4"/>
      <c r="WFR151" s="4"/>
      <c r="WFS151" s="4"/>
      <c r="WFT151" s="4"/>
      <c r="WFU151" s="4"/>
      <c r="WFV151" s="4"/>
      <c r="WFW151" s="4"/>
      <c r="WFX151" s="4"/>
      <c r="WFY151" s="4"/>
      <c r="WFZ151" s="4"/>
      <c r="WGA151" s="4"/>
      <c r="WGB151" s="4"/>
      <c r="WGC151" s="4"/>
      <c r="WGD151" s="4"/>
      <c r="WGE151" s="4"/>
      <c r="WGF151" s="4"/>
      <c r="WGG151" s="4"/>
      <c r="WGH151" s="4"/>
      <c r="WGI151" s="4"/>
      <c r="WGJ151" s="4"/>
      <c r="WGK151" s="4"/>
      <c r="WGL151" s="4"/>
      <c r="WGM151" s="4"/>
      <c r="WGN151" s="4"/>
      <c r="WGO151" s="4"/>
      <c r="WGP151" s="4"/>
      <c r="WGQ151" s="4"/>
      <c r="WGR151" s="4"/>
      <c r="WGS151" s="4"/>
      <c r="WGT151" s="4"/>
      <c r="WGU151" s="4"/>
      <c r="WGV151" s="4"/>
      <c r="WGW151" s="4"/>
      <c r="WGX151" s="4"/>
      <c r="WGY151" s="4"/>
      <c r="WGZ151" s="4"/>
      <c r="WHA151" s="4"/>
      <c r="WHB151" s="4"/>
      <c r="WHC151" s="4"/>
      <c r="WHD151" s="4"/>
      <c r="WHE151" s="4"/>
      <c r="WHF151" s="4"/>
      <c r="WHG151" s="4"/>
      <c r="WHH151" s="4"/>
      <c r="WHI151" s="4"/>
      <c r="WHJ151" s="4"/>
      <c r="WHK151" s="4"/>
      <c r="WHL151" s="4"/>
      <c r="WHM151" s="4"/>
      <c r="WHN151" s="4"/>
      <c r="WHO151" s="4"/>
      <c r="WHP151" s="4"/>
      <c r="WHQ151" s="4"/>
      <c r="WHR151" s="4"/>
      <c r="WHS151" s="4"/>
      <c r="WHT151" s="4"/>
      <c r="WHU151" s="4"/>
      <c r="WHV151" s="4"/>
      <c r="WHW151" s="4"/>
      <c r="WHX151" s="4"/>
      <c r="WHY151" s="4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74"/>
      <c r="WJT151" s="74"/>
      <c r="WJU151" s="74"/>
      <c r="WJV151" s="74"/>
      <c r="WJW151" s="74"/>
      <c r="WJX151" s="74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74"/>
      <c r="WTP151" s="74"/>
      <c r="WTQ151" s="74"/>
      <c r="WTR151" s="74"/>
      <c r="WTS151" s="74"/>
      <c r="WTT151" s="74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  <c r="WWA151" s="4"/>
      <c r="WWB151" s="4"/>
      <c r="WWC151" s="4"/>
      <c r="WWD151" s="4"/>
      <c r="WWE151" s="4"/>
      <c r="WWF151" s="4"/>
      <c r="WWG151" s="4"/>
      <c r="WWH151" s="4"/>
      <c r="WWI151" s="4"/>
      <c r="WWJ151" s="4"/>
      <c r="WWK151" s="4"/>
      <c r="WWL151" s="4"/>
      <c r="WWM151" s="4"/>
      <c r="WWN151" s="4"/>
      <c r="WWO151" s="4"/>
      <c r="WWP151" s="4"/>
      <c r="WWQ151" s="4"/>
      <c r="WWR151" s="4"/>
      <c r="WWS151" s="4"/>
      <c r="WWT151" s="4"/>
      <c r="WWU151" s="4"/>
      <c r="WWV151" s="4"/>
      <c r="WWW151" s="4"/>
      <c r="WWX151" s="4"/>
      <c r="WWY151" s="4"/>
      <c r="WWZ151" s="4"/>
      <c r="WXA151" s="4"/>
      <c r="WXB151" s="4"/>
      <c r="WXC151" s="4"/>
      <c r="WXD151" s="4"/>
      <c r="WXE151" s="4"/>
      <c r="WXF151" s="4"/>
      <c r="WXG151" s="4"/>
      <c r="WXH151" s="4"/>
      <c r="WXI151" s="4"/>
      <c r="WXJ151" s="4"/>
      <c r="WXK151" s="4"/>
      <c r="WXL151" s="4"/>
      <c r="WXM151" s="4"/>
      <c r="WXN151" s="4"/>
      <c r="WXO151" s="4"/>
      <c r="WXP151" s="4"/>
      <c r="WXQ151" s="4"/>
      <c r="WXR151" s="4"/>
      <c r="WXS151" s="4"/>
      <c r="WXT151" s="4"/>
      <c r="WXU151" s="4"/>
      <c r="WXV151" s="4"/>
      <c r="WXW151" s="4"/>
      <c r="WXX151" s="4"/>
      <c r="WXY151" s="4"/>
      <c r="WXZ151" s="4"/>
      <c r="WYA151" s="4"/>
      <c r="WYB151" s="4"/>
      <c r="WYC151" s="4"/>
      <c r="WYD151" s="4"/>
      <c r="WYE151" s="4"/>
      <c r="WYF151" s="4"/>
      <c r="WYG151" s="4"/>
      <c r="WYH151" s="4"/>
      <c r="WYI151" s="4"/>
      <c r="WYJ151" s="4"/>
      <c r="WYK151" s="4"/>
      <c r="WYL151" s="4"/>
      <c r="WYM151" s="4"/>
      <c r="WYN151" s="4"/>
      <c r="WYO151" s="4"/>
      <c r="WYP151" s="4"/>
      <c r="WYQ151" s="4"/>
      <c r="WYR151" s="4"/>
      <c r="WYS151" s="4"/>
      <c r="WYT151" s="4"/>
      <c r="WYU151" s="4"/>
      <c r="WYV151" s="4"/>
      <c r="WYW151" s="4"/>
      <c r="WYX151" s="4"/>
      <c r="WYY151" s="4"/>
      <c r="WYZ151" s="4"/>
      <c r="WZA151" s="4"/>
      <c r="WZB151" s="4"/>
      <c r="WZC151" s="4"/>
      <c r="WZD151" s="4"/>
      <c r="WZE151" s="4"/>
      <c r="WZF151" s="4"/>
      <c r="WZG151" s="4"/>
      <c r="WZH151" s="4"/>
      <c r="WZI151" s="4"/>
      <c r="WZJ151" s="4"/>
      <c r="WZK151" s="4"/>
      <c r="WZL151" s="4"/>
      <c r="WZM151" s="4"/>
      <c r="WZN151" s="4"/>
      <c r="WZO151" s="4"/>
      <c r="WZP151" s="4"/>
      <c r="WZQ151" s="4"/>
      <c r="WZR151" s="4"/>
      <c r="WZS151" s="4"/>
      <c r="WZT151" s="4"/>
      <c r="WZU151" s="4"/>
      <c r="WZV151" s="4"/>
      <c r="WZW151" s="4"/>
      <c r="WZX151" s="4"/>
      <c r="WZY151" s="4"/>
      <c r="WZZ151" s="4"/>
      <c r="XAA151" s="4"/>
      <c r="XAB151" s="4"/>
      <c r="XAC151" s="4"/>
      <c r="XAD151" s="4"/>
      <c r="XAE151" s="4"/>
      <c r="XAF151" s="4"/>
      <c r="XAG151" s="4"/>
      <c r="XAH151" s="4"/>
      <c r="XAI151" s="4"/>
      <c r="XAJ151" s="4"/>
      <c r="XAK151" s="4"/>
      <c r="XAL151" s="4"/>
      <c r="XAM151" s="4"/>
      <c r="XAN151" s="4"/>
      <c r="XAO151" s="4"/>
      <c r="XAP151" s="4"/>
      <c r="XAQ151" s="4"/>
      <c r="XAR151" s="4"/>
      <c r="XAS151" s="4"/>
      <c r="XAT151" s="4"/>
      <c r="XAU151" s="4"/>
      <c r="XAV151" s="4"/>
      <c r="XAW151" s="4"/>
      <c r="XAX151" s="4"/>
      <c r="XAY151" s="4"/>
      <c r="XAZ151" s="4"/>
      <c r="XBA151" s="4"/>
      <c r="XBB151" s="4"/>
      <c r="XBC151" s="4"/>
      <c r="XBD151" s="4"/>
      <c r="XBE151" s="4"/>
      <c r="XBF151" s="4"/>
      <c r="XBG151" s="4"/>
      <c r="XBH151" s="4"/>
      <c r="XBI151" s="4"/>
      <c r="XBJ151" s="4"/>
      <c r="XBK151" s="4"/>
      <c r="XBL151" s="4"/>
      <c r="XBM151" s="4"/>
      <c r="XBN151" s="4"/>
      <c r="XBO151" s="4"/>
      <c r="XBP151" s="4"/>
      <c r="XBQ151" s="4"/>
      <c r="XBR151" s="4"/>
      <c r="XBS151" s="4"/>
      <c r="XBT151" s="4"/>
      <c r="XBU151" s="4"/>
      <c r="XBV151" s="4"/>
      <c r="XBW151" s="4"/>
      <c r="XBX151" s="4"/>
      <c r="XBY151" s="4"/>
      <c r="XBZ151" s="4"/>
      <c r="XCA151" s="4"/>
      <c r="XCB151" s="4"/>
      <c r="XCC151" s="4"/>
      <c r="XCD151" s="4"/>
      <c r="XCE151" s="4"/>
      <c r="XCF151" s="4"/>
      <c r="XCG151" s="4"/>
      <c r="XCH151" s="4"/>
      <c r="XCI151" s="4"/>
      <c r="XCJ151" s="4"/>
      <c r="XCK151" s="4"/>
      <c r="XCL151" s="4"/>
      <c r="XCM151" s="4"/>
      <c r="XCN151" s="4"/>
      <c r="XCO151" s="4"/>
      <c r="XCP151" s="4"/>
      <c r="XCQ151" s="4"/>
      <c r="XCR151" s="4"/>
      <c r="XCS151" s="4"/>
      <c r="XCT151" s="4"/>
      <c r="XCU151" s="4"/>
      <c r="XCV151" s="4"/>
      <c r="XCW151" s="4"/>
      <c r="XCX151" s="4"/>
      <c r="XCY151" s="4"/>
      <c r="XCZ151" s="4"/>
      <c r="XDA151" s="4"/>
      <c r="XDB151" s="4"/>
      <c r="XDC151" s="4"/>
      <c r="XDD151" s="4"/>
      <c r="XDE151" s="4"/>
    </row>
    <row r="152" spans="1:16333" s="73" customFormat="1" ht="15.75" x14ac:dyDescent="0.25">
      <c r="A152" s="90"/>
      <c r="B152" s="91"/>
      <c r="C152" s="91"/>
      <c r="D152" s="71"/>
      <c r="E152" s="71"/>
      <c r="F152" s="71"/>
      <c r="H152" s="93"/>
      <c r="I152" s="93"/>
      <c r="J152" s="93"/>
      <c r="K152" s="9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74"/>
      <c r="HD152" s="74"/>
      <c r="HE152" s="74"/>
      <c r="HF152" s="74"/>
      <c r="HG152" s="74"/>
      <c r="HH152" s="7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74"/>
      <c r="QZ152" s="74"/>
      <c r="RA152" s="74"/>
      <c r="RB152" s="74"/>
      <c r="RC152" s="74"/>
      <c r="RD152" s="7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  <c r="ZI152" s="4"/>
      <c r="ZJ152" s="4"/>
      <c r="ZK152" s="4"/>
      <c r="ZL152" s="4"/>
      <c r="ZM152" s="4"/>
      <c r="ZN152" s="4"/>
      <c r="ZO152" s="4"/>
      <c r="ZP152" s="4"/>
      <c r="ZQ152" s="4"/>
      <c r="ZR152" s="4"/>
      <c r="ZS152" s="4"/>
      <c r="ZT152" s="4"/>
      <c r="ZU152" s="4"/>
      <c r="ZV152" s="4"/>
      <c r="ZW152" s="4"/>
      <c r="ZX152" s="4"/>
      <c r="ZY152" s="4"/>
      <c r="ZZ152" s="4"/>
      <c r="AAA152" s="4"/>
      <c r="AAB152" s="4"/>
      <c r="AAC152" s="4"/>
      <c r="AAD152" s="4"/>
      <c r="AAE152" s="4"/>
      <c r="AAF152" s="4"/>
      <c r="AAG152" s="4"/>
      <c r="AAH152" s="4"/>
      <c r="AAI152" s="4"/>
      <c r="AAJ152" s="4"/>
      <c r="AAK152" s="4"/>
      <c r="AAL152" s="4"/>
      <c r="AAM152" s="4"/>
      <c r="AAN152" s="4"/>
      <c r="AAO152" s="4"/>
      <c r="AAP152" s="4"/>
      <c r="AAQ152" s="4"/>
      <c r="AAR152" s="4"/>
      <c r="AAS152" s="4"/>
      <c r="AAT152" s="4"/>
      <c r="AAU152" s="74"/>
      <c r="AAV152" s="74"/>
      <c r="AAW152" s="74"/>
      <c r="AAX152" s="74"/>
      <c r="AAY152" s="74"/>
      <c r="AAZ152" s="74"/>
      <c r="ABA152" s="4"/>
      <c r="ABB152" s="4"/>
      <c r="ABC152" s="4"/>
      <c r="ABD152" s="4"/>
      <c r="ABE152" s="4"/>
      <c r="ABF152" s="4"/>
      <c r="ABG152" s="4"/>
      <c r="ABH152" s="4"/>
      <c r="ABI152" s="4"/>
      <c r="ABJ152" s="4"/>
      <c r="ABK152" s="4"/>
      <c r="ABL152" s="4"/>
      <c r="ABM152" s="4"/>
      <c r="ABN152" s="4"/>
      <c r="ABO152" s="4"/>
      <c r="ABP152" s="4"/>
      <c r="ABQ152" s="4"/>
      <c r="ABR152" s="4"/>
      <c r="ABS152" s="4"/>
      <c r="ABT152" s="4"/>
      <c r="ABU152" s="4"/>
      <c r="ABV152" s="4"/>
      <c r="ABW152" s="4"/>
      <c r="ABX152" s="4"/>
      <c r="ABY152" s="4"/>
      <c r="ABZ152" s="4"/>
      <c r="ACA152" s="4"/>
      <c r="ACB152" s="4"/>
      <c r="ACC152" s="4"/>
      <c r="ACD152" s="4"/>
      <c r="ACE152" s="4"/>
      <c r="ACF152" s="4"/>
      <c r="ACG152" s="4"/>
      <c r="ACH152" s="4"/>
      <c r="ACI152" s="4"/>
      <c r="ACJ152" s="4"/>
      <c r="ACK152" s="4"/>
      <c r="ACL152" s="4"/>
      <c r="ACM152" s="4"/>
      <c r="ACN152" s="4"/>
      <c r="ACO152" s="4"/>
      <c r="ACP152" s="4"/>
      <c r="ACQ152" s="4"/>
      <c r="ACR152" s="4"/>
      <c r="ACS152" s="4"/>
      <c r="ACT152" s="4"/>
      <c r="ACU152" s="4"/>
      <c r="ACV152" s="4"/>
      <c r="ACW152" s="4"/>
      <c r="ACX152" s="4"/>
      <c r="ACY152" s="4"/>
      <c r="ACZ152" s="4"/>
      <c r="ADA152" s="4"/>
      <c r="ADB152" s="4"/>
      <c r="ADC152" s="4"/>
      <c r="ADD152" s="4"/>
      <c r="ADE152" s="4"/>
      <c r="ADF152" s="4"/>
      <c r="ADG152" s="4"/>
      <c r="ADH152" s="4"/>
      <c r="ADI152" s="4"/>
      <c r="ADJ152" s="4"/>
      <c r="ADK152" s="4"/>
      <c r="ADL152" s="4"/>
      <c r="ADM152" s="4"/>
      <c r="ADN152" s="4"/>
      <c r="ADO152" s="4"/>
      <c r="ADP152" s="4"/>
      <c r="ADQ152" s="4"/>
      <c r="ADR152" s="4"/>
      <c r="ADS152" s="4"/>
      <c r="ADT152" s="4"/>
      <c r="ADU152" s="4"/>
      <c r="ADV152" s="4"/>
      <c r="ADW152" s="4"/>
      <c r="ADX152" s="4"/>
      <c r="ADY152" s="4"/>
      <c r="ADZ152" s="4"/>
      <c r="AEA152" s="4"/>
      <c r="AEB152" s="4"/>
      <c r="AEC152" s="4"/>
      <c r="AED152" s="4"/>
      <c r="AEE152" s="4"/>
      <c r="AEF152" s="4"/>
      <c r="AEG152" s="4"/>
      <c r="AEH152" s="4"/>
      <c r="AEI152" s="4"/>
      <c r="AEJ152" s="4"/>
      <c r="AEK152" s="4"/>
      <c r="AEL152" s="4"/>
      <c r="AEM152" s="4"/>
      <c r="AEN152" s="4"/>
      <c r="AEO152" s="4"/>
      <c r="AEP152" s="4"/>
      <c r="AEQ152" s="4"/>
      <c r="AER152" s="4"/>
      <c r="AES152" s="4"/>
      <c r="AET152" s="4"/>
      <c r="AEU152" s="4"/>
      <c r="AEV152" s="4"/>
      <c r="AEW152" s="4"/>
      <c r="AEX152" s="4"/>
      <c r="AEY152" s="4"/>
      <c r="AEZ152" s="4"/>
      <c r="AFA152" s="4"/>
      <c r="AFB152" s="4"/>
      <c r="AFC152" s="4"/>
      <c r="AFD152" s="4"/>
      <c r="AFE152" s="4"/>
      <c r="AFF152" s="4"/>
      <c r="AFG152" s="4"/>
      <c r="AFH152" s="4"/>
      <c r="AFI152" s="4"/>
      <c r="AFJ152" s="4"/>
      <c r="AFK152" s="4"/>
      <c r="AFL152" s="4"/>
      <c r="AFM152" s="4"/>
      <c r="AFN152" s="4"/>
      <c r="AFO152" s="4"/>
      <c r="AFP152" s="4"/>
      <c r="AFQ152" s="4"/>
      <c r="AFR152" s="4"/>
      <c r="AFS152" s="4"/>
      <c r="AFT152" s="4"/>
      <c r="AFU152" s="4"/>
      <c r="AFV152" s="4"/>
      <c r="AFW152" s="4"/>
      <c r="AFX152" s="4"/>
      <c r="AFY152" s="4"/>
      <c r="AFZ152" s="4"/>
      <c r="AGA152" s="4"/>
      <c r="AGB152" s="4"/>
      <c r="AGC152" s="4"/>
      <c r="AGD152" s="4"/>
      <c r="AGE152" s="4"/>
      <c r="AGF152" s="4"/>
      <c r="AGG152" s="4"/>
      <c r="AGH152" s="4"/>
      <c r="AGI152" s="4"/>
      <c r="AGJ152" s="4"/>
      <c r="AGK152" s="4"/>
      <c r="AGL152" s="4"/>
      <c r="AGM152" s="4"/>
      <c r="AGN152" s="4"/>
      <c r="AGO152" s="4"/>
      <c r="AGP152" s="4"/>
      <c r="AGQ152" s="4"/>
      <c r="AGR152" s="4"/>
      <c r="AGS152" s="4"/>
      <c r="AGT152" s="4"/>
      <c r="AGU152" s="4"/>
      <c r="AGV152" s="4"/>
      <c r="AGW152" s="4"/>
      <c r="AGX152" s="4"/>
      <c r="AGY152" s="4"/>
      <c r="AGZ152" s="4"/>
      <c r="AHA152" s="4"/>
      <c r="AHB152" s="4"/>
      <c r="AHC152" s="4"/>
      <c r="AHD152" s="4"/>
      <c r="AHE152" s="4"/>
      <c r="AHF152" s="4"/>
      <c r="AHG152" s="4"/>
      <c r="AHH152" s="4"/>
      <c r="AHI152" s="4"/>
      <c r="AHJ152" s="4"/>
      <c r="AHK152" s="4"/>
      <c r="AHL152" s="4"/>
      <c r="AHM152" s="4"/>
      <c r="AHN152" s="4"/>
      <c r="AHO152" s="4"/>
      <c r="AHP152" s="4"/>
      <c r="AHQ152" s="4"/>
      <c r="AHR152" s="4"/>
      <c r="AHS152" s="4"/>
      <c r="AHT152" s="4"/>
      <c r="AHU152" s="4"/>
      <c r="AHV152" s="4"/>
      <c r="AHW152" s="4"/>
      <c r="AHX152" s="4"/>
      <c r="AHY152" s="4"/>
      <c r="AHZ152" s="4"/>
      <c r="AIA152" s="4"/>
      <c r="AIB152" s="4"/>
      <c r="AIC152" s="4"/>
      <c r="AID152" s="4"/>
      <c r="AIE152" s="4"/>
      <c r="AIF152" s="4"/>
      <c r="AIG152" s="4"/>
      <c r="AIH152" s="4"/>
      <c r="AII152" s="4"/>
      <c r="AIJ152" s="4"/>
      <c r="AIK152" s="4"/>
      <c r="AIL152" s="4"/>
      <c r="AIM152" s="4"/>
      <c r="AIN152" s="4"/>
      <c r="AIO152" s="4"/>
      <c r="AIP152" s="4"/>
      <c r="AIQ152" s="4"/>
      <c r="AIR152" s="4"/>
      <c r="AIS152" s="4"/>
      <c r="AIT152" s="4"/>
      <c r="AIU152" s="4"/>
      <c r="AIV152" s="4"/>
      <c r="AIW152" s="4"/>
      <c r="AIX152" s="4"/>
      <c r="AIY152" s="4"/>
      <c r="AIZ152" s="4"/>
      <c r="AJA152" s="4"/>
      <c r="AJB152" s="4"/>
      <c r="AJC152" s="4"/>
      <c r="AJD152" s="4"/>
      <c r="AJE152" s="4"/>
      <c r="AJF152" s="4"/>
      <c r="AJG152" s="4"/>
      <c r="AJH152" s="4"/>
      <c r="AJI152" s="4"/>
      <c r="AJJ152" s="4"/>
      <c r="AJK152" s="4"/>
      <c r="AJL152" s="4"/>
      <c r="AJM152" s="4"/>
      <c r="AJN152" s="4"/>
      <c r="AJO152" s="4"/>
      <c r="AJP152" s="4"/>
      <c r="AJQ152" s="4"/>
      <c r="AJR152" s="4"/>
      <c r="AJS152" s="4"/>
      <c r="AJT152" s="4"/>
      <c r="AJU152" s="4"/>
      <c r="AJV152" s="4"/>
      <c r="AJW152" s="4"/>
      <c r="AJX152" s="4"/>
      <c r="AJY152" s="4"/>
      <c r="AJZ152" s="4"/>
      <c r="AKA152" s="4"/>
      <c r="AKB152" s="4"/>
      <c r="AKC152" s="4"/>
      <c r="AKD152" s="4"/>
      <c r="AKE152" s="4"/>
      <c r="AKF152" s="4"/>
      <c r="AKG152" s="4"/>
      <c r="AKH152" s="4"/>
      <c r="AKI152" s="4"/>
      <c r="AKJ152" s="4"/>
      <c r="AKK152" s="4"/>
      <c r="AKL152" s="4"/>
      <c r="AKM152" s="4"/>
      <c r="AKN152" s="4"/>
      <c r="AKO152" s="4"/>
      <c r="AKP152" s="4"/>
      <c r="AKQ152" s="74"/>
      <c r="AKR152" s="74"/>
      <c r="AKS152" s="74"/>
      <c r="AKT152" s="74"/>
      <c r="AKU152" s="74"/>
      <c r="AKV152" s="74"/>
      <c r="AKW152" s="4"/>
      <c r="AKX152" s="4"/>
      <c r="AKY152" s="4"/>
      <c r="AKZ152" s="4"/>
      <c r="ALA152" s="4"/>
      <c r="ALB152" s="4"/>
      <c r="ALC152" s="4"/>
      <c r="ALD152" s="4"/>
      <c r="ALE152" s="4"/>
      <c r="ALF152" s="4"/>
      <c r="ALG152" s="4"/>
      <c r="ALH152" s="4"/>
      <c r="ALI152" s="4"/>
      <c r="ALJ152" s="4"/>
      <c r="ALK152" s="4"/>
      <c r="ALL152" s="4"/>
      <c r="ALM152" s="4"/>
      <c r="ALN152" s="4"/>
      <c r="ALO152" s="4"/>
      <c r="ALP152" s="4"/>
      <c r="ALQ152" s="4"/>
      <c r="ALR152" s="4"/>
      <c r="ALS152" s="4"/>
      <c r="ALT152" s="4"/>
      <c r="ALU152" s="4"/>
      <c r="ALV152" s="4"/>
      <c r="ALW152" s="4"/>
      <c r="ALX152" s="4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  <c r="AMK152" s="4"/>
      <c r="AML152" s="4"/>
      <c r="AMM152" s="4"/>
      <c r="AMN152" s="4"/>
      <c r="AMO152" s="4"/>
      <c r="AMP152" s="4"/>
      <c r="AMQ152" s="4"/>
      <c r="AMR152" s="4"/>
      <c r="AMS152" s="4"/>
      <c r="AMT152" s="4"/>
      <c r="AMU152" s="4"/>
      <c r="AMV152" s="4"/>
      <c r="AMW152" s="4"/>
      <c r="AMX152" s="4"/>
      <c r="AMY152" s="4"/>
      <c r="AMZ152" s="4"/>
      <c r="ANA152" s="4"/>
      <c r="ANB152" s="4"/>
      <c r="ANC152" s="4"/>
      <c r="AND152" s="4"/>
      <c r="ANE152" s="4"/>
      <c r="ANF152" s="4"/>
      <c r="ANG152" s="4"/>
      <c r="ANH152" s="4"/>
      <c r="ANI152" s="4"/>
      <c r="ANJ152" s="4"/>
      <c r="ANK152" s="4"/>
      <c r="ANL152" s="4"/>
      <c r="ANM152" s="4"/>
      <c r="ANN152" s="4"/>
      <c r="ANO152" s="4"/>
      <c r="ANP152" s="4"/>
      <c r="ANQ152" s="4"/>
      <c r="ANR152" s="4"/>
      <c r="ANS152" s="4"/>
      <c r="ANT152" s="4"/>
      <c r="ANU152" s="4"/>
      <c r="ANV152" s="4"/>
      <c r="ANW152" s="4"/>
      <c r="ANX152" s="4"/>
      <c r="ANY152" s="4"/>
      <c r="ANZ152" s="4"/>
      <c r="AOA152" s="4"/>
      <c r="AOB152" s="4"/>
      <c r="AOC152" s="4"/>
      <c r="AOD152" s="4"/>
      <c r="AOE152" s="4"/>
      <c r="AOF152" s="4"/>
      <c r="AOG152" s="4"/>
      <c r="AOH152" s="4"/>
      <c r="AOI152" s="4"/>
      <c r="AOJ152" s="4"/>
      <c r="AOK152" s="4"/>
      <c r="AOL152" s="4"/>
      <c r="AOM152" s="4"/>
      <c r="AON152" s="4"/>
      <c r="AOO152" s="4"/>
      <c r="AOP152" s="4"/>
      <c r="AOQ152" s="4"/>
      <c r="AOR152" s="4"/>
      <c r="AOS152" s="4"/>
      <c r="AOT152" s="4"/>
      <c r="AOU152" s="4"/>
      <c r="AOV152" s="4"/>
      <c r="AOW152" s="4"/>
      <c r="AOX152" s="4"/>
      <c r="AOY152" s="4"/>
      <c r="AOZ152" s="4"/>
      <c r="APA152" s="4"/>
      <c r="APB152" s="4"/>
      <c r="APC152" s="4"/>
      <c r="APD152" s="4"/>
      <c r="APE152" s="4"/>
      <c r="APF152" s="4"/>
      <c r="APG152" s="4"/>
      <c r="APH152" s="4"/>
      <c r="API152" s="4"/>
      <c r="APJ152" s="4"/>
      <c r="APK152" s="4"/>
      <c r="APL152" s="4"/>
      <c r="APM152" s="4"/>
      <c r="APN152" s="4"/>
      <c r="APO152" s="4"/>
      <c r="APP152" s="4"/>
      <c r="APQ152" s="4"/>
      <c r="APR152" s="4"/>
      <c r="APS152" s="4"/>
      <c r="APT152" s="4"/>
      <c r="APU152" s="4"/>
      <c r="APV152" s="4"/>
      <c r="APW152" s="4"/>
      <c r="APX152" s="4"/>
      <c r="APY152" s="4"/>
      <c r="APZ152" s="4"/>
      <c r="AQA152" s="4"/>
      <c r="AQB152" s="4"/>
      <c r="AQC152" s="4"/>
      <c r="AQD152" s="4"/>
      <c r="AQE152" s="4"/>
      <c r="AQF152" s="4"/>
      <c r="AQG152" s="4"/>
      <c r="AQH152" s="4"/>
      <c r="AQI152" s="4"/>
      <c r="AQJ152" s="4"/>
      <c r="AQK152" s="4"/>
      <c r="AQL152" s="4"/>
      <c r="AQM152" s="4"/>
      <c r="AQN152" s="4"/>
      <c r="AQO152" s="4"/>
      <c r="AQP152" s="4"/>
      <c r="AQQ152" s="4"/>
      <c r="AQR152" s="4"/>
      <c r="AQS152" s="4"/>
      <c r="AQT152" s="4"/>
      <c r="AQU152" s="4"/>
      <c r="AQV152" s="4"/>
      <c r="AQW152" s="4"/>
      <c r="AQX152" s="4"/>
      <c r="AQY152" s="4"/>
      <c r="AQZ152" s="4"/>
      <c r="ARA152" s="4"/>
      <c r="ARB152" s="4"/>
      <c r="ARC152" s="4"/>
      <c r="ARD152" s="4"/>
      <c r="ARE152" s="4"/>
      <c r="ARF152" s="4"/>
      <c r="ARG152" s="4"/>
      <c r="ARH152" s="4"/>
      <c r="ARI152" s="4"/>
      <c r="ARJ152" s="4"/>
      <c r="ARK152" s="4"/>
      <c r="ARL152" s="4"/>
      <c r="ARM152" s="4"/>
      <c r="ARN152" s="4"/>
      <c r="ARO152" s="4"/>
      <c r="ARP152" s="4"/>
      <c r="ARQ152" s="4"/>
      <c r="ARR152" s="4"/>
      <c r="ARS152" s="4"/>
      <c r="ART152" s="4"/>
      <c r="ARU152" s="4"/>
      <c r="ARV152" s="4"/>
      <c r="ARW152" s="4"/>
      <c r="ARX152" s="4"/>
      <c r="ARY152" s="4"/>
      <c r="ARZ152" s="4"/>
      <c r="ASA152" s="4"/>
      <c r="ASB152" s="4"/>
      <c r="ASC152" s="4"/>
      <c r="ASD152" s="4"/>
      <c r="ASE152" s="4"/>
      <c r="ASF152" s="4"/>
      <c r="ASG152" s="4"/>
      <c r="ASH152" s="4"/>
      <c r="ASI152" s="4"/>
      <c r="ASJ152" s="4"/>
      <c r="ASK152" s="4"/>
      <c r="ASL152" s="4"/>
      <c r="ASM152" s="4"/>
      <c r="ASN152" s="4"/>
      <c r="ASO152" s="4"/>
      <c r="ASP152" s="4"/>
      <c r="ASQ152" s="4"/>
      <c r="ASR152" s="4"/>
      <c r="ASS152" s="4"/>
      <c r="AST152" s="4"/>
      <c r="ASU152" s="4"/>
      <c r="ASV152" s="4"/>
      <c r="ASW152" s="4"/>
      <c r="ASX152" s="4"/>
      <c r="ASY152" s="4"/>
      <c r="ASZ152" s="4"/>
      <c r="ATA152" s="4"/>
      <c r="ATB152" s="4"/>
      <c r="ATC152" s="4"/>
      <c r="ATD152" s="4"/>
      <c r="ATE152" s="4"/>
      <c r="ATF152" s="4"/>
      <c r="ATG152" s="4"/>
      <c r="ATH152" s="4"/>
      <c r="ATI152" s="4"/>
      <c r="ATJ152" s="4"/>
      <c r="ATK152" s="4"/>
      <c r="ATL152" s="4"/>
      <c r="ATM152" s="4"/>
      <c r="ATN152" s="4"/>
      <c r="ATO152" s="4"/>
      <c r="ATP152" s="4"/>
      <c r="ATQ152" s="4"/>
      <c r="ATR152" s="4"/>
      <c r="ATS152" s="4"/>
      <c r="ATT152" s="4"/>
      <c r="ATU152" s="4"/>
      <c r="ATV152" s="4"/>
      <c r="ATW152" s="4"/>
      <c r="ATX152" s="4"/>
      <c r="ATY152" s="4"/>
      <c r="ATZ152" s="4"/>
      <c r="AUA152" s="4"/>
      <c r="AUB152" s="4"/>
      <c r="AUC152" s="4"/>
      <c r="AUD152" s="4"/>
      <c r="AUE152" s="4"/>
      <c r="AUF152" s="4"/>
      <c r="AUG152" s="4"/>
      <c r="AUH152" s="4"/>
      <c r="AUI152" s="4"/>
      <c r="AUJ152" s="4"/>
      <c r="AUK152" s="4"/>
      <c r="AUL152" s="4"/>
      <c r="AUM152" s="74"/>
      <c r="AUN152" s="74"/>
      <c r="AUO152" s="74"/>
      <c r="AUP152" s="74"/>
      <c r="AUQ152" s="74"/>
      <c r="AUR152" s="74"/>
      <c r="AUS152" s="4"/>
      <c r="AUT152" s="4"/>
      <c r="AUU152" s="4"/>
      <c r="AUV152" s="4"/>
      <c r="AUW152" s="4"/>
      <c r="AUX152" s="4"/>
      <c r="AUY152" s="4"/>
      <c r="AUZ152" s="4"/>
      <c r="AVA152" s="4"/>
      <c r="AVB152" s="4"/>
      <c r="AVC152" s="4"/>
      <c r="AVD152" s="4"/>
      <c r="AVE152" s="4"/>
      <c r="AVF152" s="4"/>
      <c r="AVG152" s="4"/>
      <c r="AVH152" s="4"/>
      <c r="AVI152" s="4"/>
      <c r="AVJ152" s="4"/>
      <c r="AVK152" s="4"/>
      <c r="AVL152" s="4"/>
      <c r="AVM152" s="4"/>
      <c r="AVN152" s="4"/>
      <c r="AVO152" s="4"/>
      <c r="AVP152" s="4"/>
      <c r="AVQ152" s="4"/>
      <c r="AVR152" s="4"/>
      <c r="AVS152" s="4"/>
      <c r="AVT152" s="4"/>
      <c r="AVU152" s="4"/>
      <c r="AVV152" s="4"/>
      <c r="AVW152" s="4"/>
      <c r="AVX152" s="4"/>
      <c r="AVY152" s="4"/>
      <c r="AVZ152" s="4"/>
      <c r="AWA152" s="4"/>
      <c r="AWB152" s="4"/>
      <c r="AWC152" s="4"/>
      <c r="AWD152" s="4"/>
      <c r="AWE152" s="4"/>
      <c r="AWF152" s="4"/>
      <c r="AWG152" s="4"/>
      <c r="AWH152" s="4"/>
      <c r="AWI152" s="4"/>
      <c r="AWJ152" s="4"/>
      <c r="AWK152" s="4"/>
      <c r="AWL152" s="4"/>
      <c r="AWM152" s="4"/>
      <c r="AWN152" s="4"/>
      <c r="AWO152" s="4"/>
      <c r="AWP152" s="4"/>
      <c r="AWQ152" s="4"/>
      <c r="AWR152" s="4"/>
      <c r="AWS152" s="4"/>
      <c r="AWT152" s="4"/>
      <c r="AWU152" s="4"/>
      <c r="AWV152" s="4"/>
      <c r="AWW152" s="4"/>
      <c r="AWX152" s="4"/>
      <c r="AWY152" s="4"/>
      <c r="AWZ152" s="4"/>
      <c r="AXA152" s="4"/>
      <c r="AXB152" s="4"/>
      <c r="AXC152" s="4"/>
      <c r="AXD152" s="4"/>
      <c r="AXE152" s="4"/>
      <c r="AXF152" s="4"/>
      <c r="AXG152" s="4"/>
      <c r="AXH152" s="4"/>
      <c r="AXI152" s="4"/>
      <c r="AXJ152" s="4"/>
      <c r="AXK152" s="4"/>
      <c r="AXL152" s="4"/>
      <c r="AXM152" s="4"/>
      <c r="AXN152" s="4"/>
      <c r="AXO152" s="4"/>
      <c r="AXP152" s="4"/>
      <c r="AXQ152" s="4"/>
      <c r="AXR152" s="4"/>
      <c r="AXS152" s="4"/>
      <c r="AXT152" s="4"/>
      <c r="AXU152" s="4"/>
      <c r="AXV152" s="4"/>
      <c r="AXW152" s="4"/>
      <c r="AXX152" s="4"/>
      <c r="AXY152" s="4"/>
      <c r="AXZ152" s="4"/>
      <c r="AYA152" s="4"/>
      <c r="AYB152" s="4"/>
      <c r="AYC152" s="4"/>
      <c r="AYD152" s="4"/>
      <c r="AYE152" s="4"/>
      <c r="AYF152" s="4"/>
      <c r="AYG152" s="4"/>
      <c r="AYH152" s="4"/>
      <c r="AYI152" s="4"/>
      <c r="AYJ152" s="4"/>
      <c r="AYK152" s="4"/>
      <c r="AYL152" s="4"/>
      <c r="AYM152" s="4"/>
      <c r="AYN152" s="4"/>
      <c r="AYO152" s="4"/>
      <c r="AYP152" s="4"/>
      <c r="AYQ152" s="4"/>
      <c r="AYR152" s="4"/>
      <c r="AYS152" s="4"/>
      <c r="AYT152" s="4"/>
      <c r="AYU152" s="4"/>
      <c r="AYV152" s="4"/>
      <c r="AYW152" s="4"/>
      <c r="AYX152" s="4"/>
      <c r="AYY152" s="4"/>
      <c r="AYZ152" s="4"/>
      <c r="AZA152" s="4"/>
      <c r="AZB152" s="4"/>
      <c r="AZC152" s="4"/>
      <c r="AZD152" s="4"/>
      <c r="AZE152" s="4"/>
      <c r="AZF152" s="4"/>
      <c r="AZG152" s="4"/>
      <c r="AZH152" s="4"/>
      <c r="AZI152" s="4"/>
      <c r="AZJ152" s="4"/>
      <c r="AZK152" s="4"/>
      <c r="AZL152" s="4"/>
      <c r="AZM152" s="4"/>
      <c r="AZN152" s="4"/>
      <c r="AZO152" s="4"/>
      <c r="AZP152" s="4"/>
      <c r="AZQ152" s="4"/>
      <c r="AZR152" s="4"/>
      <c r="AZS152" s="4"/>
      <c r="AZT152" s="4"/>
      <c r="AZU152" s="4"/>
      <c r="AZV152" s="4"/>
      <c r="AZW152" s="4"/>
      <c r="AZX152" s="4"/>
      <c r="AZY152" s="4"/>
      <c r="AZZ152" s="4"/>
      <c r="BAA152" s="4"/>
      <c r="BAB152" s="4"/>
      <c r="BAC152" s="4"/>
      <c r="BAD152" s="4"/>
      <c r="BAE152" s="4"/>
      <c r="BAF152" s="4"/>
      <c r="BAG152" s="4"/>
      <c r="BAH152" s="4"/>
      <c r="BAI152" s="4"/>
      <c r="BAJ152" s="4"/>
      <c r="BAK152" s="4"/>
      <c r="BAL152" s="4"/>
      <c r="BAM152" s="4"/>
      <c r="BAN152" s="4"/>
      <c r="BAO152" s="4"/>
      <c r="BAP152" s="4"/>
      <c r="BAQ152" s="4"/>
      <c r="BAR152" s="4"/>
      <c r="BAS152" s="4"/>
      <c r="BAT152" s="4"/>
      <c r="BAU152" s="4"/>
      <c r="BAV152" s="4"/>
      <c r="BAW152" s="4"/>
      <c r="BAX152" s="4"/>
      <c r="BAY152" s="4"/>
      <c r="BAZ152" s="4"/>
      <c r="BBA152" s="4"/>
      <c r="BBB152" s="4"/>
      <c r="BBC152" s="4"/>
      <c r="BBD152" s="4"/>
      <c r="BBE152" s="4"/>
      <c r="BBF152" s="4"/>
      <c r="BBG152" s="4"/>
      <c r="BBH152" s="4"/>
      <c r="BBI152" s="4"/>
      <c r="BBJ152" s="4"/>
      <c r="BBK152" s="4"/>
      <c r="BBL152" s="4"/>
      <c r="BBM152" s="4"/>
      <c r="BBN152" s="4"/>
      <c r="BBO152" s="4"/>
      <c r="BBP152" s="4"/>
      <c r="BBQ152" s="4"/>
      <c r="BBR152" s="4"/>
      <c r="BBS152" s="4"/>
      <c r="BBT152" s="4"/>
      <c r="BBU152" s="4"/>
      <c r="BBV152" s="4"/>
      <c r="BBW152" s="4"/>
      <c r="BBX152" s="4"/>
      <c r="BBY152" s="4"/>
      <c r="BBZ152" s="4"/>
      <c r="BCA152" s="4"/>
      <c r="BCB152" s="4"/>
      <c r="BCC152" s="4"/>
      <c r="BCD152" s="4"/>
      <c r="BCE152" s="4"/>
      <c r="BCF152" s="4"/>
      <c r="BCG152" s="4"/>
      <c r="BCH152" s="4"/>
      <c r="BCI152" s="4"/>
      <c r="BCJ152" s="4"/>
      <c r="BCK152" s="4"/>
      <c r="BCL152" s="4"/>
      <c r="BCM152" s="4"/>
      <c r="BCN152" s="4"/>
      <c r="BCO152" s="4"/>
      <c r="BCP152" s="4"/>
      <c r="BCQ152" s="4"/>
      <c r="BCR152" s="4"/>
      <c r="BCS152" s="4"/>
      <c r="BCT152" s="4"/>
      <c r="BCU152" s="4"/>
      <c r="BCV152" s="4"/>
      <c r="BCW152" s="4"/>
      <c r="BCX152" s="4"/>
      <c r="BCY152" s="4"/>
      <c r="BCZ152" s="4"/>
      <c r="BDA152" s="4"/>
      <c r="BDB152" s="4"/>
      <c r="BDC152" s="4"/>
      <c r="BDD152" s="4"/>
      <c r="BDE152" s="4"/>
      <c r="BDF152" s="4"/>
      <c r="BDG152" s="4"/>
      <c r="BDH152" s="4"/>
      <c r="BDI152" s="4"/>
      <c r="BDJ152" s="4"/>
      <c r="BDK152" s="4"/>
      <c r="BDL152" s="4"/>
      <c r="BDM152" s="4"/>
      <c r="BDN152" s="4"/>
      <c r="BDO152" s="4"/>
      <c r="BDP152" s="4"/>
      <c r="BDQ152" s="4"/>
      <c r="BDR152" s="4"/>
      <c r="BDS152" s="4"/>
      <c r="BDT152" s="4"/>
      <c r="BDU152" s="4"/>
      <c r="BDV152" s="4"/>
      <c r="BDW152" s="4"/>
      <c r="BDX152" s="4"/>
      <c r="BDY152" s="4"/>
      <c r="BDZ152" s="4"/>
      <c r="BEA152" s="4"/>
      <c r="BEB152" s="4"/>
      <c r="BEC152" s="4"/>
      <c r="BED152" s="4"/>
      <c r="BEE152" s="4"/>
      <c r="BEF152" s="4"/>
      <c r="BEG152" s="4"/>
      <c r="BEH152" s="4"/>
      <c r="BEI152" s="74"/>
      <c r="BEJ152" s="74"/>
      <c r="BEK152" s="74"/>
      <c r="BEL152" s="74"/>
      <c r="BEM152" s="74"/>
      <c r="BEN152" s="74"/>
      <c r="BEO152" s="4"/>
      <c r="BEP152" s="4"/>
      <c r="BEQ152" s="4"/>
      <c r="BER152" s="4"/>
      <c r="BES152" s="4"/>
      <c r="BET152" s="4"/>
      <c r="BEU152" s="4"/>
      <c r="BEV152" s="4"/>
      <c r="BEW152" s="4"/>
      <c r="BEX152" s="4"/>
      <c r="BEY152" s="4"/>
      <c r="BEZ152" s="4"/>
      <c r="BFA152" s="4"/>
      <c r="BFB152" s="4"/>
      <c r="BFC152" s="4"/>
      <c r="BFD152" s="4"/>
      <c r="BFE152" s="4"/>
      <c r="BFF152" s="4"/>
      <c r="BFG152" s="4"/>
      <c r="BFH152" s="4"/>
      <c r="BFI152" s="4"/>
      <c r="BFJ152" s="4"/>
      <c r="BFK152" s="4"/>
      <c r="BFL152" s="4"/>
      <c r="BFM152" s="4"/>
      <c r="BFN152" s="4"/>
      <c r="BFO152" s="4"/>
      <c r="BFP152" s="4"/>
      <c r="BFQ152" s="4"/>
      <c r="BFR152" s="4"/>
      <c r="BFS152" s="4"/>
      <c r="BFT152" s="4"/>
      <c r="BFU152" s="4"/>
      <c r="BFV152" s="4"/>
      <c r="BFW152" s="4"/>
      <c r="BFX152" s="4"/>
      <c r="BFY152" s="4"/>
      <c r="BFZ152" s="4"/>
      <c r="BGA152" s="4"/>
      <c r="BGB152" s="4"/>
      <c r="BGC152" s="4"/>
      <c r="BGD152" s="4"/>
      <c r="BGE152" s="4"/>
      <c r="BGF152" s="4"/>
      <c r="BGG152" s="4"/>
      <c r="BGH152" s="4"/>
      <c r="BGI152" s="4"/>
      <c r="BGJ152" s="4"/>
      <c r="BGK152" s="4"/>
      <c r="BGL152" s="4"/>
      <c r="BGM152" s="4"/>
      <c r="BGN152" s="4"/>
      <c r="BGO152" s="4"/>
      <c r="BGP152" s="4"/>
      <c r="BGQ152" s="4"/>
      <c r="BGR152" s="4"/>
      <c r="BGS152" s="4"/>
      <c r="BGT152" s="4"/>
      <c r="BGU152" s="4"/>
      <c r="BGV152" s="4"/>
      <c r="BGW152" s="4"/>
      <c r="BGX152" s="4"/>
      <c r="BGY152" s="4"/>
      <c r="BGZ152" s="4"/>
      <c r="BHA152" s="4"/>
      <c r="BHB152" s="4"/>
      <c r="BHC152" s="4"/>
      <c r="BHD152" s="4"/>
      <c r="BHE152" s="4"/>
      <c r="BHF152" s="4"/>
      <c r="BHG152" s="4"/>
      <c r="BHH152" s="4"/>
      <c r="BHI152" s="4"/>
      <c r="BHJ152" s="4"/>
      <c r="BHK152" s="4"/>
      <c r="BHL152" s="4"/>
      <c r="BHM152" s="4"/>
      <c r="BHN152" s="4"/>
      <c r="BHO152" s="4"/>
      <c r="BHP152" s="4"/>
      <c r="BHQ152" s="4"/>
      <c r="BHR152" s="4"/>
      <c r="BHS152" s="4"/>
      <c r="BHT152" s="4"/>
      <c r="BHU152" s="4"/>
      <c r="BHV152" s="4"/>
      <c r="BHW152" s="4"/>
      <c r="BHX152" s="4"/>
      <c r="BHY152" s="4"/>
      <c r="BHZ152" s="4"/>
      <c r="BIA152" s="4"/>
      <c r="BIB152" s="4"/>
      <c r="BIC152" s="4"/>
      <c r="BID152" s="4"/>
      <c r="BIE152" s="4"/>
      <c r="BIF152" s="4"/>
      <c r="BIG152" s="4"/>
      <c r="BIH152" s="4"/>
      <c r="BII152" s="4"/>
      <c r="BIJ152" s="4"/>
      <c r="BIK152" s="4"/>
      <c r="BIL152" s="4"/>
      <c r="BIM152" s="4"/>
      <c r="BIN152" s="4"/>
      <c r="BIO152" s="4"/>
      <c r="BIP152" s="4"/>
      <c r="BIQ152" s="4"/>
      <c r="BIR152" s="4"/>
      <c r="BIS152" s="4"/>
      <c r="BIT152" s="4"/>
      <c r="BIU152" s="4"/>
      <c r="BIV152" s="4"/>
      <c r="BIW152" s="4"/>
      <c r="BIX152" s="4"/>
      <c r="BIY152" s="4"/>
      <c r="BIZ152" s="4"/>
      <c r="BJA152" s="4"/>
      <c r="BJB152" s="4"/>
      <c r="BJC152" s="4"/>
      <c r="BJD152" s="4"/>
      <c r="BJE152" s="4"/>
      <c r="BJF152" s="4"/>
      <c r="BJG152" s="4"/>
      <c r="BJH152" s="4"/>
      <c r="BJI152" s="4"/>
      <c r="BJJ152" s="4"/>
      <c r="BJK152" s="4"/>
      <c r="BJL152" s="4"/>
      <c r="BJM152" s="4"/>
      <c r="BJN152" s="4"/>
      <c r="BJO152" s="4"/>
      <c r="BJP152" s="4"/>
      <c r="BJQ152" s="4"/>
      <c r="BJR152" s="4"/>
      <c r="BJS152" s="4"/>
      <c r="BJT152" s="4"/>
      <c r="BJU152" s="4"/>
      <c r="BJV152" s="4"/>
      <c r="BJW152" s="4"/>
      <c r="BJX152" s="4"/>
      <c r="BJY152" s="4"/>
      <c r="BJZ152" s="4"/>
      <c r="BKA152" s="4"/>
      <c r="BKB152" s="4"/>
      <c r="BKC152" s="4"/>
      <c r="BKD152" s="4"/>
      <c r="BKE152" s="4"/>
      <c r="BKF152" s="4"/>
      <c r="BKG152" s="4"/>
      <c r="BKH152" s="4"/>
      <c r="BKI152" s="4"/>
      <c r="BKJ152" s="4"/>
      <c r="BKK152" s="4"/>
      <c r="BKL152" s="4"/>
      <c r="BKM152" s="4"/>
      <c r="BKN152" s="4"/>
      <c r="BKO152" s="4"/>
      <c r="BKP152" s="4"/>
      <c r="BKQ152" s="4"/>
      <c r="BKR152" s="4"/>
      <c r="BKS152" s="4"/>
      <c r="BKT152" s="4"/>
      <c r="BKU152" s="4"/>
      <c r="BKV152" s="4"/>
      <c r="BKW152" s="4"/>
      <c r="BKX152" s="4"/>
      <c r="BKY152" s="4"/>
      <c r="BKZ152" s="4"/>
      <c r="BLA152" s="4"/>
      <c r="BLB152" s="4"/>
      <c r="BLC152" s="4"/>
      <c r="BLD152" s="4"/>
      <c r="BLE152" s="4"/>
      <c r="BLF152" s="4"/>
      <c r="BLG152" s="4"/>
      <c r="BLH152" s="4"/>
      <c r="BLI152" s="4"/>
      <c r="BLJ152" s="4"/>
      <c r="BLK152" s="4"/>
      <c r="BLL152" s="4"/>
      <c r="BLM152" s="4"/>
      <c r="BLN152" s="4"/>
      <c r="BLO152" s="4"/>
      <c r="BLP152" s="4"/>
      <c r="BLQ152" s="4"/>
      <c r="BLR152" s="4"/>
      <c r="BLS152" s="4"/>
      <c r="BLT152" s="4"/>
      <c r="BLU152" s="4"/>
      <c r="BLV152" s="4"/>
      <c r="BLW152" s="4"/>
      <c r="BLX152" s="4"/>
      <c r="BLY152" s="4"/>
      <c r="BLZ152" s="4"/>
      <c r="BMA152" s="4"/>
      <c r="BMB152" s="4"/>
      <c r="BMC152" s="4"/>
      <c r="BMD152" s="4"/>
      <c r="BME152" s="4"/>
      <c r="BMF152" s="4"/>
      <c r="BMG152" s="4"/>
      <c r="BMH152" s="4"/>
      <c r="BMI152" s="4"/>
      <c r="BMJ152" s="4"/>
      <c r="BMK152" s="4"/>
      <c r="BML152" s="4"/>
      <c r="BMM152" s="4"/>
      <c r="BMN152" s="4"/>
      <c r="BMO152" s="4"/>
      <c r="BMP152" s="4"/>
      <c r="BMQ152" s="4"/>
      <c r="BMR152" s="4"/>
      <c r="BMS152" s="4"/>
      <c r="BMT152" s="4"/>
      <c r="BMU152" s="4"/>
      <c r="BMV152" s="4"/>
      <c r="BMW152" s="4"/>
      <c r="BMX152" s="4"/>
      <c r="BMY152" s="4"/>
      <c r="BMZ152" s="4"/>
      <c r="BNA152" s="4"/>
      <c r="BNB152" s="4"/>
      <c r="BNC152" s="4"/>
      <c r="BND152" s="4"/>
      <c r="BNE152" s="4"/>
      <c r="BNF152" s="4"/>
      <c r="BNG152" s="4"/>
      <c r="BNH152" s="4"/>
      <c r="BNI152" s="4"/>
      <c r="BNJ152" s="4"/>
      <c r="BNK152" s="4"/>
      <c r="BNL152" s="4"/>
      <c r="BNM152" s="4"/>
      <c r="BNN152" s="4"/>
      <c r="BNO152" s="4"/>
      <c r="BNP152" s="4"/>
      <c r="BNQ152" s="4"/>
      <c r="BNR152" s="4"/>
      <c r="BNS152" s="4"/>
      <c r="BNT152" s="4"/>
      <c r="BNU152" s="4"/>
      <c r="BNV152" s="4"/>
      <c r="BNW152" s="4"/>
      <c r="BNX152" s="4"/>
      <c r="BNY152" s="4"/>
      <c r="BNZ152" s="4"/>
      <c r="BOA152" s="4"/>
      <c r="BOB152" s="4"/>
      <c r="BOC152" s="4"/>
      <c r="BOD152" s="4"/>
      <c r="BOE152" s="74"/>
      <c r="BOF152" s="74"/>
      <c r="BOG152" s="74"/>
      <c r="BOH152" s="74"/>
      <c r="BOI152" s="74"/>
      <c r="BOJ152" s="74"/>
      <c r="BOK152" s="4"/>
      <c r="BOL152" s="4"/>
      <c r="BOM152" s="4"/>
      <c r="BON152" s="4"/>
      <c r="BOO152" s="4"/>
      <c r="BOP152" s="4"/>
      <c r="BOQ152" s="4"/>
      <c r="BOR152" s="4"/>
      <c r="BOS152" s="4"/>
      <c r="BOT152" s="4"/>
      <c r="BOU152" s="4"/>
      <c r="BOV152" s="4"/>
      <c r="BOW152" s="4"/>
      <c r="BOX152" s="4"/>
      <c r="BOY152" s="4"/>
      <c r="BOZ152" s="4"/>
      <c r="BPA152" s="4"/>
      <c r="BPB152" s="4"/>
      <c r="BPC152" s="4"/>
      <c r="BPD152" s="4"/>
      <c r="BPE152" s="4"/>
      <c r="BPF152" s="4"/>
      <c r="BPG152" s="4"/>
      <c r="BPH152" s="4"/>
      <c r="BPI152" s="4"/>
      <c r="BPJ152" s="4"/>
      <c r="BPK152" s="4"/>
      <c r="BPL152" s="4"/>
      <c r="BPM152" s="4"/>
      <c r="BPN152" s="4"/>
      <c r="BPO152" s="4"/>
      <c r="BPP152" s="4"/>
      <c r="BPQ152" s="4"/>
      <c r="BPR152" s="4"/>
      <c r="BPS152" s="4"/>
      <c r="BPT152" s="4"/>
      <c r="BPU152" s="4"/>
      <c r="BPV152" s="4"/>
      <c r="BPW152" s="4"/>
      <c r="BPX152" s="4"/>
      <c r="BPY152" s="4"/>
      <c r="BPZ152" s="4"/>
      <c r="BQA152" s="4"/>
      <c r="BQB152" s="4"/>
      <c r="BQC152" s="4"/>
      <c r="BQD152" s="4"/>
      <c r="BQE152" s="4"/>
      <c r="BQF152" s="4"/>
      <c r="BQG152" s="4"/>
      <c r="BQH152" s="4"/>
      <c r="BQI152" s="4"/>
      <c r="BQJ152" s="4"/>
      <c r="BQK152" s="4"/>
      <c r="BQL152" s="4"/>
      <c r="BQM152" s="4"/>
      <c r="BQN152" s="4"/>
      <c r="BQO152" s="4"/>
      <c r="BQP152" s="4"/>
      <c r="BQQ152" s="4"/>
      <c r="BQR152" s="4"/>
      <c r="BQS152" s="4"/>
      <c r="BQT152" s="4"/>
      <c r="BQU152" s="4"/>
      <c r="BQV152" s="4"/>
      <c r="BQW152" s="4"/>
      <c r="BQX152" s="4"/>
      <c r="BQY152" s="4"/>
      <c r="BQZ152" s="4"/>
      <c r="BRA152" s="4"/>
      <c r="BRB152" s="4"/>
      <c r="BRC152" s="4"/>
      <c r="BRD152" s="4"/>
      <c r="BRE152" s="4"/>
      <c r="BRF152" s="4"/>
      <c r="BRG152" s="4"/>
      <c r="BRH152" s="4"/>
      <c r="BRI152" s="4"/>
      <c r="BRJ152" s="4"/>
      <c r="BRK152" s="4"/>
      <c r="BRL152" s="4"/>
      <c r="BRM152" s="4"/>
      <c r="BRN152" s="4"/>
      <c r="BRO152" s="4"/>
      <c r="BRP152" s="4"/>
      <c r="BRQ152" s="4"/>
      <c r="BRR152" s="4"/>
      <c r="BRS152" s="4"/>
      <c r="BRT152" s="4"/>
      <c r="BRU152" s="4"/>
      <c r="BRV152" s="4"/>
      <c r="BRW152" s="4"/>
      <c r="BRX152" s="4"/>
      <c r="BRY152" s="4"/>
      <c r="BRZ152" s="4"/>
      <c r="BSA152" s="4"/>
      <c r="BSB152" s="4"/>
      <c r="BSC152" s="4"/>
      <c r="BSD152" s="4"/>
      <c r="BSE152" s="4"/>
      <c r="BSF152" s="4"/>
      <c r="BSG152" s="4"/>
      <c r="BSH152" s="4"/>
      <c r="BSI152" s="4"/>
      <c r="BSJ152" s="4"/>
      <c r="BSK152" s="4"/>
      <c r="BSL152" s="4"/>
      <c r="BSM152" s="4"/>
      <c r="BSN152" s="4"/>
      <c r="BSO152" s="4"/>
      <c r="BSP152" s="4"/>
      <c r="BSQ152" s="4"/>
      <c r="BSR152" s="4"/>
      <c r="BSS152" s="4"/>
      <c r="BST152" s="4"/>
      <c r="BSU152" s="4"/>
      <c r="BSV152" s="4"/>
      <c r="BSW152" s="4"/>
      <c r="BSX152" s="4"/>
      <c r="BSY152" s="4"/>
      <c r="BSZ152" s="4"/>
      <c r="BTA152" s="4"/>
      <c r="BTB152" s="4"/>
      <c r="BTC152" s="4"/>
      <c r="BTD152" s="4"/>
      <c r="BTE152" s="4"/>
      <c r="BTF152" s="4"/>
      <c r="BTG152" s="4"/>
      <c r="BTH152" s="4"/>
      <c r="BTI152" s="4"/>
      <c r="BTJ152" s="4"/>
      <c r="BTK152" s="4"/>
      <c r="BTL152" s="4"/>
      <c r="BTM152" s="4"/>
      <c r="BTN152" s="4"/>
      <c r="BTO152" s="4"/>
      <c r="BTP152" s="4"/>
      <c r="BTQ152" s="4"/>
      <c r="BTR152" s="4"/>
      <c r="BTS152" s="4"/>
      <c r="BTT152" s="4"/>
      <c r="BTU152" s="4"/>
      <c r="BTV152" s="4"/>
      <c r="BTW152" s="4"/>
      <c r="BTX152" s="4"/>
      <c r="BTY152" s="4"/>
      <c r="BTZ152" s="4"/>
      <c r="BUA152" s="4"/>
      <c r="BUB152" s="4"/>
      <c r="BUC152" s="4"/>
      <c r="BUD152" s="4"/>
      <c r="BUE152" s="4"/>
      <c r="BUF152" s="4"/>
      <c r="BUG152" s="4"/>
      <c r="BUH152" s="4"/>
      <c r="BUI152" s="4"/>
      <c r="BUJ152" s="4"/>
      <c r="BUK152" s="4"/>
      <c r="BUL152" s="4"/>
      <c r="BUM152" s="4"/>
      <c r="BUN152" s="4"/>
      <c r="BUO152" s="4"/>
      <c r="BUP152" s="4"/>
      <c r="BUQ152" s="4"/>
      <c r="BUR152" s="4"/>
      <c r="BUS152" s="4"/>
      <c r="BUT152" s="4"/>
      <c r="BUU152" s="4"/>
      <c r="BUV152" s="4"/>
      <c r="BUW152" s="4"/>
      <c r="BUX152" s="4"/>
      <c r="BUY152" s="4"/>
      <c r="BUZ152" s="4"/>
      <c r="BVA152" s="4"/>
      <c r="BVB152" s="4"/>
      <c r="BVC152" s="4"/>
      <c r="BVD152" s="4"/>
      <c r="BVE152" s="4"/>
      <c r="BVF152" s="4"/>
      <c r="BVG152" s="4"/>
      <c r="BVH152" s="4"/>
      <c r="BVI152" s="4"/>
      <c r="BVJ152" s="4"/>
      <c r="BVK152" s="4"/>
      <c r="BVL152" s="4"/>
      <c r="BVM152" s="4"/>
      <c r="BVN152" s="4"/>
      <c r="BVO152" s="4"/>
      <c r="BVP152" s="4"/>
      <c r="BVQ152" s="4"/>
      <c r="BVR152" s="4"/>
      <c r="BVS152" s="4"/>
      <c r="BVT152" s="4"/>
      <c r="BVU152" s="4"/>
      <c r="BVV152" s="4"/>
      <c r="BVW152" s="4"/>
      <c r="BVX152" s="4"/>
      <c r="BVY152" s="4"/>
      <c r="BVZ152" s="4"/>
      <c r="BWA152" s="4"/>
      <c r="BWB152" s="4"/>
      <c r="BWC152" s="4"/>
      <c r="BWD152" s="4"/>
      <c r="BWE152" s="4"/>
      <c r="BWF152" s="4"/>
      <c r="BWG152" s="4"/>
      <c r="BWH152" s="4"/>
      <c r="BWI152" s="4"/>
      <c r="BWJ152" s="4"/>
      <c r="BWK152" s="4"/>
      <c r="BWL152" s="4"/>
      <c r="BWM152" s="4"/>
      <c r="BWN152" s="4"/>
      <c r="BWO152" s="4"/>
      <c r="BWP152" s="4"/>
      <c r="BWQ152" s="4"/>
      <c r="BWR152" s="4"/>
      <c r="BWS152" s="4"/>
      <c r="BWT152" s="4"/>
      <c r="BWU152" s="4"/>
      <c r="BWV152" s="4"/>
      <c r="BWW152" s="4"/>
      <c r="BWX152" s="4"/>
      <c r="BWY152" s="4"/>
      <c r="BWZ152" s="4"/>
      <c r="BXA152" s="4"/>
      <c r="BXB152" s="4"/>
      <c r="BXC152" s="4"/>
      <c r="BXD152" s="4"/>
      <c r="BXE152" s="4"/>
      <c r="BXF152" s="4"/>
      <c r="BXG152" s="4"/>
      <c r="BXH152" s="4"/>
      <c r="BXI152" s="4"/>
      <c r="BXJ152" s="4"/>
      <c r="BXK152" s="4"/>
      <c r="BXL152" s="4"/>
      <c r="BXM152" s="4"/>
      <c r="BXN152" s="4"/>
      <c r="BXO152" s="4"/>
      <c r="BXP152" s="4"/>
      <c r="BXQ152" s="4"/>
      <c r="BXR152" s="4"/>
      <c r="BXS152" s="4"/>
      <c r="BXT152" s="4"/>
      <c r="BXU152" s="4"/>
      <c r="BXV152" s="4"/>
      <c r="BXW152" s="4"/>
      <c r="BXX152" s="4"/>
      <c r="BXY152" s="4"/>
      <c r="BXZ152" s="4"/>
      <c r="BYA152" s="74"/>
      <c r="BYB152" s="74"/>
      <c r="BYC152" s="74"/>
      <c r="BYD152" s="74"/>
      <c r="BYE152" s="74"/>
      <c r="BYF152" s="74"/>
      <c r="BYG152" s="4"/>
      <c r="BYH152" s="4"/>
      <c r="BYI152" s="4"/>
      <c r="BYJ152" s="4"/>
      <c r="BYK152" s="4"/>
      <c r="BYL152" s="4"/>
      <c r="BYM152" s="4"/>
      <c r="BYN152" s="4"/>
      <c r="BYO152" s="4"/>
      <c r="BYP152" s="4"/>
      <c r="BYQ152" s="4"/>
      <c r="BYR152" s="4"/>
      <c r="BYS152" s="4"/>
      <c r="BYT152" s="4"/>
      <c r="BYU152" s="4"/>
      <c r="BYV152" s="4"/>
      <c r="BYW152" s="4"/>
      <c r="BYX152" s="4"/>
      <c r="BYY152" s="4"/>
      <c r="BYZ152" s="4"/>
      <c r="BZA152" s="4"/>
      <c r="BZB152" s="4"/>
      <c r="BZC152" s="4"/>
      <c r="BZD152" s="4"/>
      <c r="BZE152" s="4"/>
      <c r="BZF152" s="4"/>
      <c r="BZG152" s="4"/>
      <c r="BZH152" s="4"/>
      <c r="BZI152" s="4"/>
      <c r="BZJ152" s="4"/>
      <c r="BZK152" s="4"/>
      <c r="BZL152" s="4"/>
      <c r="BZM152" s="4"/>
      <c r="BZN152" s="4"/>
      <c r="BZO152" s="4"/>
      <c r="BZP152" s="4"/>
      <c r="BZQ152" s="4"/>
      <c r="BZR152" s="4"/>
      <c r="BZS152" s="4"/>
      <c r="BZT152" s="4"/>
      <c r="BZU152" s="4"/>
      <c r="BZV152" s="4"/>
      <c r="BZW152" s="4"/>
      <c r="BZX152" s="4"/>
      <c r="BZY152" s="4"/>
      <c r="BZZ152" s="4"/>
      <c r="CAA152" s="4"/>
      <c r="CAB152" s="4"/>
      <c r="CAC152" s="4"/>
      <c r="CAD152" s="4"/>
      <c r="CAE152" s="4"/>
      <c r="CAF152" s="4"/>
      <c r="CAG152" s="4"/>
      <c r="CAH152" s="4"/>
      <c r="CAI152" s="4"/>
      <c r="CAJ152" s="4"/>
      <c r="CAK152" s="4"/>
      <c r="CAL152" s="4"/>
      <c r="CAM152" s="4"/>
      <c r="CAN152" s="4"/>
      <c r="CAO152" s="4"/>
      <c r="CAP152" s="4"/>
      <c r="CAQ152" s="4"/>
      <c r="CAR152" s="4"/>
      <c r="CAS152" s="4"/>
      <c r="CAT152" s="4"/>
      <c r="CAU152" s="4"/>
      <c r="CAV152" s="4"/>
      <c r="CAW152" s="4"/>
      <c r="CAX152" s="4"/>
      <c r="CAY152" s="4"/>
      <c r="CAZ152" s="4"/>
      <c r="CBA152" s="4"/>
      <c r="CBB152" s="4"/>
      <c r="CBC152" s="4"/>
      <c r="CBD152" s="4"/>
      <c r="CBE152" s="4"/>
      <c r="CBF152" s="4"/>
      <c r="CBG152" s="4"/>
      <c r="CBH152" s="4"/>
      <c r="CBI152" s="4"/>
      <c r="CBJ152" s="4"/>
      <c r="CBK152" s="4"/>
      <c r="CBL152" s="4"/>
      <c r="CBM152" s="4"/>
      <c r="CBN152" s="4"/>
      <c r="CBO152" s="4"/>
      <c r="CBP152" s="4"/>
      <c r="CBQ152" s="4"/>
      <c r="CBR152" s="4"/>
      <c r="CBS152" s="4"/>
      <c r="CBT152" s="4"/>
      <c r="CBU152" s="4"/>
      <c r="CBV152" s="4"/>
      <c r="CBW152" s="4"/>
      <c r="CBX152" s="4"/>
      <c r="CBY152" s="4"/>
      <c r="CBZ152" s="4"/>
      <c r="CCA152" s="4"/>
      <c r="CCB152" s="4"/>
      <c r="CCC152" s="4"/>
      <c r="CCD152" s="4"/>
      <c r="CCE152" s="4"/>
      <c r="CCF152" s="4"/>
      <c r="CCG152" s="4"/>
      <c r="CCH152" s="4"/>
      <c r="CCI152" s="4"/>
      <c r="CCJ152" s="4"/>
      <c r="CCK152" s="4"/>
      <c r="CCL152" s="4"/>
      <c r="CCM152" s="4"/>
      <c r="CCN152" s="4"/>
      <c r="CCO152" s="4"/>
      <c r="CCP152" s="4"/>
      <c r="CCQ152" s="4"/>
      <c r="CCR152" s="4"/>
      <c r="CCS152" s="4"/>
      <c r="CCT152" s="4"/>
      <c r="CCU152" s="4"/>
      <c r="CCV152" s="4"/>
      <c r="CCW152" s="4"/>
      <c r="CCX152" s="4"/>
      <c r="CCY152" s="4"/>
      <c r="CCZ152" s="4"/>
      <c r="CDA152" s="4"/>
      <c r="CDB152" s="4"/>
      <c r="CDC152" s="4"/>
      <c r="CDD152" s="4"/>
      <c r="CDE152" s="4"/>
      <c r="CDF152" s="4"/>
      <c r="CDG152" s="4"/>
      <c r="CDH152" s="4"/>
      <c r="CDI152" s="4"/>
      <c r="CDJ152" s="4"/>
      <c r="CDK152" s="4"/>
      <c r="CDL152" s="4"/>
      <c r="CDM152" s="4"/>
      <c r="CDN152" s="4"/>
      <c r="CDO152" s="4"/>
      <c r="CDP152" s="4"/>
      <c r="CDQ152" s="4"/>
      <c r="CDR152" s="4"/>
      <c r="CDS152" s="4"/>
      <c r="CDT152" s="4"/>
      <c r="CDU152" s="4"/>
      <c r="CDV152" s="4"/>
      <c r="CDW152" s="4"/>
      <c r="CDX152" s="4"/>
      <c r="CDY152" s="4"/>
      <c r="CDZ152" s="4"/>
      <c r="CEA152" s="4"/>
      <c r="CEB152" s="4"/>
      <c r="CEC152" s="4"/>
      <c r="CED152" s="4"/>
      <c r="CEE152" s="4"/>
      <c r="CEF152" s="4"/>
      <c r="CEG152" s="4"/>
      <c r="CEH152" s="4"/>
      <c r="CEI152" s="4"/>
      <c r="CEJ152" s="4"/>
      <c r="CEK152" s="4"/>
      <c r="CEL152" s="4"/>
      <c r="CEM152" s="4"/>
      <c r="CEN152" s="4"/>
      <c r="CEO152" s="4"/>
      <c r="CEP152" s="4"/>
      <c r="CEQ152" s="4"/>
      <c r="CER152" s="4"/>
      <c r="CES152" s="4"/>
      <c r="CET152" s="4"/>
      <c r="CEU152" s="4"/>
      <c r="CEV152" s="4"/>
      <c r="CEW152" s="4"/>
      <c r="CEX152" s="4"/>
      <c r="CEY152" s="4"/>
      <c r="CEZ152" s="4"/>
      <c r="CFA152" s="4"/>
      <c r="CFB152" s="4"/>
      <c r="CFC152" s="4"/>
      <c r="CFD152" s="4"/>
      <c r="CFE152" s="4"/>
      <c r="CFF152" s="4"/>
      <c r="CFG152" s="4"/>
      <c r="CFH152" s="4"/>
      <c r="CFI152" s="4"/>
      <c r="CFJ152" s="4"/>
      <c r="CFK152" s="4"/>
      <c r="CFL152" s="4"/>
      <c r="CFM152" s="4"/>
      <c r="CFN152" s="4"/>
      <c r="CFO152" s="4"/>
      <c r="CFP152" s="4"/>
      <c r="CFQ152" s="4"/>
      <c r="CFR152" s="4"/>
      <c r="CFS152" s="4"/>
      <c r="CFT152" s="4"/>
      <c r="CFU152" s="4"/>
      <c r="CFV152" s="4"/>
      <c r="CFW152" s="4"/>
      <c r="CFX152" s="4"/>
      <c r="CFY152" s="4"/>
      <c r="CFZ152" s="4"/>
      <c r="CGA152" s="4"/>
      <c r="CGB152" s="4"/>
      <c r="CGC152" s="4"/>
      <c r="CGD152" s="4"/>
      <c r="CGE152" s="4"/>
      <c r="CGF152" s="4"/>
      <c r="CGG152" s="4"/>
      <c r="CGH152" s="4"/>
      <c r="CGI152" s="4"/>
      <c r="CGJ152" s="4"/>
      <c r="CGK152" s="4"/>
      <c r="CGL152" s="4"/>
      <c r="CGM152" s="4"/>
      <c r="CGN152" s="4"/>
      <c r="CGO152" s="4"/>
      <c r="CGP152" s="4"/>
      <c r="CGQ152" s="4"/>
      <c r="CGR152" s="4"/>
      <c r="CGS152" s="4"/>
      <c r="CGT152" s="4"/>
      <c r="CGU152" s="4"/>
      <c r="CGV152" s="4"/>
      <c r="CGW152" s="4"/>
      <c r="CGX152" s="4"/>
      <c r="CGY152" s="4"/>
      <c r="CGZ152" s="4"/>
      <c r="CHA152" s="4"/>
      <c r="CHB152" s="4"/>
      <c r="CHC152" s="4"/>
      <c r="CHD152" s="4"/>
      <c r="CHE152" s="4"/>
      <c r="CHF152" s="4"/>
      <c r="CHG152" s="4"/>
      <c r="CHH152" s="4"/>
      <c r="CHI152" s="4"/>
      <c r="CHJ152" s="4"/>
      <c r="CHK152" s="4"/>
      <c r="CHL152" s="4"/>
      <c r="CHM152" s="4"/>
      <c r="CHN152" s="4"/>
      <c r="CHO152" s="4"/>
      <c r="CHP152" s="4"/>
      <c r="CHQ152" s="4"/>
      <c r="CHR152" s="4"/>
      <c r="CHS152" s="4"/>
      <c r="CHT152" s="4"/>
      <c r="CHU152" s="4"/>
      <c r="CHV152" s="4"/>
      <c r="CHW152" s="74"/>
      <c r="CHX152" s="74"/>
      <c r="CHY152" s="74"/>
      <c r="CHZ152" s="74"/>
      <c r="CIA152" s="74"/>
      <c r="CIB152" s="74"/>
      <c r="CIC152" s="4"/>
      <c r="CID152" s="4"/>
      <c r="CIE152" s="4"/>
      <c r="CIF152" s="4"/>
      <c r="CIG152" s="4"/>
      <c r="CIH152" s="4"/>
      <c r="CII152" s="4"/>
      <c r="CIJ152" s="4"/>
      <c r="CIK152" s="4"/>
      <c r="CIL152" s="4"/>
      <c r="CIM152" s="4"/>
      <c r="CIN152" s="4"/>
      <c r="CIO152" s="4"/>
      <c r="CIP152" s="4"/>
      <c r="CIQ152" s="4"/>
      <c r="CIR152" s="4"/>
      <c r="CIS152" s="4"/>
      <c r="CIT152" s="4"/>
      <c r="CIU152" s="4"/>
      <c r="CIV152" s="4"/>
      <c r="CIW152" s="4"/>
      <c r="CIX152" s="4"/>
      <c r="CIY152" s="4"/>
      <c r="CIZ152" s="4"/>
      <c r="CJA152" s="4"/>
      <c r="CJB152" s="4"/>
      <c r="CJC152" s="4"/>
      <c r="CJD152" s="4"/>
      <c r="CJE152" s="4"/>
      <c r="CJF152" s="4"/>
      <c r="CJG152" s="4"/>
      <c r="CJH152" s="4"/>
      <c r="CJI152" s="4"/>
      <c r="CJJ152" s="4"/>
      <c r="CJK152" s="4"/>
      <c r="CJL152" s="4"/>
      <c r="CJM152" s="4"/>
      <c r="CJN152" s="4"/>
      <c r="CJO152" s="4"/>
      <c r="CJP152" s="4"/>
      <c r="CJQ152" s="4"/>
      <c r="CJR152" s="4"/>
      <c r="CJS152" s="4"/>
      <c r="CJT152" s="4"/>
      <c r="CJU152" s="4"/>
      <c r="CJV152" s="4"/>
      <c r="CJW152" s="4"/>
      <c r="CJX152" s="4"/>
      <c r="CJY152" s="4"/>
      <c r="CJZ152" s="4"/>
      <c r="CKA152" s="4"/>
      <c r="CKB152" s="4"/>
      <c r="CKC152" s="4"/>
      <c r="CKD152" s="4"/>
      <c r="CKE152" s="4"/>
      <c r="CKF152" s="4"/>
      <c r="CKG152" s="4"/>
      <c r="CKH152" s="4"/>
      <c r="CKI152" s="4"/>
      <c r="CKJ152" s="4"/>
      <c r="CKK152" s="4"/>
      <c r="CKL152" s="4"/>
      <c r="CKM152" s="4"/>
      <c r="CKN152" s="4"/>
      <c r="CKO152" s="4"/>
      <c r="CKP152" s="4"/>
      <c r="CKQ152" s="4"/>
      <c r="CKR152" s="4"/>
      <c r="CKS152" s="4"/>
      <c r="CKT152" s="4"/>
      <c r="CKU152" s="4"/>
      <c r="CKV152" s="4"/>
      <c r="CKW152" s="4"/>
      <c r="CKX152" s="4"/>
      <c r="CKY152" s="4"/>
      <c r="CKZ152" s="4"/>
      <c r="CLA152" s="4"/>
      <c r="CLB152" s="4"/>
      <c r="CLC152" s="4"/>
      <c r="CLD152" s="4"/>
      <c r="CLE152" s="4"/>
      <c r="CLF152" s="4"/>
      <c r="CLG152" s="4"/>
      <c r="CLH152" s="4"/>
      <c r="CLI152" s="4"/>
      <c r="CLJ152" s="4"/>
      <c r="CLK152" s="4"/>
      <c r="CLL152" s="4"/>
      <c r="CLM152" s="4"/>
      <c r="CLN152" s="4"/>
      <c r="CLO152" s="4"/>
      <c r="CLP152" s="4"/>
      <c r="CLQ152" s="4"/>
      <c r="CLR152" s="4"/>
      <c r="CLS152" s="4"/>
      <c r="CLT152" s="4"/>
      <c r="CLU152" s="4"/>
      <c r="CLV152" s="4"/>
      <c r="CLW152" s="4"/>
      <c r="CLX152" s="4"/>
      <c r="CLY152" s="4"/>
      <c r="CLZ152" s="4"/>
      <c r="CMA152" s="4"/>
      <c r="CMB152" s="4"/>
      <c r="CMC152" s="4"/>
      <c r="CMD152" s="4"/>
      <c r="CME152" s="4"/>
      <c r="CMF152" s="4"/>
      <c r="CMG152" s="4"/>
      <c r="CMH152" s="4"/>
      <c r="CMI152" s="4"/>
      <c r="CMJ152" s="4"/>
      <c r="CMK152" s="4"/>
      <c r="CML152" s="4"/>
      <c r="CMM152" s="4"/>
      <c r="CMN152" s="4"/>
      <c r="CMO152" s="4"/>
      <c r="CMP152" s="4"/>
      <c r="CMQ152" s="4"/>
      <c r="CMR152" s="4"/>
      <c r="CMS152" s="4"/>
      <c r="CMT152" s="4"/>
      <c r="CMU152" s="4"/>
      <c r="CMV152" s="4"/>
      <c r="CMW152" s="4"/>
      <c r="CMX152" s="4"/>
      <c r="CMY152" s="4"/>
      <c r="CMZ152" s="4"/>
      <c r="CNA152" s="4"/>
      <c r="CNB152" s="4"/>
      <c r="CNC152" s="4"/>
      <c r="CND152" s="4"/>
      <c r="CNE152" s="4"/>
      <c r="CNF152" s="4"/>
      <c r="CNG152" s="4"/>
      <c r="CNH152" s="4"/>
      <c r="CNI152" s="4"/>
      <c r="CNJ152" s="4"/>
      <c r="CNK152" s="4"/>
      <c r="CNL152" s="4"/>
      <c r="CNM152" s="4"/>
      <c r="CNN152" s="4"/>
      <c r="CNO152" s="4"/>
      <c r="CNP152" s="4"/>
      <c r="CNQ152" s="4"/>
      <c r="CNR152" s="4"/>
      <c r="CNS152" s="4"/>
      <c r="CNT152" s="4"/>
      <c r="CNU152" s="4"/>
      <c r="CNV152" s="4"/>
      <c r="CNW152" s="4"/>
      <c r="CNX152" s="4"/>
      <c r="CNY152" s="4"/>
      <c r="CNZ152" s="4"/>
      <c r="COA152" s="4"/>
      <c r="COB152" s="4"/>
      <c r="COC152" s="4"/>
      <c r="COD152" s="4"/>
      <c r="COE152" s="4"/>
      <c r="COF152" s="4"/>
      <c r="COG152" s="4"/>
      <c r="COH152" s="4"/>
      <c r="COI152" s="4"/>
      <c r="COJ152" s="4"/>
      <c r="COK152" s="4"/>
      <c r="COL152" s="4"/>
      <c r="COM152" s="4"/>
      <c r="CON152" s="4"/>
      <c r="COO152" s="4"/>
      <c r="COP152" s="4"/>
      <c r="COQ152" s="4"/>
      <c r="COR152" s="4"/>
      <c r="COS152" s="4"/>
      <c r="COT152" s="4"/>
      <c r="COU152" s="4"/>
      <c r="COV152" s="4"/>
      <c r="COW152" s="4"/>
      <c r="COX152" s="4"/>
      <c r="COY152" s="4"/>
      <c r="COZ152" s="4"/>
      <c r="CPA152" s="4"/>
      <c r="CPB152" s="4"/>
      <c r="CPC152" s="4"/>
      <c r="CPD152" s="4"/>
      <c r="CPE152" s="4"/>
      <c r="CPF152" s="4"/>
      <c r="CPG152" s="4"/>
      <c r="CPH152" s="4"/>
      <c r="CPI152" s="4"/>
      <c r="CPJ152" s="4"/>
      <c r="CPK152" s="4"/>
      <c r="CPL152" s="4"/>
      <c r="CPM152" s="4"/>
      <c r="CPN152" s="4"/>
      <c r="CPO152" s="4"/>
      <c r="CPP152" s="4"/>
      <c r="CPQ152" s="4"/>
      <c r="CPR152" s="4"/>
      <c r="CPS152" s="4"/>
      <c r="CPT152" s="4"/>
      <c r="CPU152" s="4"/>
      <c r="CPV152" s="4"/>
      <c r="CPW152" s="4"/>
      <c r="CPX152" s="4"/>
      <c r="CPY152" s="4"/>
      <c r="CPZ152" s="4"/>
      <c r="CQA152" s="4"/>
      <c r="CQB152" s="4"/>
      <c r="CQC152" s="4"/>
      <c r="CQD152" s="4"/>
      <c r="CQE152" s="4"/>
      <c r="CQF152" s="4"/>
      <c r="CQG152" s="4"/>
      <c r="CQH152" s="4"/>
      <c r="CQI152" s="4"/>
      <c r="CQJ152" s="4"/>
      <c r="CQK152" s="4"/>
      <c r="CQL152" s="4"/>
      <c r="CQM152" s="4"/>
      <c r="CQN152" s="4"/>
      <c r="CQO152" s="4"/>
      <c r="CQP152" s="4"/>
      <c r="CQQ152" s="4"/>
      <c r="CQR152" s="4"/>
      <c r="CQS152" s="4"/>
      <c r="CQT152" s="4"/>
      <c r="CQU152" s="4"/>
      <c r="CQV152" s="4"/>
      <c r="CQW152" s="4"/>
      <c r="CQX152" s="4"/>
      <c r="CQY152" s="4"/>
      <c r="CQZ152" s="4"/>
      <c r="CRA152" s="4"/>
      <c r="CRB152" s="4"/>
      <c r="CRC152" s="4"/>
      <c r="CRD152" s="4"/>
      <c r="CRE152" s="4"/>
      <c r="CRF152" s="4"/>
      <c r="CRG152" s="4"/>
      <c r="CRH152" s="4"/>
      <c r="CRI152" s="4"/>
      <c r="CRJ152" s="4"/>
      <c r="CRK152" s="4"/>
      <c r="CRL152" s="4"/>
      <c r="CRM152" s="4"/>
      <c r="CRN152" s="4"/>
      <c r="CRO152" s="4"/>
      <c r="CRP152" s="4"/>
      <c r="CRQ152" s="4"/>
      <c r="CRR152" s="4"/>
      <c r="CRS152" s="74"/>
      <c r="CRT152" s="74"/>
      <c r="CRU152" s="74"/>
      <c r="CRV152" s="74"/>
      <c r="CRW152" s="74"/>
      <c r="CRX152" s="74"/>
      <c r="CRY152" s="4"/>
      <c r="CRZ152" s="4"/>
      <c r="CSA152" s="4"/>
      <c r="CSB152" s="4"/>
      <c r="CSC152" s="4"/>
      <c r="CSD152" s="4"/>
      <c r="CSE152" s="4"/>
      <c r="CSF152" s="4"/>
      <c r="CSG152" s="4"/>
      <c r="CSH152" s="4"/>
      <c r="CSI152" s="4"/>
      <c r="CSJ152" s="4"/>
      <c r="CSK152" s="4"/>
      <c r="CSL152" s="4"/>
      <c r="CSM152" s="4"/>
      <c r="CSN152" s="4"/>
      <c r="CSO152" s="4"/>
      <c r="CSP152" s="4"/>
      <c r="CSQ152" s="4"/>
      <c r="CSR152" s="4"/>
      <c r="CSS152" s="4"/>
      <c r="CST152" s="4"/>
      <c r="CSU152" s="4"/>
      <c r="CSV152" s="4"/>
      <c r="CSW152" s="4"/>
      <c r="CSX152" s="4"/>
      <c r="CSY152" s="4"/>
      <c r="CSZ152" s="4"/>
      <c r="CTA152" s="4"/>
      <c r="CTB152" s="4"/>
      <c r="CTC152" s="4"/>
      <c r="CTD152" s="4"/>
      <c r="CTE152" s="4"/>
      <c r="CTF152" s="4"/>
      <c r="CTG152" s="4"/>
      <c r="CTH152" s="4"/>
      <c r="CTI152" s="4"/>
      <c r="CTJ152" s="4"/>
      <c r="CTK152" s="4"/>
      <c r="CTL152" s="4"/>
      <c r="CTM152" s="4"/>
      <c r="CTN152" s="4"/>
      <c r="CTO152" s="4"/>
      <c r="CTP152" s="4"/>
      <c r="CTQ152" s="4"/>
      <c r="CTR152" s="4"/>
      <c r="CTS152" s="4"/>
      <c r="CTT152" s="4"/>
      <c r="CTU152" s="4"/>
      <c r="CTV152" s="4"/>
      <c r="CTW152" s="4"/>
      <c r="CTX152" s="4"/>
      <c r="CTY152" s="4"/>
      <c r="CTZ152" s="4"/>
      <c r="CUA152" s="4"/>
      <c r="CUB152" s="4"/>
      <c r="CUC152" s="4"/>
      <c r="CUD152" s="4"/>
      <c r="CUE152" s="4"/>
      <c r="CUF152" s="4"/>
      <c r="CUG152" s="4"/>
      <c r="CUH152" s="4"/>
      <c r="CUI152" s="4"/>
      <c r="CUJ152" s="4"/>
      <c r="CUK152" s="4"/>
      <c r="CUL152" s="4"/>
      <c r="CUM152" s="4"/>
      <c r="CUN152" s="4"/>
      <c r="CUO152" s="4"/>
      <c r="CUP152" s="4"/>
      <c r="CUQ152" s="4"/>
      <c r="CUR152" s="4"/>
      <c r="CUS152" s="4"/>
      <c r="CUT152" s="4"/>
      <c r="CUU152" s="4"/>
      <c r="CUV152" s="4"/>
      <c r="CUW152" s="4"/>
      <c r="CUX152" s="4"/>
      <c r="CUY152" s="4"/>
      <c r="CUZ152" s="4"/>
      <c r="CVA152" s="4"/>
      <c r="CVB152" s="4"/>
      <c r="CVC152" s="4"/>
      <c r="CVD152" s="4"/>
      <c r="CVE152" s="4"/>
      <c r="CVF152" s="4"/>
      <c r="CVG152" s="4"/>
      <c r="CVH152" s="4"/>
      <c r="CVI152" s="4"/>
      <c r="CVJ152" s="4"/>
      <c r="CVK152" s="4"/>
      <c r="CVL152" s="4"/>
      <c r="CVM152" s="4"/>
      <c r="CVN152" s="4"/>
      <c r="CVO152" s="4"/>
      <c r="CVP152" s="4"/>
      <c r="CVQ152" s="4"/>
      <c r="CVR152" s="4"/>
      <c r="CVS152" s="4"/>
      <c r="CVT152" s="4"/>
      <c r="CVU152" s="4"/>
      <c r="CVV152" s="4"/>
      <c r="CVW152" s="4"/>
      <c r="CVX152" s="4"/>
      <c r="CVY152" s="4"/>
      <c r="CVZ152" s="4"/>
      <c r="CWA152" s="4"/>
      <c r="CWB152" s="4"/>
      <c r="CWC152" s="4"/>
      <c r="CWD152" s="4"/>
      <c r="CWE152" s="4"/>
      <c r="CWF152" s="4"/>
      <c r="CWG152" s="4"/>
      <c r="CWH152" s="4"/>
      <c r="CWI152" s="4"/>
      <c r="CWJ152" s="4"/>
      <c r="CWK152" s="4"/>
      <c r="CWL152" s="4"/>
      <c r="CWM152" s="4"/>
      <c r="CWN152" s="4"/>
      <c r="CWO152" s="4"/>
      <c r="CWP152" s="4"/>
      <c r="CWQ152" s="4"/>
      <c r="CWR152" s="4"/>
      <c r="CWS152" s="4"/>
      <c r="CWT152" s="4"/>
      <c r="CWU152" s="4"/>
      <c r="CWV152" s="4"/>
      <c r="CWW152" s="4"/>
      <c r="CWX152" s="4"/>
      <c r="CWY152" s="4"/>
      <c r="CWZ152" s="4"/>
      <c r="CXA152" s="4"/>
      <c r="CXB152" s="4"/>
      <c r="CXC152" s="4"/>
      <c r="CXD152" s="4"/>
      <c r="CXE152" s="4"/>
      <c r="CXF152" s="4"/>
      <c r="CXG152" s="4"/>
      <c r="CXH152" s="4"/>
      <c r="CXI152" s="4"/>
      <c r="CXJ152" s="4"/>
      <c r="CXK152" s="4"/>
      <c r="CXL152" s="4"/>
      <c r="CXM152" s="4"/>
      <c r="CXN152" s="4"/>
      <c r="CXO152" s="4"/>
      <c r="CXP152" s="4"/>
      <c r="CXQ152" s="4"/>
      <c r="CXR152" s="4"/>
      <c r="CXS152" s="4"/>
      <c r="CXT152" s="4"/>
      <c r="CXU152" s="4"/>
      <c r="CXV152" s="4"/>
      <c r="CXW152" s="4"/>
      <c r="CXX152" s="4"/>
      <c r="CXY152" s="4"/>
      <c r="CXZ152" s="4"/>
      <c r="CYA152" s="4"/>
      <c r="CYB152" s="4"/>
      <c r="CYC152" s="4"/>
      <c r="CYD152" s="4"/>
      <c r="CYE152" s="4"/>
      <c r="CYF152" s="4"/>
      <c r="CYG152" s="4"/>
      <c r="CYH152" s="4"/>
      <c r="CYI152" s="4"/>
      <c r="CYJ152" s="4"/>
      <c r="CYK152" s="4"/>
      <c r="CYL152" s="4"/>
      <c r="CYM152" s="4"/>
      <c r="CYN152" s="4"/>
      <c r="CYO152" s="4"/>
      <c r="CYP152" s="4"/>
      <c r="CYQ152" s="4"/>
      <c r="CYR152" s="4"/>
      <c r="CYS152" s="4"/>
      <c r="CYT152" s="4"/>
      <c r="CYU152" s="4"/>
      <c r="CYV152" s="4"/>
      <c r="CYW152" s="4"/>
      <c r="CYX152" s="4"/>
      <c r="CYY152" s="4"/>
      <c r="CYZ152" s="4"/>
      <c r="CZA152" s="4"/>
      <c r="CZB152" s="4"/>
      <c r="CZC152" s="4"/>
      <c r="CZD152" s="4"/>
      <c r="CZE152" s="4"/>
      <c r="CZF152" s="4"/>
      <c r="CZG152" s="4"/>
      <c r="CZH152" s="4"/>
      <c r="CZI152" s="4"/>
      <c r="CZJ152" s="4"/>
      <c r="CZK152" s="4"/>
      <c r="CZL152" s="4"/>
      <c r="CZM152" s="4"/>
      <c r="CZN152" s="4"/>
      <c r="CZO152" s="4"/>
      <c r="CZP152" s="4"/>
      <c r="CZQ152" s="4"/>
      <c r="CZR152" s="4"/>
      <c r="CZS152" s="4"/>
      <c r="CZT152" s="4"/>
      <c r="CZU152" s="4"/>
      <c r="CZV152" s="4"/>
      <c r="CZW152" s="4"/>
      <c r="CZX152" s="4"/>
      <c r="CZY152" s="4"/>
      <c r="CZZ152" s="4"/>
      <c r="DAA152" s="4"/>
      <c r="DAB152" s="4"/>
      <c r="DAC152" s="4"/>
      <c r="DAD152" s="4"/>
      <c r="DAE152" s="4"/>
      <c r="DAF152" s="4"/>
      <c r="DAG152" s="4"/>
      <c r="DAH152" s="4"/>
      <c r="DAI152" s="4"/>
      <c r="DAJ152" s="4"/>
      <c r="DAK152" s="4"/>
      <c r="DAL152" s="4"/>
      <c r="DAM152" s="4"/>
      <c r="DAN152" s="4"/>
      <c r="DAO152" s="4"/>
      <c r="DAP152" s="4"/>
      <c r="DAQ152" s="4"/>
      <c r="DAR152" s="4"/>
      <c r="DAS152" s="4"/>
      <c r="DAT152" s="4"/>
      <c r="DAU152" s="4"/>
      <c r="DAV152" s="4"/>
      <c r="DAW152" s="4"/>
      <c r="DAX152" s="4"/>
      <c r="DAY152" s="4"/>
      <c r="DAZ152" s="4"/>
      <c r="DBA152" s="4"/>
      <c r="DBB152" s="4"/>
      <c r="DBC152" s="4"/>
      <c r="DBD152" s="4"/>
      <c r="DBE152" s="4"/>
      <c r="DBF152" s="4"/>
      <c r="DBG152" s="4"/>
      <c r="DBH152" s="4"/>
      <c r="DBI152" s="4"/>
      <c r="DBJ152" s="4"/>
      <c r="DBK152" s="4"/>
      <c r="DBL152" s="4"/>
      <c r="DBM152" s="4"/>
      <c r="DBN152" s="4"/>
      <c r="DBO152" s="74"/>
      <c r="DBP152" s="74"/>
      <c r="DBQ152" s="74"/>
      <c r="DBR152" s="74"/>
      <c r="DBS152" s="74"/>
      <c r="DBT152" s="74"/>
      <c r="DBU152" s="4"/>
      <c r="DBV152" s="4"/>
      <c r="DBW152" s="4"/>
      <c r="DBX152" s="4"/>
      <c r="DBY152" s="4"/>
      <c r="DBZ152" s="4"/>
      <c r="DCA152" s="4"/>
      <c r="DCB152" s="4"/>
      <c r="DCC152" s="4"/>
      <c r="DCD152" s="4"/>
      <c r="DCE152" s="4"/>
      <c r="DCF152" s="4"/>
      <c r="DCG152" s="4"/>
      <c r="DCH152" s="4"/>
      <c r="DCI152" s="4"/>
      <c r="DCJ152" s="4"/>
      <c r="DCK152" s="4"/>
      <c r="DCL152" s="4"/>
      <c r="DCM152" s="4"/>
      <c r="DCN152" s="4"/>
      <c r="DCO152" s="4"/>
      <c r="DCP152" s="4"/>
      <c r="DCQ152" s="4"/>
      <c r="DCR152" s="4"/>
      <c r="DCS152" s="4"/>
      <c r="DCT152" s="4"/>
      <c r="DCU152" s="4"/>
      <c r="DCV152" s="4"/>
      <c r="DCW152" s="4"/>
      <c r="DCX152" s="4"/>
      <c r="DCY152" s="4"/>
      <c r="DCZ152" s="4"/>
      <c r="DDA152" s="4"/>
      <c r="DDB152" s="4"/>
      <c r="DDC152" s="4"/>
      <c r="DDD152" s="4"/>
      <c r="DDE152" s="4"/>
      <c r="DDF152" s="4"/>
      <c r="DDG152" s="4"/>
      <c r="DDH152" s="4"/>
      <c r="DDI152" s="4"/>
      <c r="DDJ152" s="4"/>
      <c r="DDK152" s="4"/>
      <c r="DDL152" s="4"/>
      <c r="DDM152" s="4"/>
      <c r="DDN152" s="4"/>
      <c r="DDO152" s="4"/>
      <c r="DDP152" s="4"/>
      <c r="DDQ152" s="4"/>
      <c r="DDR152" s="4"/>
      <c r="DDS152" s="4"/>
      <c r="DDT152" s="4"/>
      <c r="DDU152" s="4"/>
      <c r="DDV152" s="4"/>
      <c r="DDW152" s="4"/>
      <c r="DDX152" s="4"/>
      <c r="DDY152" s="4"/>
      <c r="DDZ152" s="4"/>
      <c r="DEA152" s="4"/>
      <c r="DEB152" s="4"/>
      <c r="DEC152" s="4"/>
      <c r="DED152" s="4"/>
      <c r="DEE152" s="4"/>
      <c r="DEF152" s="4"/>
      <c r="DEG152" s="4"/>
      <c r="DEH152" s="4"/>
      <c r="DEI152" s="4"/>
      <c r="DEJ152" s="4"/>
      <c r="DEK152" s="4"/>
      <c r="DEL152" s="4"/>
      <c r="DEM152" s="4"/>
      <c r="DEN152" s="4"/>
      <c r="DEO152" s="4"/>
      <c r="DEP152" s="4"/>
      <c r="DEQ152" s="4"/>
      <c r="DER152" s="4"/>
      <c r="DES152" s="4"/>
      <c r="DET152" s="4"/>
      <c r="DEU152" s="4"/>
      <c r="DEV152" s="4"/>
      <c r="DEW152" s="4"/>
      <c r="DEX152" s="4"/>
      <c r="DEY152" s="4"/>
      <c r="DEZ152" s="4"/>
      <c r="DFA152" s="4"/>
      <c r="DFB152" s="4"/>
      <c r="DFC152" s="4"/>
      <c r="DFD152" s="4"/>
      <c r="DFE152" s="4"/>
      <c r="DFF152" s="4"/>
      <c r="DFG152" s="4"/>
      <c r="DFH152" s="4"/>
      <c r="DFI152" s="4"/>
      <c r="DFJ152" s="4"/>
      <c r="DFK152" s="4"/>
      <c r="DFL152" s="4"/>
      <c r="DFM152" s="4"/>
      <c r="DFN152" s="4"/>
      <c r="DFO152" s="4"/>
      <c r="DFP152" s="4"/>
      <c r="DFQ152" s="4"/>
      <c r="DFR152" s="4"/>
      <c r="DFS152" s="4"/>
      <c r="DFT152" s="4"/>
      <c r="DFU152" s="4"/>
      <c r="DFV152" s="4"/>
      <c r="DFW152" s="4"/>
      <c r="DFX152" s="4"/>
      <c r="DFY152" s="4"/>
      <c r="DFZ152" s="4"/>
      <c r="DGA152" s="4"/>
      <c r="DGB152" s="4"/>
      <c r="DGC152" s="4"/>
      <c r="DGD152" s="4"/>
      <c r="DGE152" s="4"/>
      <c r="DGF152" s="4"/>
      <c r="DGG152" s="4"/>
      <c r="DGH152" s="4"/>
      <c r="DGI152" s="4"/>
      <c r="DGJ152" s="4"/>
      <c r="DGK152" s="4"/>
      <c r="DGL152" s="4"/>
      <c r="DGM152" s="4"/>
      <c r="DGN152" s="4"/>
      <c r="DGO152" s="4"/>
      <c r="DGP152" s="4"/>
      <c r="DGQ152" s="4"/>
      <c r="DGR152" s="4"/>
      <c r="DGS152" s="4"/>
      <c r="DGT152" s="4"/>
      <c r="DGU152" s="4"/>
      <c r="DGV152" s="4"/>
      <c r="DGW152" s="4"/>
      <c r="DGX152" s="4"/>
      <c r="DGY152" s="4"/>
      <c r="DGZ152" s="4"/>
      <c r="DHA152" s="4"/>
      <c r="DHB152" s="4"/>
      <c r="DHC152" s="4"/>
      <c r="DHD152" s="4"/>
      <c r="DHE152" s="4"/>
      <c r="DHF152" s="4"/>
      <c r="DHG152" s="4"/>
      <c r="DHH152" s="4"/>
      <c r="DHI152" s="4"/>
      <c r="DHJ152" s="4"/>
      <c r="DHK152" s="4"/>
      <c r="DHL152" s="4"/>
      <c r="DHM152" s="4"/>
      <c r="DHN152" s="4"/>
      <c r="DHO152" s="4"/>
      <c r="DHP152" s="4"/>
      <c r="DHQ152" s="4"/>
      <c r="DHR152" s="4"/>
      <c r="DHS152" s="4"/>
      <c r="DHT152" s="4"/>
      <c r="DHU152" s="4"/>
      <c r="DHV152" s="4"/>
      <c r="DHW152" s="4"/>
      <c r="DHX152" s="4"/>
      <c r="DHY152" s="4"/>
      <c r="DHZ152" s="4"/>
      <c r="DIA152" s="4"/>
      <c r="DIB152" s="4"/>
      <c r="DIC152" s="4"/>
      <c r="DID152" s="4"/>
      <c r="DIE152" s="4"/>
      <c r="DIF152" s="4"/>
      <c r="DIG152" s="4"/>
      <c r="DIH152" s="4"/>
      <c r="DII152" s="4"/>
      <c r="DIJ152" s="4"/>
      <c r="DIK152" s="4"/>
      <c r="DIL152" s="4"/>
      <c r="DIM152" s="4"/>
      <c r="DIN152" s="4"/>
      <c r="DIO152" s="4"/>
      <c r="DIP152" s="4"/>
      <c r="DIQ152" s="4"/>
      <c r="DIR152" s="4"/>
      <c r="DIS152" s="4"/>
      <c r="DIT152" s="4"/>
      <c r="DIU152" s="4"/>
      <c r="DIV152" s="4"/>
      <c r="DIW152" s="4"/>
      <c r="DIX152" s="4"/>
      <c r="DIY152" s="4"/>
      <c r="DIZ152" s="4"/>
      <c r="DJA152" s="4"/>
      <c r="DJB152" s="4"/>
      <c r="DJC152" s="4"/>
      <c r="DJD152" s="4"/>
      <c r="DJE152" s="4"/>
      <c r="DJF152" s="4"/>
      <c r="DJG152" s="4"/>
      <c r="DJH152" s="4"/>
      <c r="DJI152" s="4"/>
      <c r="DJJ152" s="4"/>
      <c r="DJK152" s="4"/>
      <c r="DJL152" s="4"/>
      <c r="DJM152" s="4"/>
      <c r="DJN152" s="4"/>
      <c r="DJO152" s="4"/>
      <c r="DJP152" s="4"/>
      <c r="DJQ152" s="4"/>
      <c r="DJR152" s="4"/>
      <c r="DJS152" s="4"/>
      <c r="DJT152" s="4"/>
      <c r="DJU152" s="4"/>
      <c r="DJV152" s="4"/>
      <c r="DJW152" s="4"/>
      <c r="DJX152" s="4"/>
      <c r="DJY152" s="4"/>
      <c r="DJZ152" s="4"/>
      <c r="DKA152" s="4"/>
      <c r="DKB152" s="4"/>
      <c r="DKC152" s="4"/>
      <c r="DKD152" s="4"/>
      <c r="DKE152" s="4"/>
      <c r="DKF152" s="4"/>
      <c r="DKG152" s="4"/>
      <c r="DKH152" s="4"/>
      <c r="DKI152" s="4"/>
      <c r="DKJ152" s="4"/>
      <c r="DKK152" s="4"/>
      <c r="DKL152" s="4"/>
      <c r="DKM152" s="4"/>
      <c r="DKN152" s="4"/>
      <c r="DKO152" s="4"/>
      <c r="DKP152" s="4"/>
      <c r="DKQ152" s="4"/>
      <c r="DKR152" s="4"/>
      <c r="DKS152" s="4"/>
      <c r="DKT152" s="4"/>
      <c r="DKU152" s="4"/>
      <c r="DKV152" s="4"/>
      <c r="DKW152" s="4"/>
      <c r="DKX152" s="4"/>
      <c r="DKY152" s="4"/>
      <c r="DKZ152" s="4"/>
      <c r="DLA152" s="4"/>
      <c r="DLB152" s="4"/>
      <c r="DLC152" s="4"/>
      <c r="DLD152" s="4"/>
      <c r="DLE152" s="4"/>
      <c r="DLF152" s="4"/>
      <c r="DLG152" s="4"/>
      <c r="DLH152" s="4"/>
      <c r="DLI152" s="4"/>
      <c r="DLJ152" s="4"/>
      <c r="DLK152" s="74"/>
      <c r="DLL152" s="74"/>
      <c r="DLM152" s="74"/>
      <c r="DLN152" s="74"/>
      <c r="DLO152" s="74"/>
      <c r="DLP152" s="74"/>
      <c r="DLQ152" s="4"/>
      <c r="DLR152" s="4"/>
      <c r="DLS152" s="4"/>
      <c r="DLT152" s="4"/>
      <c r="DLU152" s="4"/>
      <c r="DLV152" s="4"/>
      <c r="DLW152" s="4"/>
      <c r="DLX152" s="4"/>
      <c r="DLY152" s="4"/>
      <c r="DLZ152" s="4"/>
      <c r="DMA152" s="4"/>
      <c r="DMB152" s="4"/>
      <c r="DMC152" s="4"/>
      <c r="DMD152" s="4"/>
      <c r="DME152" s="4"/>
      <c r="DMF152" s="4"/>
      <c r="DMG152" s="4"/>
      <c r="DMH152" s="4"/>
      <c r="DMI152" s="4"/>
      <c r="DMJ152" s="4"/>
      <c r="DMK152" s="4"/>
      <c r="DML152" s="4"/>
      <c r="DMM152" s="4"/>
      <c r="DMN152" s="4"/>
      <c r="DMO152" s="4"/>
      <c r="DMP152" s="4"/>
      <c r="DMQ152" s="4"/>
      <c r="DMR152" s="4"/>
      <c r="DMS152" s="4"/>
      <c r="DMT152" s="4"/>
      <c r="DMU152" s="4"/>
      <c r="DMV152" s="4"/>
      <c r="DMW152" s="4"/>
      <c r="DMX152" s="4"/>
      <c r="DMY152" s="4"/>
      <c r="DMZ152" s="4"/>
      <c r="DNA152" s="4"/>
      <c r="DNB152" s="4"/>
      <c r="DNC152" s="4"/>
      <c r="DND152" s="4"/>
      <c r="DNE152" s="4"/>
      <c r="DNF152" s="4"/>
      <c r="DNG152" s="4"/>
      <c r="DNH152" s="4"/>
      <c r="DNI152" s="4"/>
      <c r="DNJ152" s="4"/>
      <c r="DNK152" s="4"/>
      <c r="DNL152" s="4"/>
      <c r="DNM152" s="4"/>
      <c r="DNN152" s="4"/>
      <c r="DNO152" s="4"/>
      <c r="DNP152" s="4"/>
      <c r="DNQ152" s="4"/>
      <c r="DNR152" s="4"/>
      <c r="DNS152" s="4"/>
      <c r="DNT152" s="4"/>
      <c r="DNU152" s="4"/>
      <c r="DNV152" s="4"/>
      <c r="DNW152" s="4"/>
      <c r="DNX152" s="4"/>
      <c r="DNY152" s="4"/>
      <c r="DNZ152" s="4"/>
      <c r="DOA152" s="4"/>
      <c r="DOB152" s="4"/>
      <c r="DOC152" s="4"/>
      <c r="DOD152" s="4"/>
      <c r="DOE152" s="4"/>
      <c r="DOF152" s="4"/>
      <c r="DOG152" s="4"/>
      <c r="DOH152" s="4"/>
      <c r="DOI152" s="4"/>
      <c r="DOJ152" s="4"/>
      <c r="DOK152" s="4"/>
      <c r="DOL152" s="4"/>
      <c r="DOM152" s="4"/>
      <c r="DON152" s="4"/>
      <c r="DOO152" s="4"/>
      <c r="DOP152" s="4"/>
      <c r="DOQ152" s="4"/>
      <c r="DOR152" s="4"/>
      <c r="DOS152" s="4"/>
      <c r="DOT152" s="4"/>
      <c r="DOU152" s="4"/>
      <c r="DOV152" s="4"/>
      <c r="DOW152" s="4"/>
      <c r="DOX152" s="4"/>
      <c r="DOY152" s="4"/>
      <c r="DOZ152" s="4"/>
      <c r="DPA152" s="4"/>
      <c r="DPB152" s="4"/>
      <c r="DPC152" s="4"/>
      <c r="DPD152" s="4"/>
      <c r="DPE152" s="4"/>
      <c r="DPF152" s="4"/>
      <c r="DPG152" s="4"/>
      <c r="DPH152" s="4"/>
      <c r="DPI152" s="4"/>
      <c r="DPJ152" s="4"/>
      <c r="DPK152" s="4"/>
      <c r="DPL152" s="4"/>
      <c r="DPM152" s="4"/>
      <c r="DPN152" s="4"/>
      <c r="DPO152" s="4"/>
      <c r="DPP152" s="4"/>
      <c r="DPQ152" s="4"/>
      <c r="DPR152" s="4"/>
      <c r="DPS152" s="4"/>
      <c r="DPT152" s="4"/>
      <c r="DPU152" s="4"/>
      <c r="DPV152" s="4"/>
      <c r="DPW152" s="4"/>
      <c r="DPX152" s="4"/>
      <c r="DPY152" s="4"/>
      <c r="DPZ152" s="4"/>
      <c r="DQA152" s="4"/>
      <c r="DQB152" s="4"/>
      <c r="DQC152" s="4"/>
      <c r="DQD152" s="4"/>
      <c r="DQE152" s="4"/>
      <c r="DQF152" s="4"/>
      <c r="DQG152" s="4"/>
      <c r="DQH152" s="4"/>
      <c r="DQI152" s="4"/>
      <c r="DQJ152" s="4"/>
      <c r="DQK152" s="4"/>
      <c r="DQL152" s="4"/>
      <c r="DQM152" s="4"/>
      <c r="DQN152" s="4"/>
      <c r="DQO152" s="4"/>
      <c r="DQP152" s="4"/>
      <c r="DQQ152" s="4"/>
      <c r="DQR152" s="4"/>
      <c r="DQS152" s="4"/>
      <c r="DQT152" s="4"/>
      <c r="DQU152" s="4"/>
      <c r="DQV152" s="4"/>
      <c r="DQW152" s="4"/>
      <c r="DQX152" s="4"/>
      <c r="DQY152" s="4"/>
      <c r="DQZ152" s="4"/>
      <c r="DRA152" s="4"/>
      <c r="DRB152" s="4"/>
      <c r="DRC152" s="4"/>
      <c r="DRD152" s="4"/>
      <c r="DRE152" s="4"/>
      <c r="DRF152" s="4"/>
      <c r="DRG152" s="4"/>
      <c r="DRH152" s="4"/>
      <c r="DRI152" s="4"/>
      <c r="DRJ152" s="4"/>
      <c r="DRK152" s="4"/>
      <c r="DRL152" s="4"/>
      <c r="DRM152" s="4"/>
      <c r="DRN152" s="4"/>
      <c r="DRO152" s="4"/>
      <c r="DRP152" s="4"/>
      <c r="DRQ152" s="4"/>
      <c r="DRR152" s="4"/>
      <c r="DRS152" s="4"/>
      <c r="DRT152" s="4"/>
      <c r="DRU152" s="4"/>
      <c r="DRV152" s="4"/>
      <c r="DRW152" s="4"/>
      <c r="DRX152" s="4"/>
      <c r="DRY152" s="4"/>
      <c r="DRZ152" s="4"/>
      <c r="DSA152" s="4"/>
      <c r="DSB152" s="4"/>
      <c r="DSC152" s="4"/>
      <c r="DSD152" s="4"/>
      <c r="DSE152" s="4"/>
      <c r="DSF152" s="4"/>
      <c r="DSG152" s="4"/>
      <c r="DSH152" s="4"/>
      <c r="DSI152" s="4"/>
      <c r="DSJ152" s="4"/>
      <c r="DSK152" s="4"/>
      <c r="DSL152" s="4"/>
      <c r="DSM152" s="4"/>
      <c r="DSN152" s="4"/>
      <c r="DSO152" s="4"/>
      <c r="DSP152" s="4"/>
      <c r="DSQ152" s="4"/>
      <c r="DSR152" s="4"/>
      <c r="DSS152" s="4"/>
      <c r="DST152" s="4"/>
      <c r="DSU152" s="4"/>
      <c r="DSV152" s="4"/>
      <c r="DSW152" s="4"/>
      <c r="DSX152" s="4"/>
      <c r="DSY152" s="4"/>
      <c r="DSZ152" s="4"/>
      <c r="DTA152" s="4"/>
      <c r="DTB152" s="4"/>
      <c r="DTC152" s="4"/>
      <c r="DTD152" s="4"/>
      <c r="DTE152" s="4"/>
      <c r="DTF152" s="4"/>
      <c r="DTG152" s="4"/>
      <c r="DTH152" s="4"/>
      <c r="DTI152" s="4"/>
      <c r="DTJ152" s="4"/>
      <c r="DTK152" s="4"/>
      <c r="DTL152" s="4"/>
      <c r="DTM152" s="4"/>
      <c r="DTN152" s="4"/>
      <c r="DTO152" s="4"/>
      <c r="DTP152" s="4"/>
      <c r="DTQ152" s="4"/>
      <c r="DTR152" s="4"/>
      <c r="DTS152" s="4"/>
      <c r="DTT152" s="4"/>
      <c r="DTU152" s="4"/>
      <c r="DTV152" s="4"/>
      <c r="DTW152" s="4"/>
      <c r="DTX152" s="4"/>
      <c r="DTY152" s="4"/>
      <c r="DTZ152" s="4"/>
      <c r="DUA152" s="4"/>
      <c r="DUB152" s="4"/>
      <c r="DUC152" s="4"/>
      <c r="DUD152" s="4"/>
      <c r="DUE152" s="4"/>
      <c r="DUF152" s="4"/>
      <c r="DUG152" s="4"/>
      <c r="DUH152" s="4"/>
      <c r="DUI152" s="4"/>
      <c r="DUJ152" s="4"/>
      <c r="DUK152" s="4"/>
      <c r="DUL152" s="4"/>
      <c r="DUM152" s="4"/>
      <c r="DUN152" s="4"/>
      <c r="DUO152" s="4"/>
      <c r="DUP152" s="4"/>
      <c r="DUQ152" s="4"/>
      <c r="DUR152" s="4"/>
      <c r="DUS152" s="4"/>
      <c r="DUT152" s="4"/>
      <c r="DUU152" s="4"/>
      <c r="DUV152" s="4"/>
      <c r="DUW152" s="4"/>
      <c r="DUX152" s="4"/>
      <c r="DUY152" s="4"/>
      <c r="DUZ152" s="4"/>
      <c r="DVA152" s="4"/>
      <c r="DVB152" s="4"/>
      <c r="DVC152" s="4"/>
      <c r="DVD152" s="4"/>
      <c r="DVE152" s="4"/>
      <c r="DVF152" s="4"/>
      <c r="DVG152" s="74"/>
      <c r="DVH152" s="74"/>
      <c r="DVI152" s="74"/>
      <c r="DVJ152" s="74"/>
      <c r="DVK152" s="74"/>
      <c r="DVL152" s="74"/>
      <c r="DVM152" s="4"/>
      <c r="DVN152" s="4"/>
      <c r="DVO152" s="4"/>
      <c r="DVP152" s="4"/>
      <c r="DVQ152" s="4"/>
      <c r="DVR152" s="4"/>
      <c r="DVS152" s="4"/>
      <c r="DVT152" s="4"/>
      <c r="DVU152" s="4"/>
      <c r="DVV152" s="4"/>
      <c r="DVW152" s="4"/>
      <c r="DVX152" s="4"/>
      <c r="DVY152" s="4"/>
      <c r="DVZ152" s="4"/>
      <c r="DWA152" s="4"/>
      <c r="DWB152" s="4"/>
      <c r="DWC152" s="4"/>
      <c r="DWD152" s="4"/>
      <c r="DWE152" s="4"/>
      <c r="DWF152" s="4"/>
      <c r="DWG152" s="4"/>
      <c r="DWH152" s="4"/>
      <c r="DWI152" s="4"/>
      <c r="DWJ152" s="4"/>
      <c r="DWK152" s="4"/>
      <c r="DWL152" s="4"/>
      <c r="DWM152" s="4"/>
      <c r="DWN152" s="4"/>
      <c r="DWO152" s="4"/>
      <c r="DWP152" s="4"/>
      <c r="DWQ152" s="4"/>
      <c r="DWR152" s="4"/>
      <c r="DWS152" s="4"/>
      <c r="DWT152" s="4"/>
      <c r="DWU152" s="4"/>
      <c r="DWV152" s="4"/>
      <c r="DWW152" s="4"/>
      <c r="DWX152" s="4"/>
      <c r="DWY152" s="4"/>
      <c r="DWZ152" s="4"/>
      <c r="DXA152" s="4"/>
      <c r="DXB152" s="4"/>
      <c r="DXC152" s="4"/>
      <c r="DXD152" s="4"/>
      <c r="DXE152" s="4"/>
      <c r="DXF152" s="4"/>
      <c r="DXG152" s="4"/>
      <c r="DXH152" s="4"/>
      <c r="DXI152" s="4"/>
      <c r="DXJ152" s="4"/>
      <c r="DXK152" s="4"/>
      <c r="DXL152" s="4"/>
      <c r="DXM152" s="4"/>
      <c r="DXN152" s="4"/>
      <c r="DXO152" s="4"/>
      <c r="DXP152" s="4"/>
      <c r="DXQ152" s="4"/>
      <c r="DXR152" s="4"/>
      <c r="DXS152" s="4"/>
      <c r="DXT152" s="4"/>
      <c r="DXU152" s="4"/>
      <c r="DXV152" s="4"/>
      <c r="DXW152" s="4"/>
      <c r="DXX152" s="4"/>
      <c r="DXY152" s="4"/>
      <c r="DXZ152" s="4"/>
      <c r="DYA152" s="4"/>
      <c r="DYB152" s="4"/>
      <c r="DYC152" s="4"/>
      <c r="DYD152" s="4"/>
      <c r="DYE152" s="4"/>
      <c r="DYF152" s="4"/>
      <c r="DYG152" s="4"/>
      <c r="DYH152" s="4"/>
      <c r="DYI152" s="4"/>
      <c r="DYJ152" s="4"/>
      <c r="DYK152" s="4"/>
      <c r="DYL152" s="4"/>
      <c r="DYM152" s="4"/>
      <c r="DYN152" s="4"/>
      <c r="DYO152" s="4"/>
      <c r="DYP152" s="4"/>
      <c r="DYQ152" s="4"/>
      <c r="DYR152" s="4"/>
      <c r="DYS152" s="4"/>
      <c r="DYT152" s="4"/>
      <c r="DYU152" s="4"/>
      <c r="DYV152" s="4"/>
      <c r="DYW152" s="4"/>
      <c r="DYX152" s="4"/>
      <c r="DYY152" s="4"/>
      <c r="DYZ152" s="4"/>
      <c r="DZA152" s="4"/>
      <c r="DZB152" s="4"/>
      <c r="DZC152" s="4"/>
      <c r="DZD152" s="4"/>
      <c r="DZE152" s="4"/>
      <c r="DZF152" s="4"/>
      <c r="DZG152" s="4"/>
      <c r="DZH152" s="4"/>
      <c r="DZI152" s="4"/>
      <c r="DZJ152" s="4"/>
      <c r="DZK152" s="4"/>
      <c r="DZL152" s="4"/>
      <c r="DZM152" s="4"/>
      <c r="DZN152" s="4"/>
      <c r="DZO152" s="4"/>
      <c r="DZP152" s="4"/>
      <c r="DZQ152" s="4"/>
      <c r="DZR152" s="4"/>
      <c r="DZS152" s="4"/>
      <c r="DZT152" s="4"/>
      <c r="DZU152" s="4"/>
      <c r="DZV152" s="4"/>
      <c r="DZW152" s="4"/>
      <c r="DZX152" s="4"/>
      <c r="DZY152" s="4"/>
      <c r="DZZ152" s="4"/>
      <c r="EAA152" s="4"/>
      <c r="EAB152" s="4"/>
      <c r="EAC152" s="4"/>
      <c r="EAD152" s="4"/>
      <c r="EAE152" s="4"/>
      <c r="EAF152" s="4"/>
      <c r="EAG152" s="4"/>
      <c r="EAH152" s="4"/>
      <c r="EAI152" s="4"/>
      <c r="EAJ152" s="4"/>
      <c r="EAK152" s="4"/>
      <c r="EAL152" s="4"/>
      <c r="EAM152" s="4"/>
      <c r="EAN152" s="4"/>
      <c r="EAO152" s="4"/>
      <c r="EAP152" s="4"/>
      <c r="EAQ152" s="4"/>
      <c r="EAR152" s="4"/>
      <c r="EAS152" s="4"/>
      <c r="EAT152" s="4"/>
      <c r="EAU152" s="4"/>
      <c r="EAV152" s="4"/>
      <c r="EAW152" s="4"/>
      <c r="EAX152" s="4"/>
      <c r="EAY152" s="4"/>
      <c r="EAZ152" s="4"/>
      <c r="EBA152" s="4"/>
      <c r="EBB152" s="4"/>
      <c r="EBC152" s="4"/>
      <c r="EBD152" s="4"/>
      <c r="EBE152" s="4"/>
      <c r="EBF152" s="4"/>
      <c r="EBG152" s="4"/>
      <c r="EBH152" s="4"/>
      <c r="EBI152" s="4"/>
      <c r="EBJ152" s="4"/>
      <c r="EBK152" s="4"/>
      <c r="EBL152" s="4"/>
      <c r="EBM152" s="4"/>
      <c r="EBN152" s="4"/>
      <c r="EBO152" s="4"/>
      <c r="EBP152" s="4"/>
      <c r="EBQ152" s="4"/>
      <c r="EBR152" s="4"/>
      <c r="EBS152" s="4"/>
      <c r="EBT152" s="4"/>
      <c r="EBU152" s="4"/>
      <c r="EBV152" s="4"/>
      <c r="EBW152" s="4"/>
      <c r="EBX152" s="4"/>
      <c r="EBY152" s="4"/>
      <c r="EBZ152" s="4"/>
      <c r="ECA152" s="4"/>
      <c r="ECB152" s="4"/>
      <c r="ECC152" s="4"/>
      <c r="ECD152" s="4"/>
      <c r="ECE152" s="4"/>
      <c r="ECF152" s="4"/>
      <c r="ECG152" s="4"/>
      <c r="ECH152" s="4"/>
      <c r="ECI152" s="4"/>
      <c r="ECJ152" s="4"/>
      <c r="ECK152" s="4"/>
      <c r="ECL152" s="4"/>
      <c r="ECM152" s="4"/>
      <c r="ECN152" s="4"/>
      <c r="ECO152" s="4"/>
      <c r="ECP152" s="4"/>
      <c r="ECQ152" s="4"/>
      <c r="ECR152" s="4"/>
      <c r="ECS152" s="4"/>
      <c r="ECT152" s="4"/>
      <c r="ECU152" s="4"/>
      <c r="ECV152" s="4"/>
      <c r="ECW152" s="4"/>
      <c r="ECX152" s="4"/>
      <c r="ECY152" s="4"/>
      <c r="ECZ152" s="4"/>
      <c r="EDA152" s="4"/>
      <c r="EDB152" s="4"/>
      <c r="EDC152" s="4"/>
      <c r="EDD152" s="4"/>
      <c r="EDE152" s="4"/>
      <c r="EDF152" s="4"/>
      <c r="EDG152" s="4"/>
      <c r="EDH152" s="4"/>
      <c r="EDI152" s="4"/>
      <c r="EDJ152" s="4"/>
      <c r="EDK152" s="4"/>
      <c r="EDL152" s="4"/>
      <c r="EDM152" s="4"/>
      <c r="EDN152" s="4"/>
      <c r="EDO152" s="4"/>
      <c r="EDP152" s="4"/>
      <c r="EDQ152" s="4"/>
      <c r="EDR152" s="4"/>
      <c r="EDS152" s="4"/>
      <c r="EDT152" s="4"/>
      <c r="EDU152" s="4"/>
      <c r="EDV152" s="4"/>
      <c r="EDW152" s="4"/>
      <c r="EDX152" s="4"/>
      <c r="EDY152" s="4"/>
      <c r="EDZ152" s="4"/>
      <c r="EEA152" s="4"/>
      <c r="EEB152" s="4"/>
      <c r="EEC152" s="4"/>
      <c r="EED152" s="4"/>
      <c r="EEE152" s="4"/>
      <c r="EEF152" s="4"/>
      <c r="EEG152" s="4"/>
      <c r="EEH152" s="4"/>
      <c r="EEI152" s="4"/>
      <c r="EEJ152" s="4"/>
      <c r="EEK152" s="4"/>
      <c r="EEL152" s="4"/>
      <c r="EEM152" s="4"/>
      <c r="EEN152" s="4"/>
      <c r="EEO152" s="4"/>
      <c r="EEP152" s="4"/>
      <c r="EEQ152" s="4"/>
      <c r="EER152" s="4"/>
      <c r="EES152" s="4"/>
      <c r="EET152" s="4"/>
      <c r="EEU152" s="4"/>
      <c r="EEV152" s="4"/>
      <c r="EEW152" s="4"/>
      <c r="EEX152" s="4"/>
      <c r="EEY152" s="4"/>
      <c r="EEZ152" s="4"/>
      <c r="EFA152" s="4"/>
      <c r="EFB152" s="4"/>
      <c r="EFC152" s="74"/>
      <c r="EFD152" s="74"/>
      <c r="EFE152" s="74"/>
      <c r="EFF152" s="74"/>
      <c r="EFG152" s="74"/>
      <c r="EFH152" s="74"/>
      <c r="EFI152" s="4"/>
      <c r="EFJ152" s="4"/>
      <c r="EFK152" s="4"/>
      <c r="EFL152" s="4"/>
      <c r="EFM152" s="4"/>
      <c r="EFN152" s="4"/>
      <c r="EFO152" s="4"/>
      <c r="EFP152" s="4"/>
      <c r="EFQ152" s="4"/>
      <c r="EFR152" s="4"/>
      <c r="EFS152" s="4"/>
      <c r="EFT152" s="4"/>
      <c r="EFU152" s="4"/>
      <c r="EFV152" s="4"/>
      <c r="EFW152" s="4"/>
      <c r="EFX152" s="4"/>
      <c r="EFY152" s="4"/>
      <c r="EFZ152" s="4"/>
      <c r="EGA152" s="4"/>
      <c r="EGB152" s="4"/>
      <c r="EGC152" s="4"/>
      <c r="EGD152" s="4"/>
      <c r="EGE152" s="4"/>
      <c r="EGF152" s="4"/>
      <c r="EGG152" s="4"/>
      <c r="EGH152" s="4"/>
      <c r="EGI152" s="4"/>
      <c r="EGJ152" s="4"/>
      <c r="EGK152" s="4"/>
      <c r="EGL152" s="4"/>
      <c r="EGM152" s="4"/>
      <c r="EGN152" s="4"/>
      <c r="EGO152" s="4"/>
      <c r="EGP152" s="4"/>
      <c r="EGQ152" s="4"/>
      <c r="EGR152" s="4"/>
      <c r="EGS152" s="4"/>
      <c r="EGT152" s="4"/>
      <c r="EGU152" s="4"/>
      <c r="EGV152" s="4"/>
      <c r="EGW152" s="4"/>
      <c r="EGX152" s="4"/>
      <c r="EGY152" s="4"/>
      <c r="EGZ152" s="4"/>
      <c r="EHA152" s="4"/>
      <c r="EHB152" s="4"/>
      <c r="EHC152" s="4"/>
      <c r="EHD152" s="4"/>
      <c r="EHE152" s="4"/>
      <c r="EHF152" s="4"/>
      <c r="EHG152" s="4"/>
      <c r="EHH152" s="4"/>
      <c r="EHI152" s="4"/>
      <c r="EHJ152" s="4"/>
      <c r="EHK152" s="4"/>
      <c r="EHL152" s="4"/>
      <c r="EHM152" s="4"/>
      <c r="EHN152" s="4"/>
      <c r="EHO152" s="4"/>
      <c r="EHP152" s="4"/>
      <c r="EHQ152" s="4"/>
      <c r="EHR152" s="4"/>
      <c r="EHS152" s="4"/>
      <c r="EHT152" s="4"/>
      <c r="EHU152" s="4"/>
      <c r="EHV152" s="4"/>
      <c r="EHW152" s="4"/>
      <c r="EHX152" s="4"/>
      <c r="EHY152" s="4"/>
      <c r="EHZ152" s="4"/>
      <c r="EIA152" s="4"/>
      <c r="EIB152" s="4"/>
      <c r="EIC152" s="4"/>
      <c r="EID152" s="4"/>
      <c r="EIE152" s="4"/>
      <c r="EIF152" s="4"/>
      <c r="EIG152" s="4"/>
      <c r="EIH152" s="4"/>
      <c r="EII152" s="4"/>
      <c r="EIJ152" s="4"/>
      <c r="EIK152" s="4"/>
      <c r="EIL152" s="4"/>
      <c r="EIM152" s="4"/>
      <c r="EIN152" s="4"/>
      <c r="EIO152" s="4"/>
      <c r="EIP152" s="4"/>
      <c r="EIQ152" s="4"/>
      <c r="EIR152" s="4"/>
      <c r="EIS152" s="4"/>
      <c r="EIT152" s="4"/>
      <c r="EIU152" s="4"/>
      <c r="EIV152" s="4"/>
      <c r="EIW152" s="4"/>
      <c r="EIX152" s="4"/>
      <c r="EIY152" s="4"/>
      <c r="EIZ152" s="4"/>
      <c r="EJA152" s="4"/>
      <c r="EJB152" s="4"/>
      <c r="EJC152" s="4"/>
      <c r="EJD152" s="4"/>
      <c r="EJE152" s="4"/>
      <c r="EJF152" s="4"/>
      <c r="EJG152" s="4"/>
      <c r="EJH152" s="4"/>
      <c r="EJI152" s="4"/>
      <c r="EJJ152" s="4"/>
      <c r="EJK152" s="4"/>
      <c r="EJL152" s="4"/>
      <c r="EJM152" s="4"/>
      <c r="EJN152" s="4"/>
      <c r="EJO152" s="4"/>
      <c r="EJP152" s="4"/>
      <c r="EJQ152" s="4"/>
      <c r="EJR152" s="4"/>
      <c r="EJS152" s="4"/>
      <c r="EJT152" s="4"/>
      <c r="EJU152" s="4"/>
      <c r="EJV152" s="4"/>
      <c r="EJW152" s="4"/>
      <c r="EJX152" s="4"/>
      <c r="EJY152" s="4"/>
      <c r="EJZ152" s="4"/>
      <c r="EKA152" s="4"/>
      <c r="EKB152" s="4"/>
      <c r="EKC152" s="4"/>
      <c r="EKD152" s="4"/>
      <c r="EKE152" s="4"/>
      <c r="EKF152" s="4"/>
      <c r="EKG152" s="4"/>
      <c r="EKH152" s="4"/>
      <c r="EKI152" s="4"/>
      <c r="EKJ152" s="4"/>
      <c r="EKK152" s="4"/>
      <c r="EKL152" s="4"/>
      <c r="EKM152" s="4"/>
      <c r="EKN152" s="4"/>
      <c r="EKO152" s="4"/>
      <c r="EKP152" s="4"/>
      <c r="EKQ152" s="4"/>
      <c r="EKR152" s="4"/>
      <c r="EKS152" s="4"/>
      <c r="EKT152" s="4"/>
      <c r="EKU152" s="4"/>
      <c r="EKV152" s="4"/>
      <c r="EKW152" s="4"/>
      <c r="EKX152" s="4"/>
      <c r="EKY152" s="4"/>
      <c r="EKZ152" s="4"/>
      <c r="ELA152" s="4"/>
      <c r="ELB152" s="4"/>
      <c r="ELC152" s="4"/>
      <c r="ELD152" s="4"/>
      <c r="ELE152" s="4"/>
      <c r="ELF152" s="4"/>
      <c r="ELG152" s="4"/>
      <c r="ELH152" s="4"/>
      <c r="ELI152" s="4"/>
      <c r="ELJ152" s="4"/>
      <c r="ELK152" s="4"/>
      <c r="ELL152" s="4"/>
      <c r="ELM152" s="4"/>
      <c r="ELN152" s="4"/>
      <c r="ELO152" s="4"/>
      <c r="ELP152" s="4"/>
      <c r="ELQ152" s="4"/>
      <c r="ELR152" s="4"/>
      <c r="ELS152" s="4"/>
      <c r="ELT152" s="4"/>
      <c r="ELU152" s="4"/>
      <c r="ELV152" s="4"/>
      <c r="ELW152" s="4"/>
      <c r="ELX152" s="4"/>
      <c r="ELY152" s="4"/>
      <c r="ELZ152" s="4"/>
      <c r="EMA152" s="4"/>
      <c r="EMB152" s="4"/>
      <c r="EMC152" s="4"/>
      <c r="EMD152" s="4"/>
      <c r="EME152" s="4"/>
      <c r="EMF152" s="4"/>
      <c r="EMG152" s="4"/>
      <c r="EMH152" s="4"/>
      <c r="EMI152" s="4"/>
      <c r="EMJ152" s="4"/>
      <c r="EMK152" s="4"/>
      <c r="EML152" s="4"/>
      <c r="EMM152" s="4"/>
      <c r="EMN152" s="4"/>
      <c r="EMO152" s="4"/>
      <c r="EMP152" s="4"/>
      <c r="EMQ152" s="4"/>
      <c r="EMR152" s="4"/>
      <c r="EMS152" s="4"/>
      <c r="EMT152" s="4"/>
      <c r="EMU152" s="4"/>
      <c r="EMV152" s="4"/>
      <c r="EMW152" s="4"/>
      <c r="EMX152" s="4"/>
      <c r="EMY152" s="4"/>
      <c r="EMZ152" s="4"/>
      <c r="ENA152" s="4"/>
      <c r="ENB152" s="4"/>
      <c r="ENC152" s="4"/>
      <c r="END152" s="4"/>
      <c r="ENE152" s="4"/>
      <c r="ENF152" s="4"/>
      <c r="ENG152" s="4"/>
      <c r="ENH152" s="4"/>
      <c r="ENI152" s="4"/>
      <c r="ENJ152" s="4"/>
      <c r="ENK152" s="4"/>
      <c r="ENL152" s="4"/>
      <c r="ENM152" s="4"/>
      <c r="ENN152" s="4"/>
      <c r="ENO152" s="4"/>
      <c r="ENP152" s="4"/>
      <c r="ENQ152" s="4"/>
      <c r="ENR152" s="4"/>
      <c r="ENS152" s="4"/>
      <c r="ENT152" s="4"/>
      <c r="ENU152" s="4"/>
      <c r="ENV152" s="4"/>
      <c r="ENW152" s="4"/>
      <c r="ENX152" s="4"/>
      <c r="ENY152" s="4"/>
      <c r="ENZ152" s="4"/>
      <c r="EOA152" s="4"/>
      <c r="EOB152" s="4"/>
      <c r="EOC152" s="4"/>
      <c r="EOD152" s="4"/>
      <c r="EOE152" s="4"/>
      <c r="EOF152" s="4"/>
      <c r="EOG152" s="4"/>
      <c r="EOH152" s="4"/>
      <c r="EOI152" s="4"/>
      <c r="EOJ152" s="4"/>
      <c r="EOK152" s="4"/>
      <c r="EOL152" s="4"/>
      <c r="EOM152" s="4"/>
      <c r="EON152" s="4"/>
      <c r="EOO152" s="4"/>
      <c r="EOP152" s="4"/>
      <c r="EOQ152" s="4"/>
      <c r="EOR152" s="4"/>
      <c r="EOS152" s="4"/>
      <c r="EOT152" s="4"/>
      <c r="EOU152" s="4"/>
      <c r="EOV152" s="4"/>
      <c r="EOW152" s="4"/>
      <c r="EOX152" s="4"/>
      <c r="EOY152" s="74"/>
      <c r="EOZ152" s="74"/>
      <c r="EPA152" s="74"/>
      <c r="EPB152" s="74"/>
      <c r="EPC152" s="74"/>
      <c r="EPD152" s="74"/>
      <c r="EPE152" s="4"/>
      <c r="EPF152" s="4"/>
      <c r="EPG152" s="4"/>
      <c r="EPH152" s="4"/>
      <c r="EPI152" s="4"/>
      <c r="EPJ152" s="4"/>
      <c r="EPK152" s="4"/>
      <c r="EPL152" s="4"/>
      <c r="EPM152" s="4"/>
      <c r="EPN152" s="4"/>
      <c r="EPO152" s="4"/>
      <c r="EPP152" s="4"/>
      <c r="EPQ152" s="4"/>
      <c r="EPR152" s="4"/>
      <c r="EPS152" s="4"/>
      <c r="EPT152" s="4"/>
      <c r="EPU152" s="4"/>
      <c r="EPV152" s="4"/>
      <c r="EPW152" s="4"/>
      <c r="EPX152" s="4"/>
      <c r="EPY152" s="4"/>
      <c r="EPZ152" s="4"/>
      <c r="EQA152" s="4"/>
      <c r="EQB152" s="4"/>
      <c r="EQC152" s="4"/>
      <c r="EQD152" s="4"/>
      <c r="EQE152" s="4"/>
      <c r="EQF152" s="4"/>
      <c r="EQG152" s="4"/>
      <c r="EQH152" s="4"/>
      <c r="EQI152" s="4"/>
      <c r="EQJ152" s="4"/>
      <c r="EQK152" s="4"/>
      <c r="EQL152" s="4"/>
      <c r="EQM152" s="4"/>
      <c r="EQN152" s="4"/>
      <c r="EQO152" s="4"/>
      <c r="EQP152" s="4"/>
      <c r="EQQ152" s="4"/>
      <c r="EQR152" s="4"/>
      <c r="EQS152" s="4"/>
      <c r="EQT152" s="4"/>
      <c r="EQU152" s="4"/>
      <c r="EQV152" s="4"/>
      <c r="EQW152" s="4"/>
      <c r="EQX152" s="4"/>
      <c r="EQY152" s="4"/>
      <c r="EQZ152" s="4"/>
      <c r="ERA152" s="4"/>
      <c r="ERB152" s="4"/>
      <c r="ERC152" s="4"/>
      <c r="ERD152" s="4"/>
      <c r="ERE152" s="4"/>
      <c r="ERF152" s="4"/>
      <c r="ERG152" s="4"/>
      <c r="ERH152" s="4"/>
      <c r="ERI152" s="4"/>
      <c r="ERJ152" s="4"/>
      <c r="ERK152" s="4"/>
      <c r="ERL152" s="4"/>
      <c r="ERM152" s="4"/>
      <c r="ERN152" s="4"/>
      <c r="ERO152" s="4"/>
      <c r="ERP152" s="4"/>
      <c r="ERQ152" s="4"/>
      <c r="ERR152" s="4"/>
      <c r="ERS152" s="4"/>
      <c r="ERT152" s="4"/>
      <c r="ERU152" s="4"/>
      <c r="ERV152" s="4"/>
      <c r="ERW152" s="4"/>
      <c r="ERX152" s="4"/>
      <c r="ERY152" s="4"/>
      <c r="ERZ152" s="4"/>
      <c r="ESA152" s="4"/>
      <c r="ESB152" s="4"/>
      <c r="ESC152" s="4"/>
      <c r="ESD152" s="4"/>
      <c r="ESE152" s="4"/>
      <c r="ESF152" s="4"/>
      <c r="ESG152" s="4"/>
      <c r="ESH152" s="4"/>
      <c r="ESI152" s="4"/>
      <c r="ESJ152" s="4"/>
      <c r="ESK152" s="4"/>
      <c r="ESL152" s="4"/>
      <c r="ESM152" s="4"/>
      <c r="ESN152" s="4"/>
      <c r="ESO152" s="4"/>
      <c r="ESP152" s="4"/>
      <c r="ESQ152" s="4"/>
      <c r="ESR152" s="4"/>
      <c r="ESS152" s="4"/>
      <c r="EST152" s="4"/>
      <c r="ESU152" s="4"/>
      <c r="ESV152" s="4"/>
      <c r="ESW152" s="4"/>
      <c r="ESX152" s="4"/>
      <c r="ESY152" s="4"/>
      <c r="ESZ152" s="4"/>
      <c r="ETA152" s="4"/>
      <c r="ETB152" s="4"/>
      <c r="ETC152" s="4"/>
      <c r="ETD152" s="4"/>
      <c r="ETE152" s="4"/>
      <c r="ETF152" s="4"/>
      <c r="ETG152" s="4"/>
      <c r="ETH152" s="4"/>
      <c r="ETI152" s="4"/>
      <c r="ETJ152" s="4"/>
      <c r="ETK152" s="4"/>
      <c r="ETL152" s="4"/>
      <c r="ETM152" s="4"/>
      <c r="ETN152" s="4"/>
      <c r="ETO152" s="4"/>
      <c r="ETP152" s="4"/>
      <c r="ETQ152" s="4"/>
      <c r="ETR152" s="4"/>
      <c r="ETS152" s="4"/>
      <c r="ETT152" s="4"/>
      <c r="ETU152" s="4"/>
      <c r="ETV152" s="4"/>
      <c r="ETW152" s="4"/>
      <c r="ETX152" s="4"/>
      <c r="ETY152" s="4"/>
      <c r="ETZ152" s="4"/>
      <c r="EUA152" s="4"/>
      <c r="EUB152" s="4"/>
      <c r="EUC152" s="4"/>
      <c r="EUD152" s="4"/>
      <c r="EUE152" s="4"/>
      <c r="EUF152" s="4"/>
      <c r="EUG152" s="4"/>
      <c r="EUH152" s="4"/>
      <c r="EUI152" s="4"/>
      <c r="EUJ152" s="4"/>
      <c r="EUK152" s="4"/>
      <c r="EUL152" s="4"/>
      <c r="EUM152" s="4"/>
      <c r="EUN152" s="4"/>
      <c r="EUO152" s="4"/>
      <c r="EUP152" s="4"/>
      <c r="EUQ152" s="4"/>
      <c r="EUR152" s="4"/>
      <c r="EUS152" s="4"/>
      <c r="EUT152" s="4"/>
      <c r="EUU152" s="4"/>
      <c r="EUV152" s="4"/>
      <c r="EUW152" s="4"/>
      <c r="EUX152" s="4"/>
      <c r="EUY152" s="4"/>
      <c r="EUZ152" s="4"/>
      <c r="EVA152" s="4"/>
      <c r="EVB152" s="4"/>
      <c r="EVC152" s="4"/>
      <c r="EVD152" s="4"/>
      <c r="EVE152" s="4"/>
      <c r="EVF152" s="4"/>
      <c r="EVG152" s="4"/>
      <c r="EVH152" s="4"/>
      <c r="EVI152" s="4"/>
      <c r="EVJ152" s="4"/>
      <c r="EVK152" s="4"/>
      <c r="EVL152" s="4"/>
      <c r="EVM152" s="4"/>
      <c r="EVN152" s="4"/>
      <c r="EVO152" s="4"/>
      <c r="EVP152" s="4"/>
      <c r="EVQ152" s="4"/>
      <c r="EVR152" s="4"/>
      <c r="EVS152" s="4"/>
      <c r="EVT152" s="4"/>
      <c r="EVU152" s="4"/>
      <c r="EVV152" s="4"/>
      <c r="EVW152" s="4"/>
      <c r="EVX152" s="4"/>
      <c r="EVY152" s="4"/>
      <c r="EVZ152" s="4"/>
      <c r="EWA152" s="4"/>
      <c r="EWB152" s="4"/>
      <c r="EWC152" s="4"/>
      <c r="EWD152" s="4"/>
      <c r="EWE152" s="4"/>
      <c r="EWF152" s="4"/>
      <c r="EWG152" s="4"/>
      <c r="EWH152" s="4"/>
      <c r="EWI152" s="4"/>
      <c r="EWJ152" s="4"/>
      <c r="EWK152" s="4"/>
      <c r="EWL152" s="4"/>
      <c r="EWM152" s="4"/>
      <c r="EWN152" s="4"/>
      <c r="EWO152" s="4"/>
      <c r="EWP152" s="4"/>
      <c r="EWQ152" s="4"/>
      <c r="EWR152" s="4"/>
      <c r="EWS152" s="4"/>
      <c r="EWT152" s="4"/>
      <c r="EWU152" s="4"/>
      <c r="EWV152" s="4"/>
      <c r="EWW152" s="4"/>
      <c r="EWX152" s="4"/>
      <c r="EWY152" s="4"/>
      <c r="EWZ152" s="4"/>
      <c r="EXA152" s="4"/>
      <c r="EXB152" s="4"/>
      <c r="EXC152" s="4"/>
      <c r="EXD152" s="4"/>
      <c r="EXE152" s="4"/>
      <c r="EXF152" s="4"/>
      <c r="EXG152" s="4"/>
      <c r="EXH152" s="4"/>
      <c r="EXI152" s="4"/>
      <c r="EXJ152" s="4"/>
      <c r="EXK152" s="4"/>
      <c r="EXL152" s="4"/>
      <c r="EXM152" s="4"/>
      <c r="EXN152" s="4"/>
      <c r="EXO152" s="4"/>
      <c r="EXP152" s="4"/>
      <c r="EXQ152" s="4"/>
      <c r="EXR152" s="4"/>
      <c r="EXS152" s="4"/>
      <c r="EXT152" s="4"/>
      <c r="EXU152" s="4"/>
      <c r="EXV152" s="4"/>
      <c r="EXW152" s="4"/>
      <c r="EXX152" s="4"/>
      <c r="EXY152" s="4"/>
      <c r="EXZ152" s="4"/>
      <c r="EYA152" s="4"/>
      <c r="EYB152" s="4"/>
      <c r="EYC152" s="4"/>
      <c r="EYD152" s="4"/>
      <c r="EYE152" s="4"/>
      <c r="EYF152" s="4"/>
      <c r="EYG152" s="4"/>
      <c r="EYH152" s="4"/>
      <c r="EYI152" s="4"/>
      <c r="EYJ152" s="4"/>
      <c r="EYK152" s="4"/>
      <c r="EYL152" s="4"/>
      <c r="EYM152" s="4"/>
      <c r="EYN152" s="4"/>
      <c r="EYO152" s="4"/>
      <c r="EYP152" s="4"/>
      <c r="EYQ152" s="4"/>
      <c r="EYR152" s="4"/>
      <c r="EYS152" s="4"/>
      <c r="EYT152" s="4"/>
      <c r="EYU152" s="74"/>
      <c r="EYV152" s="74"/>
      <c r="EYW152" s="74"/>
      <c r="EYX152" s="74"/>
      <c r="EYY152" s="74"/>
      <c r="EYZ152" s="74"/>
      <c r="EZA152" s="4"/>
      <c r="EZB152" s="4"/>
      <c r="EZC152" s="4"/>
      <c r="EZD152" s="4"/>
      <c r="EZE152" s="4"/>
      <c r="EZF152" s="4"/>
      <c r="EZG152" s="4"/>
      <c r="EZH152" s="4"/>
      <c r="EZI152" s="4"/>
      <c r="EZJ152" s="4"/>
      <c r="EZK152" s="4"/>
      <c r="EZL152" s="4"/>
      <c r="EZM152" s="4"/>
      <c r="EZN152" s="4"/>
      <c r="EZO152" s="4"/>
      <c r="EZP152" s="4"/>
      <c r="EZQ152" s="4"/>
      <c r="EZR152" s="4"/>
      <c r="EZS152" s="4"/>
      <c r="EZT152" s="4"/>
      <c r="EZU152" s="4"/>
      <c r="EZV152" s="4"/>
      <c r="EZW152" s="4"/>
      <c r="EZX152" s="4"/>
      <c r="EZY152" s="4"/>
      <c r="EZZ152" s="4"/>
      <c r="FAA152" s="4"/>
      <c r="FAB152" s="4"/>
      <c r="FAC152" s="4"/>
      <c r="FAD152" s="4"/>
      <c r="FAE152" s="4"/>
      <c r="FAF152" s="4"/>
      <c r="FAG152" s="4"/>
      <c r="FAH152" s="4"/>
      <c r="FAI152" s="4"/>
      <c r="FAJ152" s="4"/>
      <c r="FAK152" s="4"/>
      <c r="FAL152" s="4"/>
      <c r="FAM152" s="4"/>
      <c r="FAN152" s="4"/>
      <c r="FAO152" s="4"/>
      <c r="FAP152" s="4"/>
      <c r="FAQ152" s="4"/>
      <c r="FAR152" s="4"/>
      <c r="FAS152" s="4"/>
      <c r="FAT152" s="4"/>
      <c r="FAU152" s="4"/>
      <c r="FAV152" s="4"/>
      <c r="FAW152" s="4"/>
      <c r="FAX152" s="4"/>
      <c r="FAY152" s="4"/>
      <c r="FAZ152" s="4"/>
      <c r="FBA152" s="4"/>
      <c r="FBB152" s="4"/>
      <c r="FBC152" s="4"/>
      <c r="FBD152" s="4"/>
      <c r="FBE152" s="4"/>
      <c r="FBF152" s="4"/>
      <c r="FBG152" s="4"/>
      <c r="FBH152" s="4"/>
      <c r="FBI152" s="4"/>
      <c r="FBJ152" s="4"/>
      <c r="FBK152" s="4"/>
      <c r="FBL152" s="4"/>
      <c r="FBM152" s="4"/>
      <c r="FBN152" s="4"/>
      <c r="FBO152" s="4"/>
      <c r="FBP152" s="4"/>
      <c r="FBQ152" s="4"/>
      <c r="FBR152" s="4"/>
      <c r="FBS152" s="4"/>
      <c r="FBT152" s="4"/>
      <c r="FBU152" s="4"/>
      <c r="FBV152" s="4"/>
      <c r="FBW152" s="4"/>
      <c r="FBX152" s="4"/>
      <c r="FBY152" s="4"/>
      <c r="FBZ152" s="4"/>
      <c r="FCA152" s="4"/>
      <c r="FCB152" s="4"/>
      <c r="FCC152" s="4"/>
      <c r="FCD152" s="4"/>
      <c r="FCE152" s="4"/>
      <c r="FCF152" s="4"/>
      <c r="FCG152" s="4"/>
      <c r="FCH152" s="4"/>
      <c r="FCI152" s="4"/>
      <c r="FCJ152" s="4"/>
      <c r="FCK152" s="4"/>
      <c r="FCL152" s="4"/>
      <c r="FCM152" s="4"/>
      <c r="FCN152" s="4"/>
      <c r="FCO152" s="4"/>
      <c r="FCP152" s="4"/>
      <c r="FCQ152" s="4"/>
      <c r="FCR152" s="4"/>
      <c r="FCS152" s="4"/>
      <c r="FCT152" s="4"/>
      <c r="FCU152" s="4"/>
      <c r="FCV152" s="4"/>
      <c r="FCW152" s="4"/>
      <c r="FCX152" s="4"/>
      <c r="FCY152" s="4"/>
      <c r="FCZ152" s="4"/>
      <c r="FDA152" s="4"/>
      <c r="FDB152" s="4"/>
      <c r="FDC152" s="4"/>
      <c r="FDD152" s="4"/>
      <c r="FDE152" s="4"/>
      <c r="FDF152" s="4"/>
      <c r="FDG152" s="4"/>
      <c r="FDH152" s="4"/>
      <c r="FDI152" s="4"/>
      <c r="FDJ152" s="4"/>
      <c r="FDK152" s="4"/>
      <c r="FDL152" s="4"/>
      <c r="FDM152" s="4"/>
      <c r="FDN152" s="4"/>
      <c r="FDO152" s="4"/>
      <c r="FDP152" s="4"/>
      <c r="FDQ152" s="4"/>
      <c r="FDR152" s="4"/>
      <c r="FDS152" s="4"/>
      <c r="FDT152" s="4"/>
      <c r="FDU152" s="4"/>
      <c r="FDV152" s="4"/>
      <c r="FDW152" s="4"/>
      <c r="FDX152" s="4"/>
      <c r="FDY152" s="4"/>
      <c r="FDZ152" s="4"/>
      <c r="FEA152" s="4"/>
      <c r="FEB152" s="4"/>
      <c r="FEC152" s="4"/>
      <c r="FED152" s="4"/>
      <c r="FEE152" s="4"/>
      <c r="FEF152" s="4"/>
      <c r="FEG152" s="4"/>
      <c r="FEH152" s="4"/>
      <c r="FEI152" s="4"/>
      <c r="FEJ152" s="4"/>
      <c r="FEK152" s="4"/>
      <c r="FEL152" s="4"/>
      <c r="FEM152" s="4"/>
      <c r="FEN152" s="4"/>
      <c r="FEO152" s="4"/>
      <c r="FEP152" s="4"/>
      <c r="FEQ152" s="4"/>
      <c r="FER152" s="4"/>
      <c r="FES152" s="4"/>
      <c r="FET152" s="4"/>
      <c r="FEU152" s="4"/>
      <c r="FEV152" s="4"/>
      <c r="FEW152" s="4"/>
      <c r="FEX152" s="4"/>
      <c r="FEY152" s="4"/>
      <c r="FEZ152" s="4"/>
      <c r="FFA152" s="4"/>
      <c r="FFB152" s="4"/>
      <c r="FFC152" s="4"/>
      <c r="FFD152" s="4"/>
      <c r="FFE152" s="4"/>
      <c r="FFF152" s="4"/>
      <c r="FFG152" s="4"/>
      <c r="FFH152" s="4"/>
      <c r="FFI152" s="4"/>
      <c r="FFJ152" s="4"/>
      <c r="FFK152" s="4"/>
      <c r="FFL152" s="4"/>
      <c r="FFM152" s="4"/>
      <c r="FFN152" s="4"/>
      <c r="FFO152" s="4"/>
      <c r="FFP152" s="4"/>
      <c r="FFQ152" s="4"/>
      <c r="FFR152" s="4"/>
      <c r="FFS152" s="4"/>
      <c r="FFT152" s="4"/>
      <c r="FFU152" s="4"/>
      <c r="FFV152" s="4"/>
      <c r="FFW152" s="4"/>
      <c r="FFX152" s="4"/>
      <c r="FFY152" s="4"/>
      <c r="FFZ152" s="4"/>
      <c r="FGA152" s="4"/>
      <c r="FGB152" s="4"/>
      <c r="FGC152" s="4"/>
      <c r="FGD152" s="4"/>
      <c r="FGE152" s="4"/>
      <c r="FGF152" s="4"/>
      <c r="FGG152" s="4"/>
      <c r="FGH152" s="4"/>
      <c r="FGI152" s="4"/>
      <c r="FGJ152" s="4"/>
      <c r="FGK152" s="4"/>
      <c r="FGL152" s="4"/>
      <c r="FGM152" s="4"/>
      <c r="FGN152" s="4"/>
      <c r="FGO152" s="4"/>
      <c r="FGP152" s="4"/>
      <c r="FGQ152" s="4"/>
      <c r="FGR152" s="4"/>
      <c r="FGS152" s="4"/>
      <c r="FGT152" s="4"/>
      <c r="FGU152" s="4"/>
      <c r="FGV152" s="4"/>
      <c r="FGW152" s="4"/>
      <c r="FGX152" s="4"/>
      <c r="FGY152" s="4"/>
      <c r="FGZ152" s="4"/>
      <c r="FHA152" s="4"/>
      <c r="FHB152" s="4"/>
      <c r="FHC152" s="4"/>
      <c r="FHD152" s="4"/>
      <c r="FHE152" s="4"/>
      <c r="FHF152" s="4"/>
      <c r="FHG152" s="4"/>
      <c r="FHH152" s="4"/>
      <c r="FHI152" s="4"/>
      <c r="FHJ152" s="4"/>
      <c r="FHK152" s="4"/>
      <c r="FHL152" s="4"/>
      <c r="FHM152" s="4"/>
      <c r="FHN152" s="4"/>
      <c r="FHO152" s="4"/>
      <c r="FHP152" s="4"/>
      <c r="FHQ152" s="4"/>
      <c r="FHR152" s="4"/>
      <c r="FHS152" s="4"/>
      <c r="FHT152" s="4"/>
      <c r="FHU152" s="4"/>
      <c r="FHV152" s="4"/>
      <c r="FHW152" s="4"/>
      <c r="FHX152" s="4"/>
      <c r="FHY152" s="4"/>
      <c r="FHZ152" s="4"/>
      <c r="FIA152" s="4"/>
      <c r="FIB152" s="4"/>
      <c r="FIC152" s="4"/>
      <c r="FID152" s="4"/>
      <c r="FIE152" s="4"/>
      <c r="FIF152" s="4"/>
      <c r="FIG152" s="4"/>
      <c r="FIH152" s="4"/>
      <c r="FII152" s="4"/>
      <c r="FIJ152" s="4"/>
      <c r="FIK152" s="4"/>
      <c r="FIL152" s="4"/>
      <c r="FIM152" s="4"/>
      <c r="FIN152" s="4"/>
      <c r="FIO152" s="4"/>
      <c r="FIP152" s="4"/>
      <c r="FIQ152" s="74"/>
      <c r="FIR152" s="74"/>
      <c r="FIS152" s="74"/>
      <c r="FIT152" s="74"/>
      <c r="FIU152" s="74"/>
      <c r="FIV152" s="74"/>
      <c r="FIW152" s="4"/>
      <c r="FIX152" s="4"/>
      <c r="FIY152" s="4"/>
      <c r="FIZ152" s="4"/>
      <c r="FJA152" s="4"/>
      <c r="FJB152" s="4"/>
      <c r="FJC152" s="4"/>
      <c r="FJD152" s="4"/>
      <c r="FJE152" s="4"/>
      <c r="FJF152" s="4"/>
      <c r="FJG152" s="4"/>
      <c r="FJH152" s="4"/>
      <c r="FJI152" s="4"/>
      <c r="FJJ152" s="4"/>
      <c r="FJK152" s="4"/>
      <c r="FJL152" s="4"/>
      <c r="FJM152" s="4"/>
      <c r="FJN152" s="4"/>
      <c r="FJO152" s="4"/>
      <c r="FJP152" s="4"/>
      <c r="FJQ152" s="4"/>
      <c r="FJR152" s="4"/>
      <c r="FJS152" s="4"/>
      <c r="FJT152" s="4"/>
      <c r="FJU152" s="4"/>
      <c r="FJV152" s="4"/>
      <c r="FJW152" s="4"/>
      <c r="FJX152" s="4"/>
      <c r="FJY152" s="4"/>
      <c r="FJZ152" s="4"/>
      <c r="FKA152" s="4"/>
      <c r="FKB152" s="4"/>
      <c r="FKC152" s="4"/>
      <c r="FKD152" s="4"/>
      <c r="FKE152" s="4"/>
      <c r="FKF152" s="4"/>
      <c r="FKG152" s="4"/>
      <c r="FKH152" s="4"/>
      <c r="FKI152" s="4"/>
      <c r="FKJ152" s="4"/>
      <c r="FKK152" s="4"/>
      <c r="FKL152" s="4"/>
      <c r="FKM152" s="4"/>
      <c r="FKN152" s="4"/>
      <c r="FKO152" s="4"/>
      <c r="FKP152" s="4"/>
      <c r="FKQ152" s="4"/>
      <c r="FKR152" s="4"/>
      <c r="FKS152" s="4"/>
      <c r="FKT152" s="4"/>
      <c r="FKU152" s="4"/>
      <c r="FKV152" s="4"/>
      <c r="FKW152" s="4"/>
      <c r="FKX152" s="4"/>
      <c r="FKY152" s="4"/>
      <c r="FKZ152" s="4"/>
      <c r="FLA152" s="4"/>
      <c r="FLB152" s="4"/>
      <c r="FLC152" s="4"/>
      <c r="FLD152" s="4"/>
      <c r="FLE152" s="4"/>
      <c r="FLF152" s="4"/>
      <c r="FLG152" s="4"/>
      <c r="FLH152" s="4"/>
      <c r="FLI152" s="4"/>
      <c r="FLJ152" s="4"/>
      <c r="FLK152" s="4"/>
      <c r="FLL152" s="4"/>
      <c r="FLM152" s="4"/>
      <c r="FLN152" s="4"/>
      <c r="FLO152" s="4"/>
      <c r="FLP152" s="4"/>
      <c r="FLQ152" s="4"/>
      <c r="FLR152" s="4"/>
      <c r="FLS152" s="4"/>
      <c r="FLT152" s="4"/>
      <c r="FLU152" s="4"/>
      <c r="FLV152" s="4"/>
      <c r="FLW152" s="4"/>
      <c r="FLX152" s="4"/>
      <c r="FLY152" s="4"/>
      <c r="FLZ152" s="4"/>
      <c r="FMA152" s="4"/>
      <c r="FMB152" s="4"/>
      <c r="FMC152" s="4"/>
      <c r="FMD152" s="4"/>
      <c r="FME152" s="4"/>
      <c r="FMF152" s="4"/>
      <c r="FMG152" s="4"/>
      <c r="FMH152" s="4"/>
      <c r="FMI152" s="4"/>
      <c r="FMJ152" s="4"/>
      <c r="FMK152" s="4"/>
      <c r="FML152" s="4"/>
      <c r="FMM152" s="4"/>
      <c r="FMN152" s="4"/>
      <c r="FMO152" s="4"/>
      <c r="FMP152" s="4"/>
      <c r="FMQ152" s="4"/>
      <c r="FMR152" s="4"/>
      <c r="FMS152" s="4"/>
      <c r="FMT152" s="4"/>
      <c r="FMU152" s="4"/>
      <c r="FMV152" s="4"/>
      <c r="FMW152" s="4"/>
      <c r="FMX152" s="4"/>
      <c r="FMY152" s="4"/>
      <c r="FMZ152" s="4"/>
      <c r="FNA152" s="4"/>
      <c r="FNB152" s="4"/>
      <c r="FNC152" s="4"/>
      <c r="FND152" s="4"/>
      <c r="FNE152" s="4"/>
      <c r="FNF152" s="4"/>
      <c r="FNG152" s="4"/>
      <c r="FNH152" s="4"/>
      <c r="FNI152" s="4"/>
      <c r="FNJ152" s="4"/>
      <c r="FNK152" s="4"/>
      <c r="FNL152" s="4"/>
      <c r="FNM152" s="4"/>
      <c r="FNN152" s="4"/>
      <c r="FNO152" s="4"/>
      <c r="FNP152" s="4"/>
      <c r="FNQ152" s="4"/>
      <c r="FNR152" s="4"/>
      <c r="FNS152" s="4"/>
      <c r="FNT152" s="4"/>
      <c r="FNU152" s="4"/>
      <c r="FNV152" s="4"/>
      <c r="FNW152" s="4"/>
      <c r="FNX152" s="4"/>
      <c r="FNY152" s="4"/>
      <c r="FNZ152" s="4"/>
      <c r="FOA152" s="4"/>
      <c r="FOB152" s="4"/>
      <c r="FOC152" s="4"/>
      <c r="FOD152" s="4"/>
      <c r="FOE152" s="4"/>
      <c r="FOF152" s="4"/>
      <c r="FOG152" s="4"/>
      <c r="FOH152" s="4"/>
      <c r="FOI152" s="4"/>
      <c r="FOJ152" s="4"/>
      <c r="FOK152" s="4"/>
      <c r="FOL152" s="4"/>
      <c r="FOM152" s="4"/>
      <c r="FON152" s="4"/>
      <c r="FOO152" s="4"/>
      <c r="FOP152" s="4"/>
      <c r="FOQ152" s="4"/>
      <c r="FOR152" s="4"/>
      <c r="FOS152" s="4"/>
      <c r="FOT152" s="4"/>
      <c r="FOU152" s="4"/>
      <c r="FOV152" s="4"/>
      <c r="FOW152" s="4"/>
      <c r="FOX152" s="4"/>
      <c r="FOY152" s="4"/>
      <c r="FOZ152" s="4"/>
      <c r="FPA152" s="4"/>
      <c r="FPB152" s="4"/>
      <c r="FPC152" s="4"/>
      <c r="FPD152" s="4"/>
      <c r="FPE152" s="4"/>
      <c r="FPF152" s="4"/>
      <c r="FPG152" s="4"/>
      <c r="FPH152" s="4"/>
      <c r="FPI152" s="4"/>
      <c r="FPJ152" s="4"/>
      <c r="FPK152" s="4"/>
      <c r="FPL152" s="4"/>
      <c r="FPM152" s="4"/>
      <c r="FPN152" s="4"/>
      <c r="FPO152" s="4"/>
      <c r="FPP152" s="4"/>
      <c r="FPQ152" s="4"/>
      <c r="FPR152" s="4"/>
      <c r="FPS152" s="4"/>
      <c r="FPT152" s="4"/>
      <c r="FPU152" s="4"/>
      <c r="FPV152" s="4"/>
      <c r="FPW152" s="4"/>
      <c r="FPX152" s="4"/>
      <c r="FPY152" s="4"/>
      <c r="FPZ152" s="4"/>
      <c r="FQA152" s="4"/>
      <c r="FQB152" s="4"/>
      <c r="FQC152" s="4"/>
      <c r="FQD152" s="4"/>
      <c r="FQE152" s="4"/>
      <c r="FQF152" s="4"/>
      <c r="FQG152" s="4"/>
      <c r="FQH152" s="4"/>
      <c r="FQI152" s="4"/>
      <c r="FQJ152" s="4"/>
      <c r="FQK152" s="4"/>
      <c r="FQL152" s="4"/>
      <c r="FQM152" s="4"/>
      <c r="FQN152" s="4"/>
      <c r="FQO152" s="4"/>
      <c r="FQP152" s="4"/>
      <c r="FQQ152" s="4"/>
      <c r="FQR152" s="4"/>
      <c r="FQS152" s="4"/>
      <c r="FQT152" s="4"/>
      <c r="FQU152" s="4"/>
      <c r="FQV152" s="4"/>
      <c r="FQW152" s="4"/>
      <c r="FQX152" s="4"/>
      <c r="FQY152" s="4"/>
      <c r="FQZ152" s="4"/>
      <c r="FRA152" s="4"/>
      <c r="FRB152" s="4"/>
      <c r="FRC152" s="4"/>
      <c r="FRD152" s="4"/>
      <c r="FRE152" s="4"/>
      <c r="FRF152" s="4"/>
      <c r="FRG152" s="4"/>
      <c r="FRH152" s="4"/>
      <c r="FRI152" s="4"/>
      <c r="FRJ152" s="4"/>
      <c r="FRK152" s="4"/>
      <c r="FRL152" s="4"/>
      <c r="FRM152" s="4"/>
      <c r="FRN152" s="4"/>
      <c r="FRO152" s="4"/>
      <c r="FRP152" s="4"/>
      <c r="FRQ152" s="4"/>
      <c r="FRR152" s="4"/>
      <c r="FRS152" s="4"/>
      <c r="FRT152" s="4"/>
      <c r="FRU152" s="4"/>
      <c r="FRV152" s="4"/>
      <c r="FRW152" s="4"/>
      <c r="FRX152" s="4"/>
      <c r="FRY152" s="4"/>
      <c r="FRZ152" s="4"/>
      <c r="FSA152" s="4"/>
      <c r="FSB152" s="4"/>
      <c r="FSC152" s="4"/>
      <c r="FSD152" s="4"/>
      <c r="FSE152" s="4"/>
      <c r="FSF152" s="4"/>
      <c r="FSG152" s="4"/>
      <c r="FSH152" s="4"/>
      <c r="FSI152" s="4"/>
      <c r="FSJ152" s="4"/>
      <c r="FSK152" s="4"/>
      <c r="FSL152" s="4"/>
      <c r="FSM152" s="74"/>
      <c r="FSN152" s="74"/>
      <c r="FSO152" s="74"/>
      <c r="FSP152" s="74"/>
      <c r="FSQ152" s="74"/>
      <c r="FSR152" s="74"/>
      <c r="FSS152" s="4"/>
      <c r="FST152" s="4"/>
      <c r="FSU152" s="4"/>
      <c r="FSV152" s="4"/>
      <c r="FSW152" s="4"/>
      <c r="FSX152" s="4"/>
      <c r="FSY152" s="4"/>
      <c r="FSZ152" s="4"/>
      <c r="FTA152" s="4"/>
      <c r="FTB152" s="4"/>
      <c r="FTC152" s="4"/>
      <c r="FTD152" s="4"/>
      <c r="FTE152" s="4"/>
      <c r="FTF152" s="4"/>
      <c r="FTG152" s="4"/>
      <c r="FTH152" s="4"/>
      <c r="FTI152" s="4"/>
      <c r="FTJ152" s="4"/>
      <c r="FTK152" s="4"/>
      <c r="FTL152" s="4"/>
      <c r="FTM152" s="4"/>
      <c r="FTN152" s="4"/>
      <c r="FTO152" s="4"/>
      <c r="FTP152" s="4"/>
      <c r="FTQ152" s="4"/>
      <c r="FTR152" s="4"/>
      <c r="FTS152" s="4"/>
      <c r="FTT152" s="4"/>
      <c r="FTU152" s="4"/>
      <c r="FTV152" s="4"/>
      <c r="FTW152" s="4"/>
      <c r="FTX152" s="4"/>
      <c r="FTY152" s="4"/>
      <c r="FTZ152" s="4"/>
      <c r="FUA152" s="4"/>
      <c r="FUB152" s="4"/>
      <c r="FUC152" s="4"/>
      <c r="FUD152" s="4"/>
      <c r="FUE152" s="4"/>
      <c r="FUF152" s="4"/>
      <c r="FUG152" s="4"/>
      <c r="FUH152" s="4"/>
      <c r="FUI152" s="4"/>
      <c r="FUJ152" s="4"/>
      <c r="FUK152" s="4"/>
      <c r="FUL152" s="4"/>
      <c r="FUM152" s="4"/>
      <c r="FUN152" s="4"/>
      <c r="FUO152" s="4"/>
      <c r="FUP152" s="4"/>
      <c r="FUQ152" s="4"/>
      <c r="FUR152" s="4"/>
      <c r="FUS152" s="4"/>
      <c r="FUT152" s="4"/>
      <c r="FUU152" s="4"/>
      <c r="FUV152" s="4"/>
      <c r="FUW152" s="4"/>
      <c r="FUX152" s="4"/>
      <c r="FUY152" s="4"/>
      <c r="FUZ152" s="4"/>
      <c r="FVA152" s="4"/>
      <c r="FVB152" s="4"/>
      <c r="FVC152" s="4"/>
      <c r="FVD152" s="4"/>
      <c r="FVE152" s="4"/>
      <c r="FVF152" s="4"/>
      <c r="FVG152" s="4"/>
      <c r="FVH152" s="4"/>
      <c r="FVI152" s="4"/>
      <c r="FVJ152" s="4"/>
      <c r="FVK152" s="4"/>
      <c r="FVL152" s="4"/>
      <c r="FVM152" s="4"/>
      <c r="FVN152" s="4"/>
      <c r="FVO152" s="4"/>
      <c r="FVP152" s="4"/>
      <c r="FVQ152" s="4"/>
      <c r="FVR152" s="4"/>
      <c r="FVS152" s="4"/>
      <c r="FVT152" s="4"/>
      <c r="FVU152" s="4"/>
      <c r="FVV152" s="4"/>
      <c r="FVW152" s="4"/>
      <c r="FVX152" s="4"/>
      <c r="FVY152" s="4"/>
      <c r="FVZ152" s="4"/>
      <c r="FWA152" s="4"/>
      <c r="FWB152" s="4"/>
      <c r="FWC152" s="4"/>
      <c r="FWD152" s="4"/>
      <c r="FWE152" s="4"/>
      <c r="FWF152" s="4"/>
      <c r="FWG152" s="4"/>
      <c r="FWH152" s="4"/>
      <c r="FWI152" s="4"/>
      <c r="FWJ152" s="4"/>
      <c r="FWK152" s="4"/>
      <c r="FWL152" s="4"/>
      <c r="FWM152" s="4"/>
      <c r="FWN152" s="4"/>
      <c r="FWO152" s="4"/>
      <c r="FWP152" s="4"/>
      <c r="FWQ152" s="4"/>
      <c r="FWR152" s="4"/>
      <c r="FWS152" s="4"/>
      <c r="FWT152" s="4"/>
      <c r="FWU152" s="4"/>
      <c r="FWV152" s="4"/>
      <c r="FWW152" s="4"/>
      <c r="FWX152" s="4"/>
      <c r="FWY152" s="4"/>
      <c r="FWZ152" s="4"/>
      <c r="FXA152" s="4"/>
      <c r="FXB152" s="4"/>
      <c r="FXC152" s="4"/>
      <c r="FXD152" s="4"/>
      <c r="FXE152" s="4"/>
      <c r="FXF152" s="4"/>
      <c r="FXG152" s="4"/>
      <c r="FXH152" s="4"/>
      <c r="FXI152" s="4"/>
      <c r="FXJ152" s="4"/>
      <c r="FXK152" s="4"/>
      <c r="FXL152" s="4"/>
      <c r="FXM152" s="4"/>
      <c r="FXN152" s="4"/>
      <c r="FXO152" s="4"/>
      <c r="FXP152" s="4"/>
      <c r="FXQ152" s="4"/>
      <c r="FXR152" s="4"/>
      <c r="FXS152" s="4"/>
      <c r="FXT152" s="4"/>
      <c r="FXU152" s="4"/>
      <c r="FXV152" s="4"/>
      <c r="FXW152" s="4"/>
      <c r="FXX152" s="4"/>
      <c r="FXY152" s="4"/>
      <c r="FXZ152" s="4"/>
      <c r="FYA152" s="4"/>
      <c r="FYB152" s="4"/>
      <c r="FYC152" s="4"/>
      <c r="FYD152" s="4"/>
      <c r="FYE152" s="4"/>
      <c r="FYF152" s="4"/>
      <c r="FYG152" s="4"/>
      <c r="FYH152" s="4"/>
      <c r="FYI152" s="4"/>
      <c r="FYJ152" s="4"/>
      <c r="FYK152" s="4"/>
      <c r="FYL152" s="4"/>
      <c r="FYM152" s="4"/>
      <c r="FYN152" s="4"/>
      <c r="FYO152" s="4"/>
      <c r="FYP152" s="4"/>
      <c r="FYQ152" s="4"/>
      <c r="FYR152" s="4"/>
      <c r="FYS152" s="4"/>
      <c r="FYT152" s="4"/>
      <c r="FYU152" s="4"/>
      <c r="FYV152" s="4"/>
      <c r="FYW152" s="4"/>
      <c r="FYX152" s="4"/>
      <c r="FYY152" s="4"/>
      <c r="FYZ152" s="4"/>
      <c r="FZA152" s="4"/>
      <c r="FZB152" s="4"/>
      <c r="FZC152" s="4"/>
      <c r="FZD152" s="4"/>
      <c r="FZE152" s="4"/>
      <c r="FZF152" s="4"/>
      <c r="FZG152" s="4"/>
      <c r="FZH152" s="4"/>
      <c r="FZI152" s="4"/>
      <c r="FZJ152" s="4"/>
      <c r="FZK152" s="4"/>
      <c r="FZL152" s="4"/>
      <c r="FZM152" s="4"/>
      <c r="FZN152" s="4"/>
      <c r="FZO152" s="4"/>
      <c r="FZP152" s="4"/>
      <c r="FZQ152" s="4"/>
      <c r="FZR152" s="4"/>
      <c r="FZS152" s="4"/>
      <c r="FZT152" s="4"/>
      <c r="FZU152" s="4"/>
      <c r="FZV152" s="4"/>
      <c r="FZW152" s="4"/>
      <c r="FZX152" s="4"/>
      <c r="FZY152" s="4"/>
      <c r="FZZ152" s="4"/>
      <c r="GAA152" s="4"/>
      <c r="GAB152" s="4"/>
      <c r="GAC152" s="4"/>
      <c r="GAD152" s="4"/>
      <c r="GAE152" s="4"/>
      <c r="GAF152" s="4"/>
      <c r="GAG152" s="4"/>
      <c r="GAH152" s="4"/>
      <c r="GAI152" s="4"/>
      <c r="GAJ152" s="4"/>
      <c r="GAK152" s="4"/>
      <c r="GAL152" s="4"/>
      <c r="GAM152" s="4"/>
      <c r="GAN152" s="4"/>
      <c r="GAO152" s="4"/>
      <c r="GAP152" s="4"/>
      <c r="GAQ152" s="4"/>
      <c r="GAR152" s="4"/>
      <c r="GAS152" s="4"/>
      <c r="GAT152" s="4"/>
      <c r="GAU152" s="4"/>
      <c r="GAV152" s="4"/>
      <c r="GAW152" s="4"/>
      <c r="GAX152" s="4"/>
      <c r="GAY152" s="4"/>
      <c r="GAZ152" s="4"/>
      <c r="GBA152" s="4"/>
      <c r="GBB152" s="4"/>
      <c r="GBC152" s="4"/>
      <c r="GBD152" s="4"/>
      <c r="GBE152" s="4"/>
      <c r="GBF152" s="4"/>
      <c r="GBG152" s="4"/>
      <c r="GBH152" s="4"/>
      <c r="GBI152" s="4"/>
      <c r="GBJ152" s="4"/>
      <c r="GBK152" s="4"/>
      <c r="GBL152" s="4"/>
      <c r="GBM152" s="4"/>
      <c r="GBN152" s="4"/>
      <c r="GBO152" s="4"/>
      <c r="GBP152" s="4"/>
      <c r="GBQ152" s="4"/>
      <c r="GBR152" s="4"/>
      <c r="GBS152" s="4"/>
      <c r="GBT152" s="4"/>
      <c r="GBU152" s="4"/>
      <c r="GBV152" s="4"/>
      <c r="GBW152" s="4"/>
      <c r="GBX152" s="4"/>
      <c r="GBY152" s="4"/>
      <c r="GBZ152" s="4"/>
      <c r="GCA152" s="4"/>
      <c r="GCB152" s="4"/>
      <c r="GCC152" s="4"/>
      <c r="GCD152" s="4"/>
      <c r="GCE152" s="4"/>
      <c r="GCF152" s="4"/>
      <c r="GCG152" s="4"/>
      <c r="GCH152" s="4"/>
      <c r="GCI152" s="74"/>
      <c r="GCJ152" s="74"/>
      <c r="GCK152" s="74"/>
      <c r="GCL152" s="74"/>
      <c r="GCM152" s="74"/>
      <c r="GCN152" s="74"/>
      <c r="GCO152" s="4"/>
      <c r="GCP152" s="4"/>
      <c r="GCQ152" s="4"/>
      <c r="GCR152" s="4"/>
      <c r="GCS152" s="4"/>
      <c r="GCT152" s="4"/>
      <c r="GCU152" s="4"/>
      <c r="GCV152" s="4"/>
      <c r="GCW152" s="4"/>
      <c r="GCX152" s="4"/>
      <c r="GCY152" s="4"/>
      <c r="GCZ152" s="4"/>
      <c r="GDA152" s="4"/>
      <c r="GDB152" s="4"/>
      <c r="GDC152" s="4"/>
      <c r="GDD152" s="4"/>
      <c r="GDE152" s="4"/>
      <c r="GDF152" s="4"/>
      <c r="GDG152" s="4"/>
      <c r="GDH152" s="4"/>
      <c r="GDI152" s="4"/>
      <c r="GDJ152" s="4"/>
      <c r="GDK152" s="4"/>
      <c r="GDL152" s="4"/>
      <c r="GDM152" s="4"/>
      <c r="GDN152" s="4"/>
      <c r="GDO152" s="4"/>
      <c r="GDP152" s="4"/>
      <c r="GDQ152" s="4"/>
      <c r="GDR152" s="4"/>
      <c r="GDS152" s="4"/>
      <c r="GDT152" s="4"/>
      <c r="GDU152" s="4"/>
      <c r="GDV152" s="4"/>
      <c r="GDW152" s="4"/>
      <c r="GDX152" s="4"/>
      <c r="GDY152" s="4"/>
      <c r="GDZ152" s="4"/>
      <c r="GEA152" s="4"/>
      <c r="GEB152" s="4"/>
      <c r="GEC152" s="4"/>
      <c r="GED152" s="4"/>
      <c r="GEE152" s="4"/>
      <c r="GEF152" s="4"/>
      <c r="GEG152" s="4"/>
      <c r="GEH152" s="4"/>
      <c r="GEI152" s="4"/>
      <c r="GEJ152" s="4"/>
      <c r="GEK152" s="4"/>
      <c r="GEL152" s="4"/>
      <c r="GEM152" s="4"/>
      <c r="GEN152" s="4"/>
      <c r="GEO152" s="4"/>
      <c r="GEP152" s="4"/>
      <c r="GEQ152" s="4"/>
      <c r="GER152" s="4"/>
      <c r="GES152" s="4"/>
      <c r="GET152" s="4"/>
      <c r="GEU152" s="4"/>
      <c r="GEV152" s="4"/>
      <c r="GEW152" s="4"/>
      <c r="GEX152" s="4"/>
      <c r="GEY152" s="4"/>
      <c r="GEZ152" s="4"/>
      <c r="GFA152" s="4"/>
      <c r="GFB152" s="4"/>
      <c r="GFC152" s="4"/>
      <c r="GFD152" s="4"/>
      <c r="GFE152" s="4"/>
      <c r="GFF152" s="4"/>
      <c r="GFG152" s="4"/>
      <c r="GFH152" s="4"/>
      <c r="GFI152" s="4"/>
      <c r="GFJ152" s="4"/>
      <c r="GFK152" s="4"/>
      <c r="GFL152" s="4"/>
      <c r="GFM152" s="4"/>
      <c r="GFN152" s="4"/>
      <c r="GFO152" s="4"/>
      <c r="GFP152" s="4"/>
      <c r="GFQ152" s="4"/>
      <c r="GFR152" s="4"/>
      <c r="GFS152" s="4"/>
      <c r="GFT152" s="4"/>
      <c r="GFU152" s="4"/>
      <c r="GFV152" s="4"/>
      <c r="GFW152" s="4"/>
      <c r="GFX152" s="4"/>
      <c r="GFY152" s="4"/>
      <c r="GFZ152" s="4"/>
      <c r="GGA152" s="4"/>
      <c r="GGB152" s="4"/>
      <c r="GGC152" s="4"/>
      <c r="GGD152" s="4"/>
      <c r="GGE152" s="4"/>
      <c r="GGF152" s="4"/>
      <c r="GGG152" s="4"/>
      <c r="GGH152" s="4"/>
      <c r="GGI152" s="4"/>
      <c r="GGJ152" s="4"/>
      <c r="GGK152" s="4"/>
      <c r="GGL152" s="4"/>
      <c r="GGM152" s="4"/>
      <c r="GGN152" s="4"/>
      <c r="GGO152" s="4"/>
      <c r="GGP152" s="4"/>
      <c r="GGQ152" s="4"/>
      <c r="GGR152" s="4"/>
      <c r="GGS152" s="4"/>
      <c r="GGT152" s="4"/>
      <c r="GGU152" s="4"/>
      <c r="GGV152" s="4"/>
      <c r="GGW152" s="4"/>
      <c r="GGX152" s="4"/>
      <c r="GGY152" s="4"/>
      <c r="GGZ152" s="4"/>
      <c r="GHA152" s="4"/>
      <c r="GHB152" s="4"/>
      <c r="GHC152" s="4"/>
      <c r="GHD152" s="4"/>
      <c r="GHE152" s="4"/>
      <c r="GHF152" s="4"/>
      <c r="GHG152" s="4"/>
      <c r="GHH152" s="4"/>
      <c r="GHI152" s="4"/>
      <c r="GHJ152" s="4"/>
      <c r="GHK152" s="4"/>
      <c r="GHL152" s="4"/>
      <c r="GHM152" s="4"/>
      <c r="GHN152" s="4"/>
      <c r="GHO152" s="4"/>
      <c r="GHP152" s="4"/>
      <c r="GHQ152" s="4"/>
      <c r="GHR152" s="4"/>
      <c r="GHS152" s="4"/>
      <c r="GHT152" s="4"/>
      <c r="GHU152" s="4"/>
      <c r="GHV152" s="4"/>
      <c r="GHW152" s="4"/>
      <c r="GHX152" s="4"/>
      <c r="GHY152" s="4"/>
      <c r="GHZ152" s="4"/>
      <c r="GIA152" s="4"/>
      <c r="GIB152" s="4"/>
      <c r="GIC152" s="4"/>
      <c r="GID152" s="4"/>
      <c r="GIE152" s="4"/>
      <c r="GIF152" s="4"/>
      <c r="GIG152" s="4"/>
      <c r="GIH152" s="4"/>
      <c r="GII152" s="4"/>
      <c r="GIJ152" s="4"/>
      <c r="GIK152" s="4"/>
      <c r="GIL152" s="4"/>
      <c r="GIM152" s="4"/>
      <c r="GIN152" s="4"/>
      <c r="GIO152" s="4"/>
      <c r="GIP152" s="4"/>
      <c r="GIQ152" s="4"/>
      <c r="GIR152" s="4"/>
      <c r="GIS152" s="4"/>
      <c r="GIT152" s="4"/>
      <c r="GIU152" s="4"/>
      <c r="GIV152" s="4"/>
      <c r="GIW152" s="4"/>
      <c r="GIX152" s="4"/>
      <c r="GIY152" s="4"/>
      <c r="GIZ152" s="4"/>
      <c r="GJA152" s="4"/>
      <c r="GJB152" s="4"/>
      <c r="GJC152" s="4"/>
      <c r="GJD152" s="4"/>
      <c r="GJE152" s="4"/>
      <c r="GJF152" s="4"/>
      <c r="GJG152" s="4"/>
      <c r="GJH152" s="4"/>
      <c r="GJI152" s="4"/>
      <c r="GJJ152" s="4"/>
      <c r="GJK152" s="4"/>
      <c r="GJL152" s="4"/>
      <c r="GJM152" s="4"/>
      <c r="GJN152" s="4"/>
      <c r="GJO152" s="4"/>
      <c r="GJP152" s="4"/>
      <c r="GJQ152" s="4"/>
      <c r="GJR152" s="4"/>
      <c r="GJS152" s="4"/>
      <c r="GJT152" s="4"/>
      <c r="GJU152" s="4"/>
      <c r="GJV152" s="4"/>
      <c r="GJW152" s="4"/>
      <c r="GJX152" s="4"/>
      <c r="GJY152" s="4"/>
      <c r="GJZ152" s="4"/>
      <c r="GKA152" s="4"/>
      <c r="GKB152" s="4"/>
      <c r="GKC152" s="4"/>
      <c r="GKD152" s="4"/>
      <c r="GKE152" s="4"/>
      <c r="GKF152" s="4"/>
      <c r="GKG152" s="4"/>
      <c r="GKH152" s="4"/>
      <c r="GKI152" s="4"/>
      <c r="GKJ152" s="4"/>
      <c r="GKK152" s="4"/>
      <c r="GKL152" s="4"/>
      <c r="GKM152" s="4"/>
      <c r="GKN152" s="4"/>
      <c r="GKO152" s="4"/>
      <c r="GKP152" s="4"/>
      <c r="GKQ152" s="4"/>
      <c r="GKR152" s="4"/>
      <c r="GKS152" s="4"/>
      <c r="GKT152" s="4"/>
      <c r="GKU152" s="4"/>
      <c r="GKV152" s="4"/>
      <c r="GKW152" s="4"/>
      <c r="GKX152" s="4"/>
      <c r="GKY152" s="4"/>
      <c r="GKZ152" s="4"/>
      <c r="GLA152" s="4"/>
      <c r="GLB152" s="4"/>
      <c r="GLC152" s="4"/>
      <c r="GLD152" s="4"/>
      <c r="GLE152" s="4"/>
      <c r="GLF152" s="4"/>
      <c r="GLG152" s="4"/>
      <c r="GLH152" s="4"/>
      <c r="GLI152" s="4"/>
      <c r="GLJ152" s="4"/>
      <c r="GLK152" s="4"/>
      <c r="GLL152" s="4"/>
      <c r="GLM152" s="4"/>
      <c r="GLN152" s="4"/>
      <c r="GLO152" s="4"/>
      <c r="GLP152" s="4"/>
      <c r="GLQ152" s="4"/>
      <c r="GLR152" s="4"/>
      <c r="GLS152" s="4"/>
      <c r="GLT152" s="4"/>
      <c r="GLU152" s="4"/>
      <c r="GLV152" s="4"/>
      <c r="GLW152" s="4"/>
      <c r="GLX152" s="4"/>
      <c r="GLY152" s="4"/>
      <c r="GLZ152" s="4"/>
      <c r="GMA152" s="4"/>
      <c r="GMB152" s="4"/>
      <c r="GMC152" s="4"/>
      <c r="GMD152" s="4"/>
      <c r="GME152" s="74"/>
      <c r="GMF152" s="74"/>
      <c r="GMG152" s="74"/>
      <c r="GMH152" s="74"/>
      <c r="GMI152" s="74"/>
      <c r="GMJ152" s="74"/>
      <c r="GMK152" s="4"/>
      <c r="GML152" s="4"/>
      <c r="GMM152" s="4"/>
      <c r="GMN152" s="4"/>
      <c r="GMO152" s="4"/>
      <c r="GMP152" s="4"/>
      <c r="GMQ152" s="4"/>
      <c r="GMR152" s="4"/>
      <c r="GMS152" s="4"/>
      <c r="GMT152" s="4"/>
      <c r="GMU152" s="4"/>
      <c r="GMV152" s="4"/>
      <c r="GMW152" s="4"/>
      <c r="GMX152" s="4"/>
      <c r="GMY152" s="4"/>
      <c r="GMZ152" s="4"/>
      <c r="GNA152" s="4"/>
      <c r="GNB152" s="4"/>
      <c r="GNC152" s="4"/>
      <c r="GND152" s="4"/>
      <c r="GNE152" s="4"/>
      <c r="GNF152" s="4"/>
      <c r="GNG152" s="4"/>
      <c r="GNH152" s="4"/>
      <c r="GNI152" s="4"/>
      <c r="GNJ152" s="4"/>
      <c r="GNK152" s="4"/>
      <c r="GNL152" s="4"/>
      <c r="GNM152" s="4"/>
      <c r="GNN152" s="4"/>
      <c r="GNO152" s="4"/>
      <c r="GNP152" s="4"/>
      <c r="GNQ152" s="4"/>
      <c r="GNR152" s="4"/>
      <c r="GNS152" s="4"/>
      <c r="GNT152" s="4"/>
      <c r="GNU152" s="4"/>
      <c r="GNV152" s="4"/>
      <c r="GNW152" s="4"/>
      <c r="GNX152" s="4"/>
      <c r="GNY152" s="4"/>
      <c r="GNZ152" s="4"/>
      <c r="GOA152" s="4"/>
      <c r="GOB152" s="4"/>
      <c r="GOC152" s="4"/>
      <c r="GOD152" s="4"/>
      <c r="GOE152" s="4"/>
      <c r="GOF152" s="4"/>
      <c r="GOG152" s="4"/>
      <c r="GOH152" s="4"/>
      <c r="GOI152" s="4"/>
      <c r="GOJ152" s="4"/>
      <c r="GOK152" s="4"/>
      <c r="GOL152" s="4"/>
      <c r="GOM152" s="4"/>
      <c r="GON152" s="4"/>
      <c r="GOO152" s="4"/>
      <c r="GOP152" s="4"/>
      <c r="GOQ152" s="4"/>
      <c r="GOR152" s="4"/>
      <c r="GOS152" s="4"/>
      <c r="GOT152" s="4"/>
      <c r="GOU152" s="4"/>
      <c r="GOV152" s="4"/>
      <c r="GOW152" s="4"/>
      <c r="GOX152" s="4"/>
      <c r="GOY152" s="4"/>
      <c r="GOZ152" s="4"/>
      <c r="GPA152" s="4"/>
      <c r="GPB152" s="4"/>
      <c r="GPC152" s="4"/>
      <c r="GPD152" s="4"/>
      <c r="GPE152" s="4"/>
      <c r="GPF152" s="4"/>
      <c r="GPG152" s="4"/>
      <c r="GPH152" s="4"/>
      <c r="GPI152" s="4"/>
      <c r="GPJ152" s="4"/>
      <c r="GPK152" s="4"/>
      <c r="GPL152" s="4"/>
      <c r="GPM152" s="4"/>
      <c r="GPN152" s="4"/>
      <c r="GPO152" s="4"/>
      <c r="GPP152" s="4"/>
      <c r="GPQ152" s="4"/>
      <c r="GPR152" s="4"/>
      <c r="GPS152" s="4"/>
      <c r="GPT152" s="4"/>
      <c r="GPU152" s="4"/>
      <c r="GPV152" s="4"/>
      <c r="GPW152" s="4"/>
      <c r="GPX152" s="4"/>
      <c r="GPY152" s="4"/>
      <c r="GPZ152" s="4"/>
      <c r="GQA152" s="4"/>
      <c r="GQB152" s="4"/>
      <c r="GQC152" s="4"/>
      <c r="GQD152" s="4"/>
      <c r="GQE152" s="4"/>
      <c r="GQF152" s="4"/>
      <c r="GQG152" s="4"/>
      <c r="GQH152" s="4"/>
      <c r="GQI152" s="4"/>
      <c r="GQJ152" s="4"/>
      <c r="GQK152" s="4"/>
      <c r="GQL152" s="4"/>
      <c r="GQM152" s="4"/>
      <c r="GQN152" s="4"/>
      <c r="GQO152" s="4"/>
      <c r="GQP152" s="4"/>
      <c r="GQQ152" s="4"/>
      <c r="GQR152" s="4"/>
      <c r="GQS152" s="4"/>
      <c r="GQT152" s="4"/>
      <c r="GQU152" s="4"/>
      <c r="GQV152" s="4"/>
      <c r="GQW152" s="4"/>
      <c r="GQX152" s="4"/>
      <c r="GQY152" s="4"/>
      <c r="GQZ152" s="4"/>
      <c r="GRA152" s="4"/>
      <c r="GRB152" s="4"/>
      <c r="GRC152" s="4"/>
      <c r="GRD152" s="4"/>
      <c r="GRE152" s="4"/>
      <c r="GRF152" s="4"/>
      <c r="GRG152" s="4"/>
      <c r="GRH152" s="4"/>
      <c r="GRI152" s="4"/>
      <c r="GRJ152" s="4"/>
      <c r="GRK152" s="4"/>
      <c r="GRL152" s="4"/>
      <c r="GRM152" s="4"/>
      <c r="GRN152" s="4"/>
      <c r="GRO152" s="4"/>
      <c r="GRP152" s="4"/>
      <c r="GRQ152" s="4"/>
      <c r="GRR152" s="4"/>
      <c r="GRS152" s="4"/>
      <c r="GRT152" s="4"/>
      <c r="GRU152" s="4"/>
      <c r="GRV152" s="4"/>
      <c r="GRW152" s="4"/>
      <c r="GRX152" s="4"/>
      <c r="GRY152" s="4"/>
      <c r="GRZ152" s="4"/>
      <c r="GSA152" s="4"/>
      <c r="GSB152" s="4"/>
      <c r="GSC152" s="4"/>
      <c r="GSD152" s="4"/>
      <c r="GSE152" s="4"/>
      <c r="GSF152" s="4"/>
      <c r="GSG152" s="4"/>
      <c r="GSH152" s="4"/>
      <c r="GSI152" s="4"/>
      <c r="GSJ152" s="4"/>
      <c r="GSK152" s="4"/>
      <c r="GSL152" s="4"/>
      <c r="GSM152" s="4"/>
      <c r="GSN152" s="4"/>
      <c r="GSO152" s="4"/>
      <c r="GSP152" s="4"/>
      <c r="GSQ152" s="4"/>
      <c r="GSR152" s="4"/>
      <c r="GSS152" s="4"/>
      <c r="GST152" s="4"/>
      <c r="GSU152" s="4"/>
      <c r="GSV152" s="4"/>
      <c r="GSW152" s="4"/>
      <c r="GSX152" s="4"/>
      <c r="GSY152" s="4"/>
      <c r="GSZ152" s="4"/>
      <c r="GTA152" s="4"/>
      <c r="GTB152" s="4"/>
      <c r="GTC152" s="4"/>
      <c r="GTD152" s="4"/>
      <c r="GTE152" s="4"/>
      <c r="GTF152" s="4"/>
      <c r="GTG152" s="4"/>
      <c r="GTH152" s="4"/>
      <c r="GTI152" s="4"/>
      <c r="GTJ152" s="4"/>
      <c r="GTK152" s="4"/>
      <c r="GTL152" s="4"/>
      <c r="GTM152" s="4"/>
      <c r="GTN152" s="4"/>
      <c r="GTO152" s="4"/>
      <c r="GTP152" s="4"/>
      <c r="GTQ152" s="4"/>
      <c r="GTR152" s="4"/>
      <c r="GTS152" s="4"/>
      <c r="GTT152" s="4"/>
      <c r="GTU152" s="4"/>
      <c r="GTV152" s="4"/>
      <c r="GTW152" s="4"/>
      <c r="GTX152" s="4"/>
      <c r="GTY152" s="4"/>
      <c r="GTZ152" s="4"/>
      <c r="GUA152" s="4"/>
      <c r="GUB152" s="4"/>
      <c r="GUC152" s="4"/>
      <c r="GUD152" s="4"/>
      <c r="GUE152" s="4"/>
      <c r="GUF152" s="4"/>
      <c r="GUG152" s="4"/>
      <c r="GUH152" s="4"/>
      <c r="GUI152" s="4"/>
      <c r="GUJ152" s="4"/>
      <c r="GUK152" s="4"/>
      <c r="GUL152" s="4"/>
      <c r="GUM152" s="4"/>
      <c r="GUN152" s="4"/>
      <c r="GUO152" s="4"/>
      <c r="GUP152" s="4"/>
      <c r="GUQ152" s="4"/>
      <c r="GUR152" s="4"/>
      <c r="GUS152" s="4"/>
      <c r="GUT152" s="4"/>
      <c r="GUU152" s="4"/>
      <c r="GUV152" s="4"/>
      <c r="GUW152" s="4"/>
      <c r="GUX152" s="4"/>
      <c r="GUY152" s="4"/>
      <c r="GUZ152" s="4"/>
      <c r="GVA152" s="4"/>
      <c r="GVB152" s="4"/>
      <c r="GVC152" s="4"/>
      <c r="GVD152" s="4"/>
      <c r="GVE152" s="4"/>
      <c r="GVF152" s="4"/>
      <c r="GVG152" s="4"/>
      <c r="GVH152" s="4"/>
      <c r="GVI152" s="4"/>
      <c r="GVJ152" s="4"/>
      <c r="GVK152" s="4"/>
      <c r="GVL152" s="4"/>
      <c r="GVM152" s="4"/>
      <c r="GVN152" s="4"/>
      <c r="GVO152" s="4"/>
      <c r="GVP152" s="4"/>
      <c r="GVQ152" s="4"/>
      <c r="GVR152" s="4"/>
      <c r="GVS152" s="4"/>
      <c r="GVT152" s="4"/>
      <c r="GVU152" s="4"/>
      <c r="GVV152" s="4"/>
      <c r="GVW152" s="4"/>
      <c r="GVX152" s="4"/>
      <c r="GVY152" s="4"/>
      <c r="GVZ152" s="4"/>
      <c r="GWA152" s="74"/>
      <c r="GWB152" s="74"/>
      <c r="GWC152" s="74"/>
      <c r="GWD152" s="74"/>
      <c r="GWE152" s="74"/>
      <c r="GWF152" s="74"/>
      <c r="GWG152" s="4"/>
      <c r="GWH152" s="4"/>
      <c r="GWI152" s="4"/>
      <c r="GWJ152" s="4"/>
      <c r="GWK152" s="4"/>
      <c r="GWL152" s="4"/>
      <c r="GWM152" s="4"/>
      <c r="GWN152" s="4"/>
      <c r="GWO152" s="4"/>
      <c r="GWP152" s="4"/>
      <c r="GWQ152" s="4"/>
      <c r="GWR152" s="4"/>
      <c r="GWS152" s="4"/>
      <c r="GWT152" s="4"/>
      <c r="GWU152" s="4"/>
      <c r="GWV152" s="4"/>
      <c r="GWW152" s="4"/>
      <c r="GWX152" s="4"/>
      <c r="GWY152" s="4"/>
      <c r="GWZ152" s="4"/>
      <c r="GXA152" s="4"/>
      <c r="GXB152" s="4"/>
      <c r="GXC152" s="4"/>
      <c r="GXD152" s="4"/>
      <c r="GXE152" s="4"/>
      <c r="GXF152" s="4"/>
      <c r="GXG152" s="4"/>
      <c r="GXH152" s="4"/>
      <c r="GXI152" s="4"/>
      <c r="GXJ152" s="4"/>
      <c r="GXK152" s="4"/>
      <c r="GXL152" s="4"/>
      <c r="GXM152" s="4"/>
      <c r="GXN152" s="4"/>
      <c r="GXO152" s="4"/>
      <c r="GXP152" s="4"/>
      <c r="GXQ152" s="4"/>
      <c r="GXR152" s="4"/>
      <c r="GXS152" s="4"/>
      <c r="GXT152" s="4"/>
      <c r="GXU152" s="4"/>
      <c r="GXV152" s="4"/>
      <c r="GXW152" s="4"/>
      <c r="GXX152" s="4"/>
      <c r="GXY152" s="4"/>
      <c r="GXZ152" s="4"/>
      <c r="GYA152" s="4"/>
      <c r="GYB152" s="4"/>
      <c r="GYC152" s="4"/>
      <c r="GYD152" s="4"/>
      <c r="GYE152" s="4"/>
      <c r="GYF152" s="4"/>
      <c r="GYG152" s="4"/>
      <c r="GYH152" s="4"/>
      <c r="GYI152" s="4"/>
      <c r="GYJ152" s="4"/>
      <c r="GYK152" s="4"/>
      <c r="GYL152" s="4"/>
      <c r="GYM152" s="4"/>
      <c r="GYN152" s="4"/>
      <c r="GYO152" s="4"/>
      <c r="GYP152" s="4"/>
      <c r="GYQ152" s="4"/>
      <c r="GYR152" s="4"/>
      <c r="GYS152" s="4"/>
      <c r="GYT152" s="4"/>
      <c r="GYU152" s="4"/>
      <c r="GYV152" s="4"/>
      <c r="GYW152" s="4"/>
      <c r="GYX152" s="4"/>
      <c r="GYY152" s="4"/>
      <c r="GYZ152" s="4"/>
      <c r="GZA152" s="4"/>
      <c r="GZB152" s="4"/>
      <c r="GZC152" s="4"/>
      <c r="GZD152" s="4"/>
      <c r="GZE152" s="4"/>
      <c r="GZF152" s="4"/>
      <c r="GZG152" s="4"/>
      <c r="GZH152" s="4"/>
      <c r="GZI152" s="4"/>
      <c r="GZJ152" s="4"/>
      <c r="GZK152" s="4"/>
      <c r="GZL152" s="4"/>
      <c r="GZM152" s="4"/>
      <c r="GZN152" s="4"/>
      <c r="GZO152" s="4"/>
      <c r="GZP152" s="4"/>
      <c r="GZQ152" s="4"/>
      <c r="GZR152" s="4"/>
      <c r="GZS152" s="4"/>
      <c r="GZT152" s="4"/>
      <c r="GZU152" s="4"/>
      <c r="GZV152" s="4"/>
      <c r="GZW152" s="4"/>
      <c r="GZX152" s="4"/>
      <c r="GZY152" s="4"/>
      <c r="GZZ152" s="4"/>
      <c r="HAA152" s="4"/>
      <c r="HAB152" s="4"/>
      <c r="HAC152" s="4"/>
      <c r="HAD152" s="4"/>
      <c r="HAE152" s="4"/>
      <c r="HAF152" s="4"/>
      <c r="HAG152" s="4"/>
      <c r="HAH152" s="4"/>
      <c r="HAI152" s="4"/>
      <c r="HAJ152" s="4"/>
      <c r="HAK152" s="4"/>
      <c r="HAL152" s="4"/>
      <c r="HAM152" s="4"/>
      <c r="HAN152" s="4"/>
      <c r="HAO152" s="4"/>
      <c r="HAP152" s="4"/>
      <c r="HAQ152" s="4"/>
      <c r="HAR152" s="4"/>
      <c r="HAS152" s="4"/>
      <c r="HAT152" s="4"/>
      <c r="HAU152" s="4"/>
      <c r="HAV152" s="4"/>
      <c r="HAW152" s="4"/>
      <c r="HAX152" s="4"/>
      <c r="HAY152" s="4"/>
      <c r="HAZ152" s="4"/>
      <c r="HBA152" s="4"/>
      <c r="HBB152" s="4"/>
      <c r="HBC152" s="4"/>
      <c r="HBD152" s="4"/>
      <c r="HBE152" s="4"/>
      <c r="HBF152" s="4"/>
      <c r="HBG152" s="4"/>
      <c r="HBH152" s="4"/>
      <c r="HBI152" s="4"/>
      <c r="HBJ152" s="4"/>
      <c r="HBK152" s="4"/>
      <c r="HBL152" s="4"/>
      <c r="HBM152" s="4"/>
      <c r="HBN152" s="4"/>
      <c r="HBO152" s="4"/>
      <c r="HBP152" s="4"/>
      <c r="HBQ152" s="4"/>
      <c r="HBR152" s="4"/>
      <c r="HBS152" s="4"/>
      <c r="HBT152" s="4"/>
      <c r="HBU152" s="4"/>
      <c r="HBV152" s="4"/>
      <c r="HBW152" s="4"/>
      <c r="HBX152" s="4"/>
      <c r="HBY152" s="4"/>
      <c r="HBZ152" s="4"/>
      <c r="HCA152" s="4"/>
      <c r="HCB152" s="4"/>
      <c r="HCC152" s="4"/>
      <c r="HCD152" s="4"/>
      <c r="HCE152" s="4"/>
      <c r="HCF152" s="4"/>
      <c r="HCG152" s="4"/>
      <c r="HCH152" s="4"/>
      <c r="HCI152" s="4"/>
      <c r="HCJ152" s="4"/>
      <c r="HCK152" s="4"/>
      <c r="HCL152" s="4"/>
      <c r="HCM152" s="4"/>
      <c r="HCN152" s="4"/>
      <c r="HCO152" s="4"/>
      <c r="HCP152" s="4"/>
      <c r="HCQ152" s="4"/>
      <c r="HCR152" s="4"/>
      <c r="HCS152" s="4"/>
      <c r="HCT152" s="4"/>
      <c r="HCU152" s="4"/>
      <c r="HCV152" s="4"/>
      <c r="HCW152" s="4"/>
      <c r="HCX152" s="4"/>
      <c r="HCY152" s="4"/>
      <c r="HCZ152" s="4"/>
      <c r="HDA152" s="4"/>
      <c r="HDB152" s="4"/>
      <c r="HDC152" s="4"/>
      <c r="HDD152" s="4"/>
      <c r="HDE152" s="4"/>
      <c r="HDF152" s="4"/>
      <c r="HDG152" s="4"/>
      <c r="HDH152" s="4"/>
      <c r="HDI152" s="4"/>
      <c r="HDJ152" s="4"/>
      <c r="HDK152" s="4"/>
      <c r="HDL152" s="4"/>
      <c r="HDM152" s="4"/>
      <c r="HDN152" s="4"/>
      <c r="HDO152" s="4"/>
      <c r="HDP152" s="4"/>
      <c r="HDQ152" s="4"/>
      <c r="HDR152" s="4"/>
      <c r="HDS152" s="4"/>
      <c r="HDT152" s="4"/>
      <c r="HDU152" s="4"/>
      <c r="HDV152" s="4"/>
      <c r="HDW152" s="4"/>
      <c r="HDX152" s="4"/>
      <c r="HDY152" s="4"/>
      <c r="HDZ152" s="4"/>
      <c r="HEA152" s="4"/>
      <c r="HEB152" s="4"/>
      <c r="HEC152" s="4"/>
      <c r="HED152" s="4"/>
      <c r="HEE152" s="4"/>
      <c r="HEF152" s="4"/>
      <c r="HEG152" s="4"/>
      <c r="HEH152" s="4"/>
      <c r="HEI152" s="4"/>
      <c r="HEJ152" s="4"/>
      <c r="HEK152" s="4"/>
      <c r="HEL152" s="4"/>
      <c r="HEM152" s="4"/>
      <c r="HEN152" s="4"/>
      <c r="HEO152" s="4"/>
      <c r="HEP152" s="4"/>
      <c r="HEQ152" s="4"/>
      <c r="HER152" s="4"/>
      <c r="HES152" s="4"/>
      <c r="HET152" s="4"/>
      <c r="HEU152" s="4"/>
      <c r="HEV152" s="4"/>
      <c r="HEW152" s="4"/>
      <c r="HEX152" s="4"/>
      <c r="HEY152" s="4"/>
      <c r="HEZ152" s="4"/>
      <c r="HFA152" s="4"/>
      <c r="HFB152" s="4"/>
      <c r="HFC152" s="4"/>
      <c r="HFD152" s="4"/>
      <c r="HFE152" s="4"/>
      <c r="HFF152" s="4"/>
      <c r="HFG152" s="4"/>
      <c r="HFH152" s="4"/>
      <c r="HFI152" s="4"/>
      <c r="HFJ152" s="4"/>
      <c r="HFK152" s="4"/>
      <c r="HFL152" s="4"/>
      <c r="HFM152" s="4"/>
      <c r="HFN152" s="4"/>
      <c r="HFO152" s="4"/>
      <c r="HFP152" s="4"/>
      <c r="HFQ152" s="4"/>
      <c r="HFR152" s="4"/>
      <c r="HFS152" s="4"/>
      <c r="HFT152" s="4"/>
      <c r="HFU152" s="4"/>
      <c r="HFV152" s="4"/>
      <c r="HFW152" s="74"/>
      <c r="HFX152" s="74"/>
      <c r="HFY152" s="74"/>
      <c r="HFZ152" s="74"/>
      <c r="HGA152" s="74"/>
      <c r="HGB152" s="74"/>
      <c r="HGC152" s="4"/>
      <c r="HGD152" s="4"/>
      <c r="HGE152" s="4"/>
      <c r="HGF152" s="4"/>
      <c r="HGG152" s="4"/>
      <c r="HGH152" s="4"/>
      <c r="HGI152" s="4"/>
      <c r="HGJ152" s="4"/>
      <c r="HGK152" s="4"/>
      <c r="HGL152" s="4"/>
      <c r="HGM152" s="4"/>
      <c r="HGN152" s="4"/>
      <c r="HGO152" s="4"/>
      <c r="HGP152" s="4"/>
      <c r="HGQ152" s="4"/>
      <c r="HGR152" s="4"/>
      <c r="HGS152" s="4"/>
      <c r="HGT152" s="4"/>
      <c r="HGU152" s="4"/>
      <c r="HGV152" s="4"/>
      <c r="HGW152" s="4"/>
      <c r="HGX152" s="4"/>
      <c r="HGY152" s="4"/>
      <c r="HGZ152" s="4"/>
      <c r="HHA152" s="4"/>
      <c r="HHB152" s="4"/>
      <c r="HHC152" s="4"/>
      <c r="HHD152" s="4"/>
      <c r="HHE152" s="4"/>
      <c r="HHF152" s="4"/>
      <c r="HHG152" s="4"/>
      <c r="HHH152" s="4"/>
      <c r="HHI152" s="4"/>
      <c r="HHJ152" s="4"/>
      <c r="HHK152" s="4"/>
      <c r="HHL152" s="4"/>
      <c r="HHM152" s="4"/>
      <c r="HHN152" s="4"/>
      <c r="HHO152" s="4"/>
      <c r="HHP152" s="4"/>
      <c r="HHQ152" s="4"/>
      <c r="HHR152" s="4"/>
      <c r="HHS152" s="4"/>
      <c r="HHT152" s="4"/>
      <c r="HHU152" s="4"/>
      <c r="HHV152" s="4"/>
      <c r="HHW152" s="4"/>
      <c r="HHX152" s="4"/>
      <c r="HHY152" s="4"/>
      <c r="HHZ152" s="4"/>
      <c r="HIA152" s="4"/>
      <c r="HIB152" s="4"/>
      <c r="HIC152" s="4"/>
      <c r="HID152" s="4"/>
      <c r="HIE152" s="4"/>
      <c r="HIF152" s="4"/>
      <c r="HIG152" s="4"/>
      <c r="HIH152" s="4"/>
      <c r="HII152" s="4"/>
      <c r="HIJ152" s="4"/>
      <c r="HIK152" s="4"/>
      <c r="HIL152" s="4"/>
      <c r="HIM152" s="4"/>
      <c r="HIN152" s="4"/>
      <c r="HIO152" s="4"/>
      <c r="HIP152" s="4"/>
      <c r="HIQ152" s="4"/>
      <c r="HIR152" s="4"/>
      <c r="HIS152" s="4"/>
      <c r="HIT152" s="4"/>
      <c r="HIU152" s="4"/>
      <c r="HIV152" s="4"/>
      <c r="HIW152" s="4"/>
      <c r="HIX152" s="4"/>
      <c r="HIY152" s="4"/>
      <c r="HIZ152" s="4"/>
      <c r="HJA152" s="4"/>
      <c r="HJB152" s="4"/>
      <c r="HJC152" s="4"/>
      <c r="HJD152" s="4"/>
      <c r="HJE152" s="4"/>
      <c r="HJF152" s="4"/>
      <c r="HJG152" s="4"/>
      <c r="HJH152" s="4"/>
      <c r="HJI152" s="4"/>
      <c r="HJJ152" s="4"/>
      <c r="HJK152" s="4"/>
      <c r="HJL152" s="4"/>
      <c r="HJM152" s="4"/>
      <c r="HJN152" s="4"/>
      <c r="HJO152" s="4"/>
      <c r="HJP152" s="4"/>
      <c r="HJQ152" s="4"/>
      <c r="HJR152" s="4"/>
      <c r="HJS152" s="4"/>
      <c r="HJT152" s="4"/>
      <c r="HJU152" s="4"/>
      <c r="HJV152" s="4"/>
      <c r="HJW152" s="4"/>
      <c r="HJX152" s="4"/>
      <c r="HJY152" s="4"/>
      <c r="HJZ152" s="4"/>
      <c r="HKA152" s="4"/>
      <c r="HKB152" s="4"/>
      <c r="HKC152" s="4"/>
      <c r="HKD152" s="4"/>
      <c r="HKE152" s="4"/>
      <c r="HKF152" s="4"/>
      <c r="HKG152" s="4"/>
      <c r="HKH152" s="4"/>
      <c r="HKI152" s="4"/>
      <c r="HKJ152" s="4"/>
      <c r="HKK152" s="4"/>
      <c r="HKL152" s="4"/>
      <c r="HKM152" s="4"/>
      <c r="HKN152" s="4"/>
      <c r="HKO152" s="4"/>
      <c r="HKP152" s="4"/>
      <c r="HKQ152" s="4"/>
      <c r="HKR152" s="4"/>
      <c r="HKS152" s="4"/>
      <c r="HKT152" s="4"/>
      <c r="HKU152" s="4"/>
      <c r="HKV152" s="4"/>
      <c r="HKW152" s="4"/>
      <c r="HKX152" s="4"/>
      <c r="HKY152" s="4"/>
      <c r="HKZ152" s="4"/>
      <c r="HLA152" s="4"/>
      <c r="HLB152" s="4"/>
      <c r="HLC152" s="4"/>
      <c r="HLD152" s="4"/>
      <c r="HLE152" s="4"/>
      <c r="HLF152" s="4"/>
      <c r="HLG152" s="4"/>
      <c r="HLH152" s="4"/>
      <c r="HLI152" s="4"/>
      <c r="HLJ152" s="4"/>
      <c r="HLK152" s="4"/>
      <c r="HLL152" s="4"/>
      <c r="HLM152" s="4"/>
      <c r="HLN152" s="4"/>
      <c r="HLO152" s="4"/>
      <c r="HLP152" s="4"/>
      <c r="HLQ152" s="4"/>
      <c r="HLR152" s="4"/>
      <c r="HLS152" s="4"/>
      <c r="HLT152" s="4"/>
      <c r="HLU152" s="4"/>
      <c r="HLV152" s="4"/>
      <c r="HLW152" s="4"/>
      <c r="HLX152" s="4"/>
      <c r="HLY152" s="4"/>
      <c r="HLZ152" s="4"/>
      <c r="HMA152" s="4"/>
      <c r="HMB152" s="4"/>
      <c r="HMC152" s="4"/>
      <c r="HMD152" s="4"/>
      <c r="HME152" s="4"/>
      <c r="HMF152" s="4"/>
      <c r="HMG152" s="4"/>
      <c r="HMH152" s="4"/>
      <c r="HMI152" s="4"/>
      <c r="HMJ152" s="4"/>
      <c r="HMK152" s="4"/>
      <c r="HML152" s="4"/>
      <c r="HMM152" s="4"/>
      <c r="HMN152" s="4"/>
      <c r="HMO152" s="4"/>
      <c r="HMP152" s="4"/>
      <c r="HMQ152" s="4"/>
      <c r="HMR152" s="4"/>
      <c r="HMS152" s="4"/>
      <c r="HMT152" s="4"/>
      <c r="HMU152" s="4"/>
      <c r="HMV152" s="4"/>
      <c r="HMW152" s="4"/>
      <c r="HMX152" s="4"/>
      <c r="HMY152" s="4"/>
      <c r="HMZ152" s="4"/>
      <c r="HNA152" s="4"/>
      <c r="HNB152" s="4"/>
      <c r="HNC152" s="4"/>
      <c r="HND152" s="4"/>
      <c r="HNE152" s="4"/>
      <c r="HNF152" s="4"/>
      <c r="HNG152" s="4"/>
      <c r="HNH152" s="4"/>
      <c r="HNI152" s="4"/>
      <c r="HNJ152" s="4"/>
      <c r="HNK152" s="4"/>
      <c r="HNL152" s="4"/>
      <c r="HNM152" s="4"/>
      <c r="HNN152" s="4"/>
      <c r="HNO152" s="4"/>
      <c r="HNP152" s="4"/>
      <c r="HNQ152" s="4"/>
      <c r="HNR152" s="4"/>
      <c r="HNS152" s="4"/>
      <c r="HNT152" s="4"/>
      <c r="HNU152" s="4"/>
      <c r="HNV152" s="4"/>
      <c r="HNW152" s="4"/>
      <c r="HNX152" s="4"/>
      <c r="HNY152" s="4"/>
      <c r="HNZ152" s="4"/>
      <c r="HOA152" s="4"/>
      <c r="HOB152" s="4"/>
      <c r="HOC152" s="4"/>
      <c r="HOD152" s="4"/>
      <c r="HOE152" s="4"/>
      <c r="HOF152" s="4"/>
      <c r="HOG152" s="4"/>
      <c r="HOH152" s="4"/>
      <c r="HOI152" s="4"/>
      <c r="HOJ152" s="4"/>
      <c r="HOK152" s="4"/>
      <c r="HOL152" s="4"/>
      <c r="HOM152" s="4"/>
      <c r="HON152" s="4"/>
      <c r="HOO152" s="4"/>
      <c r="HOP152" s="4"/>
      <c r="HOQ152" s="4"/>
      <c r="HOR152" s="4"/>
      <c r="HOS152" s="4"/>
      <c r="HOT152" s="4"/>
      <c r="HOU152" s="4"/>
      <c r="HOV152" s="4"/>
      <c r="HOW152" s="4"/>
      <c r="HOX152" s="4"/>
      <c r="HOY152" s="4"/>
      <c r="HOZ152" s="4"/>
      <c r="HPA152" s="4"/>
      <c r="HPB152" s="4"/>
      <c r="HPC152" s="4"/>
      <c r="HPD152" s="4"/>
      <c r="HPE152" s="4"/>
      <c r="HPF152" s="4"/>
      <c r="HPG152" s="4"/>
      <c r="HPH152" s="4"/>
      <c r="HPI152" s="4"/>
      <c r="HPJ152" s="4"/>
      <c r="HPK152" s="4"/>
      <c r="HPL152" s="4"/>
      <c r="HPM152" s="4"/>
      <c r="HPN152" s="4"/>
      <c r="HPO152" s="4"/>
      <c r="HPP152" s="4"/>
      <c r="HPQ152" s="4"/>
      <c r="HPR152" s="4"/>
      <c r="HPS152" s="74"/>
      <c r="HPT152" s="74"/>
      <c r="HPU152" s="74"/>
      <c r="HPV152" s="74"/>
      <c r="HPW152" s="74"/>
      <c r="HPX152" s="74"/>
      <c r="HPY152" s="4"/>
      <c r="HPZ152" s="4"/>
      <c r="HQA152" s="4"/>
      <c r="HQB152" s="4"/>
      <c r="HQC152" s="4"/>
      <c r="HQD152" s="4"/>
      <c r="HQE152" s="4"/>
      <c r="HQF152" s="4"/>
      <c r="HQG152" s="4"/>
      <c r="HQH152" s="4"/>
      <c r="HQI152" s="4"/>
      <c r="HQJ152" s="4"/>
      <c r="HQK152" s="4"/>
      <c r="HQL152" s="4"/>
      <c r="HQM152" s="4"/>
      <c r="HQN152" s="4"/>
      <c r="HQO152" s="4"/>
      <c r="HQP152" s="4"/>
      <c r="HQQ152" s="4"/>
      <c r="HQR152" s="4"/>
      <c r="HQS152" s="4"/>
      <c r="HQT152" s="4"/>
      <c r="HQU152" s="4"/>
      <c r="HQV152" s="4"/>
      <c r="HQW152" s="4"/>
      <c r="HQX152" s="4"/>
      <c r="HQY152" s="4"/>
      <c r="HQZ152" s="4"/>
      <c r="HRA152" s="4"/>
      <c r="HRB152" s="4"/>
      <c r="HRC152" s="4"/>
      <c r="HRD152" s="4"/>
      <c r="HRE152" s="4"/>
      <c r="HRF152" s="4"/>
      <c r="HRG152" s="4"/>
      <c r="HRH152" s="4"/>
      <c r="HRI152" s="4"/>
      <c r="HRJ152" s="4"/>
      <c r="HRK152" s="4"/>
      <c r="HRL152" s="4"/>
      <c r="HRM152" s="4"/>
      <c r="HRN152" s="4"/>
      <c r="HRO152" s="4"/>
      <c r="HRP152" s="4"/>
      <c r="HRQ152" s="4"/>
      <c r="HRR152" s="4"/>
      <c r="HRS152" s="4"/>
      <c r="HRT152" s="4"/>
      <c r="HRU152" s="4"/>
      <c r="HRV152" s="4"/>
      <c r="HRW152" s="4"/>
      <c r="HRX152" s="4"/>
      <c r="HRY152" s="4"/>
      <c r="HRZ152" s="4"/>
      <c r="HSA152" s="4"/>
      <c r="HSB152" s="4"/>
      <c r="HSC152" s="4"/>
      <c r="HSD152" s="4"/>
      <c r="HSE152" s="4"/>
      <c r="HSF152" s="4"/>
      <c r="HSG152" s="4"/>
      <c r="HSH152" s="4"/>
      <c r="HSI152" s="4"/>
      <c r="HSJ152" s="4"/>
      <c r="HSK152" s="4"/>
      <c r="HSL152" s="4"/>
      <c r="HSM152" s="4"/>
      <c r="HSN152" s="4"/>
      <c r="HSO152" s="4"/>
      <c r="HSP152" s="4"/>
      <c r="HSQ152" s="4"/>
      <c r="HSR152" s="4"/>
      <c r="HSS152" s="4"/>
      <c r="HST152" s="4"/>
      <c r="HSU152" s="4"/>
      <c r="HSV152" s="4"/>
      <c r="HSW152" s="4"/>
      <c r="HSX152" s="4"/>
      <c r="HSY152" s="4"/>
      <c r="HSZ152" s="4"/>
      <c r="HTA152" s="4"/>
      <c r="HTB152" s="4"/>
      <c r="HTC152" s="4"/>
      <c r="HTD152" s="4"/>
      <c r="HTE152" s="4"/>
      <c r="HTF152" s="4"/>
      <c r="HTG152" s="4"/>
      <c r="HTH152" s="4"/>
      <c r="HTI152" s="4"/>
      <c r="HTJ152" s="4"/>
      <c r="HTK152" s="4"/>
      <c r="HTL152" s="4"/>
      <c r="HTM152" s="4"/>
      <c r="HTN152" s="4"/>
      <c r="HTO152" s="4"/>
      <c r="HTP152" s="4"/>
      <c r="HTQ152" s="4"/>
      <c r="HTR152" s="4"/>
      <c r="HTS152" s="4"/>
      <c r="HTT152" s="4"/>
      <c r="HTU152" s="4"/>
      <c r="HTV152" s="4"/>
      <c r="HTW152" s="4"/>
      <c r="HTX152" s="4"/>
      <c r="HTY152" s="4"/>
      <c r="HTZ152" s="4"/>
      <c r="HUA152" s="4"/>
      <c r="HUB152" s="4"/>
      <c r="HUC152" s="4"/>
      <c r="HUD152" s="4"/>
      <c r="HUE152" s="4"/>
      <c r="HUF152" s="4"/>
      <c r="HUG152" s="4"/>
      <c r="HUH152" s="4"/>
      <c r="HUI152" s="4"/>
      <c r="HUJ152" s="4"/>
      <c r="HUK152" s="4"/>
      <c r="HUL152" s="4"/>
      <c r="HUM152" s="4"/>
      <c r="HUN152" s="4"/>
      <c r="HUO152" s="4"/>
      <c r="HUP152" s="4"/>
      <c r="HUQ152" s="4"/>
      <c r="HUR152" s="4"/>
      <c r="HUS152" s="4"/>
      <c r="HUT152" s="4"/>
      <c r="HUU152" s="4"/>
      <c r="HUV152" s="4"/>
      <c r="HUW152" s="4"/>
      <c r="HUX152" s="4"/>
      <c r="HUY152" s="4"/>
      <c r="HUZ152" s="4"/>
      <c r="HVA152" s="4"/>
      <c r="HVB152" s="4"/>
      <c r="HVC152" s="4"/>
      <c r="HVD152" s="4"/>
      <c r="HVE152" s="4"/>
      <c r="HVF152" s="4"/>
      <c r="HVG152" s="4"/>
      <c r="HVH152" s="4"/>
      <c r="HVI152" s="4"/>
      <c r="HVJ152" s="4"/>
      <c r="HVK152" s="4"/>
      <c r="HVL152" s="4"/>
      <c r="HVM152" s="4"/>
      <c r="HVN152" s="4"/>
      <c r="HVO152" s="4"/>
      <c r="HVP152" s="4"/>
      <c r="HVQ152" s="4"/>
      <c r="HVR152" s="4"/>
      <c r="HVS152" s="4"/>
      <c r="HVT152" s="4"/>
      <c r="HVU152" s="4"/>
      <c r="HVV152" s="4"/>
      <c r="HVW152" s="4"/>
      <c r="HVX152" s="4"/>
      <c r="HVY152" s="4"/>
      <c r="HVZ152" s="4"/>
      <c r="HWA152" s="4"/>
      <c r="HWB152" s="4"/>
      <c r="HWC152" s="4"/>
      <c r="HWD152" s="4"/>
      <c r="HWE152" s="4"/>
      <c r="HWF152" s="4"/>
      <c r="HWG152" s="4"/>
      <c r="HWH152" s="4"/>
      <c r="HWI152" s="4"/>
      <c r="HWJ152" s="4"/>
      <c r="HWK152" s="4"/>
      <c r="HWL152" s="4"/>
      <c r="HWM152" s="4"/>
      <c r="HWN152" s="4"/>
      <c r="HWO152" s="4"/>
      <c r="HWP152" s="4"/>
      <c r="HWQ152" s="4"/>
      <c r="HWR152" s="4"/>
      <c r="HWS152" s="4"/>
      <c r="HWT152" s="4"/>
      <c r="HWU152" s="4"/>
      <c r="HWV152" s="4"/>
      <c r="HWW152" s="4"/>
      <c r="HWX152" s="4"/>
      <c r="HWY152" s="4"/>
      <c r="HWZ152" s="4"/>
      <c r="HXA152" s="4"/>
      <c r="HXB152" s="4"/>
      <c r="HXC152" s="4"/>
      <c r="HXD152" s="4"/>
      <c r="HXE152" s="4"/>
      <c r="HXF152" s="4"/>
      <c r="HXG152" s="4"/>
      <c r="HXH152" s="4"/>
      <c r="HXI152" s="4"/>
      <c r="HXJ152" s="4"/>
      <c r="HXK152" s="4"/>
      <c r="HXL152" s="4"/>
      <c r="HXM152" s="4"/>
      <c r="HXN152" s="4"/>
      <c r="HXO152" s="4"/>
      <c r="HXP152" s="4"/>
      <c r="HXQ152" s="4"/>
      <c r="HXR152" s="4"/>
      <c r="HXS152" s="4"/>
      <c r="HXT152" s="4"/>
      <c r="HXU152" s="4"/>
      <c r="HXV152" s="4"/>
      <c r="HXW152" s="4"/>
      <c r="HXX152" s="4"/>
      <c r="HXY152" s="4"/>
      <c r="HXZ152" s="4"/>
      <c r="HYA152" s="4"/>
      <c r="HYB152" s="4"/>
      <c r="HYC152" s="4"/>
      <c r="HYD152" s="4"/>
      <c r="HYE152" s="4"/>
      <c r="HYF152" s="4"/>
      <c r="HYG152" s="4"/>
      <c r="HYH152" s="4"/>
      <c r="HYI152" s="4"/>
      <c r="HYJ152" s="4"/>
      <c r="HYK152" s="4"/>
      <c r="HYL152" s="4"/>
      <c r="HYM152" s="4"/>
      <c r="HYN152" s="4"/>
      <c r="HYO152" s="4"/>
      <c r="HYP152" s="4"/>
      <c r="HYQ152" s="4"/>
      <c r="HYR152" s="4"/>
      <c r="HYS152" s="4"/>
      <c r="HYT152" s="4"/>
      <c r="HYU152" s="4"/>
      <c r="HYV152" s="4"/>
      <c r="HYW152" s="4"/>
      <c r="HYX152" s="4"/>
      <c r="HYY152" s="4"/>
      <c r="HYZ152" s="4"/>
      <c r="HZA152" s="4"/>
      <c r="HZB152" s="4"/>
      <c r="HZC152" s="4"/>
      <c r="HZD152" s="4"/>
      <c r="HZE152" s="4"/>
      <c r="HZF152" s="4"/>
      <c r="HZG152" s="4"/>
      <c r="HZH152" s="4"/>
      <c r="HZI152" s="4"/>
      <c r="HZJ152" s="4"/>
      <c r="HZK152" s="4"/>
      <c r="HZL152" s="4"/>
      <c r="HZM152" s="4"/>
      <c r="HZN152" s="4"/>
      <c r="HZO152" s="74"/>
      <c r="HZP152" s="74"/>
      <c r="HZQ152" s="74"/>
      <c r="HZR152" s="74"/>
      <c r="HZS152" s="74"/>
      <c r="HZT152" s="74"/>
      <c r="HZU152" s="4"/>
      <c r="HZV152" s="4"/>
      <c r="HZW152" s="4"/>
      <c r="HZX152" s="4"/>
      <c r="HZY152" s="4"/>
      <c r="HZZ152" s="4"/>
      <c r="IAA152" s="4"/>
      <c r="IAB152" s="4"/>
      <c r="IAC152" s="4"/>
      <c r="IAD152" s="4"/>
      <c r="IAE152" s="4"/>
      <c r="IAF152" s="4"/>
      <c r="IAG152" s="4"/>
      <c r="IAH152" s="4"/>
      <c r="IAI152" s="4"/>
      <c r="IAJ152" s="4"/>
      <c r="IAK152" s="4"/>
      <c r="IAL152" s="4"/>
      <c r="IAM152" s="4"/>
      <c r="IAN152" s="4"/>
      <c r="IAO152" s="4"/>
      <c r="IAP152" s="4"/>
      <c r="IAQ152" s="4"/>
      <c r="IAR152" s="4"/>
      <c r="IAS152" s="4"/>
      <c r="IAT152" s="4"/>
      <c r="IAU152" s="4"/>
      <c r="IAV152" s="4"/>
      <c r="IAW152" s="4"/>
      <c r="IAX152" s="4"/>
      <c r="IAY152" s="4"/>
      <c r="IAZ152" s="4"/>
      <c r="IBA152" s="4"/>
      <c r="IBB152" s="4"/>
      <c r="IBC152" s="4"/>
      <c r="IBD152" s="4"/>
      <c r="IBE152" s="4"/>
      <c r="IBF152" s="4"/>
      <c r="IBG152" s="4"/>
      <c r="IBH152" s="4"/>
      <c r="IBI152" s="4"/>
      <c r="IBJ152" s="4"/>
      <c r="IBK152" s="4"/>
      <c r="IBL152" s="4"/>
      <c r="IBM152" s="4"/>
      <c r="IBN152" s="4"/>
      <c r="IBO152" s="4"/>
      <c r="IBP152" s="4"/>
      <c r="IBQ152" s="4"/>
      <c r="IBR152" s="4"/>
      <c r="IBS152" s="4"/>
      <c r="IBT152" s="4"/>
      <c r="IBU152" s="4"/>
      <c r="IBV152" s="4"/>
      <c r="IBW152" s="4"/>
      <c r="IBX152" s="4"/>
      <c r="IBY152" s="4"/>
      <c r="IBZ152" s="4"/>
      <c r="ICA152" s="4"/>
      <c r="ICB152" s="4"/>
      <c r="ICC152" s="4"/>
      <c r="ICD152" s="4"/>
      <c r="ICE152" s="4"/>
      <c r="ICF152" s="4"/>
      <c r="ICG152" s="4"/>
      <c r="ICH152" s="4"/>
      <c r="ICI152" s="4"/>
      <c r="ICJ152" s="4"/>
      <c r="ICK152" s="4"/>
      <c r="ICL152" s="4"/>
      <c r="ICM152" s="4"/>
      <c r="ICN152" s="4"/>
      <c r="ICO152" s="4"/>
      <c r="ICP152" s="4"/>
      <c r="ICQ152" s="4"/>
      <c r="ICR152" s="4"/>
      <c r="ICS152" s="4"/>
      <c r="ICT152" s="4"/>
      <c r="ICU152" s="4"/>
      <c r="ICV152" s="4"/>
      <c r="ICW152" s="4"/>
      <c r="ICX152" s="4"/>
      <c r="ICY152" s="4"/>
      <c r="ICZ152" s="4"/>
      <c r="IDA152" s="4"/>
      <c r="IDB152" s="4"/>
      <c r="IDC152" s="4"/>
      <c r="IDD152" s="4"/>
      <c r="IDE152" s="4"/>
      <c r="IDF152" s="4"/>
      <c r="IDG152" s="4"/>
      <c r="IDH152" s="4"/>
      <c r="IDI152" s="4"/>
      <c r="IDJ152" s="4"/>
      <c r="IDK152" s="4"/>
      <c r="IDL152" s="4"/>
      <c r="IDM152" s="4"/>
      <c r="IDN152" s="4"/>
      <c r="IDO152" s="4"/>
      <c r="IDP152" s="4"/>
      <c r="IDQ152" s="4"/>
      <c r="IDR152" s="4"/>
      <c r="IDS152" s="4"/>
      <c r="IDT152" s="4"/>
      <c r="IDU152" s="4"/>
      <c r="IDV152" s="4"/>
      <c r="IDW152" s="4"/>
      <c r="IDX152" s="4"/>
      <c r="IDY152" s="4"/>
      <c r="IDZ152" s="4"/>
      <c r="IEA152" s="4"/>
      <c r="IEB152" s="4"/>
      <c r="IEC152" s="4"/>
      <c r="IED152" s="4"/>
      <c r="IEE152" s="4"/>
      <c r="IEF152" s="4"/>
      <c r="IEG152" s="4"/>
      <c r="IEH152" s="4"/>
      <c r="IEI152" s="4"/>
      <c r="IEJ152" s="4"/>
      <c r="IEK152" s="4"/>
      <c r="IEL152" s="4"/>
      <c r="IEM152" s="4"/>
      <c r="IEN152" s="4"/>
      <c r="IEO152" s="4"/>
      <c r="IEP152" s="4"/>
      <c r="IEQ152" s="4"/>
      <c r="IER152" s="4"/>
      <c r="IES152" s="4"/>
      <c r="IET152" s="4"/>
      <c r="IEU152" s="4"/>
      <c r="IEV152" s="4"/>
      <c r="IEW152" s="4"/>
      <c r="IEX152" s="4"/>
      <c r="IEY152" s="4"/>
      <c r="IEZ152" s="4"/>
      <c r="IFA152" s="4"/>
      <c r="IFB152" s="4"/>
      <c r="IFC152" s="4"/>
      <c r="IFD152" s="4"/>
      <c r="IFE152" s="4"/>
      <c r="IFF152" s="4"/>
      <c r="IFG152" s="4"/>
      <c r="IFH152" s="4"/>
      <c r="IFI152" s="4"/>
      <c r="IFJ152" s="4"/>
      <c r="IFK152" s="4"/>
      <c r="IFL152" s="4"/>
      <c r="IFM152" s="4"/>
      <c r="IFN152" s="4"/>
      <c r="IFO152" s="4"/>
      <c r="IFP152" s="4"/>
      <c r="IFQ152" s="4"/>
      <c r="IFR152" s="4"/>
      <c r="IFS152" s="4"/>
      <c r="IFT152" s="4"/>
      <c r="IFU152" s="4"/>
      <c r="IFV152" s="4"/>
      <c r="IFW152" s="4"/>
      <c r="IFX152" s="4"/>
      <c r="IFY152" s="4"/>
      <c r="IFZ152" s="4"/>
      <c r="IGA152" s="4"/>
      <c r="IGB152" s="4"/>
      <c r="IGC152" s="4"/>
      <c r="IGD152" s="4"/>
      <c r="IGE152" s="4"/>
      <c r="IGF152" s="4"/>
      <c r="IGG152" s="4"/>
      <c r="IGH152" s="4"/>
      <c r="IGI152" s="4"/>
      <c r="IGJ152" s="4"/>
      <c r="IGK152" s="4"/>
      <c r="IGL152" s="4"/>
      <c r="IGM152" s="4"/>
      <c r="IGN152" s="4"/>
      <c r="IGO152" s="4"/>
      <c r="IGP152" s="4"/>
      <c r="IGQ152" s="4"/>
      <c r="IGR152" s="4"/>
      <c r="IGS152" s="4"/>
      <c r="IGT152" s="4"/>
      <c r="IGU152" s="4"/>
      <c r="IGV152" s="4"/>
      <c r="IGW152" s="4"/>
      <c r="IGX152" s="4"/>
      <c r="IGY152" s="4"/>
      <c r="IGZ152" s="4"/>
      <c r="IHA152" s="4"/>
      <c r="IHB152" s="4"/>
      <c r="IHC152" s="4"/>
      <c r="IHD152" s="4"/>
      <c r="IHE152" s="4"/>
      <c r="IHF152" s="4"/>
      <c r="IHG152" s="4"/>
      <c r="IHH152" s="4"/>
      <c r="IHI152" s="4"/>
      <c r="IHJ152" s="4"/>
      <c r="IHK152" s="4"/>
      <c r="IHL152" s="4"/>
      <c r="IHM152" s="4"/>
      <c r="IHN152" s="4"/>
      <c r="IHO152" s="4"/>
      <c r="IHP152" s="4"/>
      <c r="IHQ152" s="4"/>
      <c r="IHR152" s="4"/>
      <c r="IHS152" s="4"/>
      <c r="IHT152" s="4"/>
      <c r="IHU152" s="4"/>
      <c r="IHV152" s="4"/>
      <c r="IHW152" s="4"/>
      <c r="IHX152" s="4"/>
      <c r="IHY152" s="4"/>
      <c r="IHZ152" s="4"/>
      <c r="IIA152" s="4"/>
      <c r="IIB152" s="4"/>
      <c r="IIC152" s="4"/>
      <c r="IID152" s="4"/>
      <c r="IIE152" s="4"/>
      <c r="IIF152" s="4"/>
      <c r="IIG152" s="4"/>
      <c r="IIH152" s="4"/>
      <c r="III152" s="4"/>
      <c r="IIJ152" s="4"/>
      <c r="IIK152" s="4"/>
      <c r="IIL152" s="4"/>
      <c r="IIM152" s="4"/>
      <c r="IIN152" s="4"/>
      <c r="IIO152" s="4"/>
      <c r="IIP152" s="4"/>
      <c r="IIQ152" s="4"/>
      <c r="IIR152" s="4"/>
      <c r="IIS152" s="4"/>
      <c r="IIT152" s="4"/>
      <c r="IIU152" s="4"/>
      <c r="IIV152" s="4"/>
      <c r="IIW152" s="4"/>
      <c r="IIX152" s="4"/>
      <c r="IIY152" s="4"/>
      <c r="IIZ152" s="4"/>
      <c r="IJA152" s="4"/>
      <c r="IJB152" s="4"/>
      <c r="IJC152" s="4"/>
      <c r="IJD152" s="4"/>
      <c r="IJE152" s="4"/>
      <c r="IJF152" s="4"/>
      <c r="IJG152" s="4"/>
      <c r="IJH152" s="4"/>
      <c r="IJI152" s="4"/>
      <c r="IJJ152" s="4"/>
      <c r="IJK152" s="74"/>
      <c r="IJL152" s="74"/>
      <c r="IJM152" s="74"/>
      <c r="IJN152" s="74"/>
      <c r="IJO152" s="74"/>
      <c r="IJP152" s="74"/>
      <c r="IJQ152" s="4"/>
      <c r="IJR152" s="4"/>
      <c r="IJS152" s="4"/>
      <c r="IJT152" s="4"/>
      <c r="IJU152" s="4"/>
      <c r="IJV152" s="4"/>
      <c r="IJW152" s="4"/>
      <c r="IJX152" s="4"/>
      <c r="IJY152" s="4"/>
      <c r="IJZ152" s="4"/>
      <c r="IKA152" s="4"/>
      <c r="IKB152" s="4"/>
      <c r="IKC152" s="4"/>
      <c r="IKD152" s="4"/>
      <c r="IKE152" s="4"/>
      <c r="IKF152" s="4"/>
      <c r="IKG152" s="4"/>
      <c r="IKH152" s="4"/>
      <c r="IKI152" s="4"/>
      <c r="IKJ152" s="4"/>
      <c r="IKK152" s="4"/>
      <c r="IKL152" s="4"/>
      <c r="IKM152" s="4"/>
      <c r="IKN152" s="4"/>
      <c r="IKO152" s="4"/>
      <c r="IKP152" s="4"/>
      <c r="IKQ152" s="4"/>
      <c r="IKR152" s="4"/>
      <c r="IKS152" s="4"/>
      <c r="IKT152" s="4"/>
      <c r="IKU152" s="4"/>
      <c r="IKV152" s="4"/>
      <c r="IKW152" s="4"/>
      <c r="IKX152" s="4"/>
      <c r="IKY152" s="4"/>
      <c r="IKZ152" s="4"/>
      <c r="ILA152" s="4"/>
      <c r="ILB152" s="4"/>
      <c r="ILC152" s="4"/>
      <c r="ILD152" s="4"/>
      <c r="ILE152" s="4"/>
      <c r="ILF152" s="4"/>
      <c r="ILG152" s="4"/>
      <c r="ILH152" s="4"/>
      <c r="ILI152" s="4"/>
      <c r="ILJ152" s="4"/>
      <c r="ILK152" s="4"/>
      <c r="ILL152" s="4"/>
      <c r="ILM152" s="4"/>
      <c r="ILN152" s="4"/>
      <c r="ILO152" s="4"/>
      <c r="ILP152" s="4"/>
      <c r="ILQ152" s="4"/>
      <c r="ILR152" s="4"/>
      <c r="ILS152" s="4"/>
      <c r="ILT152" s="4"/>
      <c r="ILU152" s="4"/>
      <c r="ILV152" s="4"/>
      <c r="ILW152" s="4"/>
      <c r="ILX152" s="4"/>
      <c r="ILY152" s="4"/>
      <c r="ILZ152" s="4"/>
      <c r="IMA152" s="4"/>
      <c r="IMB152" s="4"/>
      <c r="IMC152" s="4"/>
      <c r="IMD152" s="4"/>
      <c r="IME152" s="4"/>
      <c r="IMF152" s="4"/>
      <c r="IMG152" s="4"/>
      <c r="IMH152" s="4"/>
      <c r="IMI152" s="4"/>
      <c r="IMJ152" s="4"/>
      <c r="IMK152" s="4"/>
      <c r="IML152" s="4"/>
      <c r="IMM152" s="4"/>
      <c r="IMN152" s="4"/>
      <c r="IMO152" s="4"/>
      <c r="IMP152" s="4"/>
      <c r="IMQ152" s="4"/>
      <c r="IMR152" s="4"/>
      <c r="IMS152" s="4"/>
      <c r="IMT152" s="4"/>
      <c r="IMU152" s="4"/>
      <c r="IMV152" s="4"/>
      <c r="IMW152" s="4"/>
      <c r="IMX152" s="4"/>
      <c r="IMY152" s="4"/>
      <c r="IMZ152" s="4"/>
      <c r="INA152" s="4"/>
      <c r="INB152" s="4"/>
      <c r="INC152" s="4"/>
      <c r="IND152" s="4"/>
      <c r="INE152" s="4"/>
      <c r="INF152" s="4"/>
      <c r="ING152" s="4"/>
      <c r="INH152" s="4"/>
      <c r="INI152" s="4"/>
      <c r="INJ152" s="4"/>
      <c r="INK152" s="4"/>
      <c r="INL152" s="4"/>
      <c r="INM152" s="4"/>
      <c r="INN152" s="4"/>
      <c r="INO152" s="4"/>
      <c r="INP152" s="4"/>
      <c r="INQ152" s="4"/>
      <c r="INR152" s="4"/>
      <c r="INS152" s="4"/>
      <c r="INT152" s="4"/>
      <c r="INU152" s="4"/>
      <c r="INV152" s="4"/>
      <c r="INW152" s="4"/>
      <c r="INX152" s="4"/>
      <c r="INY152" s="4"/>
      <c r="INZ152" s="4"/>
      <c r="IOA152" s="4"/>
      <c r="IOB152" s="4"/>
      <c r="IOC152" s="4"/>
      <c r="IOD152" s="4"/>
      <c r="IOE152" s="4"/>
      <c r="IOF152" s="4"/>
      <c r="IOG152" s="4"/>
      <c r="IOH152" s="4"/>
      <c r="IOI152" s="4"/>
      <c r="IOJ152" s="4"/>
      <c r="IOK152" s="4"/>
      <c r="IOL152" s="4"/>
      <c r="IOM152" s="4"/>
      <c r="ION152" s="4"/>
      <c r="IOO152" s="4"/>
      <c r="IOP152" s="4"/>
      <c r="IOQ152" s="4"/>
      <c r="IOR152" s="4"/>
      <c r="IOS152" s="4"/>
      <c r="IOT152" s="4"/>
      <c r="IOU152" s="4"/>
      <c r="IOV152" s="4"/>
      <c r="IOW152" s="4"/>
      <c r="IOX152" s="4"/>
      <c r="IOY152" s="4"/>
      <c r="IOZ152" s="4"/>
      <c r="IPA152" s="4"/>
      <c r="IPB152" s="4"/>
      <c r="IPC152" s="4"/>
      <c r="IPD152" s="4"/>
      <c r="IPE152" s="4"/>
      <c r="IPF152" s="4"/>
      <c r="IPG152" s="4"/>
      <c r="IPH152" s="4"/>
      <c r="IPI152" s="4"/>
      <c r="IPJ152" s="4"/>
      <c r="IPK152" s="4"/>
      <c r="IPL152" s="4"/>
      <c r="IPM152" s="4"/>
      <c r="IPN152" s="4"/>
      <c r="IPO152" s="4"/>
      <c r="IPP152" s="4"/>
      <c r="IPQ152" s="4"/>
      <c r="IPR152" s="4"/>
      <c r="IPS152" s="4"/>
      <c r="IPT152" s="4"/>
      <c r="IPU152" s="4"/>
      <c r="IPV152" s="4"/>
      <c r="IPW152" s="4"/>
      <c r="IPX152" s="4"/>
      <c r="IPY152" s="4"/>
      <c r="IPZ152" s="4"/>
      <c r="IQA152" s="4"/>
      <c r="IQB152" s="4"/>
      <c r="IQC152" s="4"/>
      <c r="IQD152" s="4"/>
      <c r="IQE152" s="4"/>
      <c r="IQF152" s="4"/>
      <c r="IQG152" s="4"/>
      <c r="IQH152" s="4"/>
      <c r="IQI152" s="4"/>
      <c r="IQJ152" s="4"/>
      <c r="IQK152" s="4"/>
      <c r="IQL152" s="4"/>
      <c r="IQM152" s="4"/>
      <c r="IQN152" s="4"/>
      <c r="IQO152" s="4"/>
      <c r="IQP152" s="4"/>
      <c r="IQQ152" s="4"/>
      <c r="IQR152" s="4"/>
      <c r="IQS152" s="4"/>
      <c r="IQT152" s="4"/>
      <c r="IQU152" s="4"/>
      <c r="IQV152" s="4"/>
      <c r="IQW152" s="4"/>
      <c r="IQX152" s="4"/>
      <c r="IQY152" s="4"/>
      <c r="IQZ152" s="4"/>
      <c r="IRA152" s="4"/>
      <c r="IRB152" s="4"/>
      <c r="IRC152" s="4"/>
      <c r="IRD152" s="4"/>
      <c r="IRE152" s="4"/>
      <c r="IRF152" s="4"/>
      <c r="IRG152" s="4"/>
      <c r="IRH152" s="4"/>
      <c r="IRI152" s="4"/>
      <c r="IRJ152" s="4"/>
      <c r="IRK152" s="4"/>
      <c r="IRL152" s="4"/>
      <c r="IRM152" s="4"/>
      <c r="IRN152" s="4"/>
      <c r="IRO152" s="4"/>
      <c r="IRP152" s="4"/>
      <c r="IRQ152" s="4"/>
      <c r="IRR152" s="4"/>
      <c r="IRS152" s="4"/>
      <c r="IRT152" s="4"/>
      <c r="IRU152" s="4"/>
      <c r="IRV152" s="4"/>
      <c r="IRW152" s="4"/>
      <c r="IRX152" s="4"/>
      <c r="IRY152" s="4"/>
      <c r="IRZ152" s="4"/>
      <c r="ISA152" s="4"/>
      <c r="ISB152" s="4"/>
      <c r="ISC152" s="4"/>
      <c r="ISD152" s="4"/>
      <c r="ISE152" s="4"/>
      <c r="ISF152" s="4"/>
      <c r="ISG152" s="4"/>
      <c r="ISH152" s="4"/>
      <c r="ISI152" s="4"/>
      <c r="ISJ152" s="4"/>
      <c r="ISK152" s="4"/>
      <c r="ISL152" s="4"/>
      <c r="ISM152" s="4"/>
      <c r="ISN152" s="4"/>
      <c r="ISO152" s="4"/>
      <c r="ISP152" s="4"/>
      <c r="ISQ152" s="4"/>
      <c r="ISR152" s="4"/>
      <c r="ISS152" s="4"/>
      <c r="IST152" s="4"/>
      <c r="ISU152" s="4"/>
      <c r="ISV152" s="4"/>
      <c r="ISW152" s="4"/>
      <c r="ISX152" s="4"/>
      <c r="ISY152" s="4"/>
      <c r="ISZ152" s="4"/>
      <c r="ITA152" s="4"/>
      <c r="ITB152" s="4"/>
      <c r="ITC152" s="4"/>
      <c r="ITD152" s="4"/>
      <c r="ITE152" s="4"/>
      <c r="ITF152" s="4"/>
      <c r="ITG152" s="74"/>
      <c r="ITH152" s="74"/>
      <c r="ITI152" s="74"/>
      <c r="ITJ152" s="74"/>
      <c r="ITK152" s="74"/>
      <c r="ITL152" s="74"/>
      <c r="ITM152" s="4"/>
      <c r="ITN152" s="4"/>
      <c r="ITO152" s="4"/>
      <c r="ITP152" s="4"/>
      <c r="ITQ152" s="4"/>
      <c r="ITR152" s="4"/>
      <c r="ITS152" s="4"/>
      <c r="ITT152" s="4"/>
      <c r="ITU152" s="4"/>
      <c r="ITV152" s="4"/>
      <c r="ITW152" s="4"/>
      <c r="ITX152" s="4"/>
      <c r="ITY152" s="4"/>
      <c r="ITZ152" s="4"/>
      <c r="IUA152" s="4"/>
      <c r="IUB152" s="4"/>
      <c r="IUC152" s="4"/>
      <c r="IUD152" s="4"/>
      <c r="IUE152" s="4"/>
      <c r="IUF152" s="4"/>
      <c r="IUG152" s="4"/>
      <c r="IUH152" s="4"/>
      <c r="IUI152" s="4"/>
      <c r="IUJ152" s="4"/>
      <c r="IUK152" s="4"/>
      <c r="IUL152" s="4"/>
      <c r="IUM152" s="4"/>
      <c r="IUN152" s="4"/>
      <c r="IUO152" s="4"/>
      <c r="IUP152" s="4"/>
      <c r="IUQ152" s="4"/>
      <c r="IUR152" s="4"/>
      <c r="IUS152" s="4"/>
      <c r="IUT152" s="4"/>
      <c r="IUU152" s="4"/>
      <c r="IUV152" s="4"/>
      <c r="IUW152" s="4"/>
      <c r="IUX152" s="4"/>
      <c r="IUY152" s="4"/>
      <c r="IUZ152" s="4"/>
      <c r="IVA152" s="4"/>
      <c r="IVB152" s="4"/>
      <c r="IVC152" s="4"/>
      <c r="IVD152" s="4"/>
      <c r="IVE152" s="4"/>
      <c r="IVF152" s="4"/>
      <c r="IVG152" s="4"/>
      <c r="IVH152" s="4"/>
      <c r="IVI152" s="4"/>
      <c r="IVJ152" s="4"/>
      <c r="IVK152" s="4"/>
      <c r="IVL152" s="4"/>
      <c r="IVM152" s="4"/>
      <c r="IVN152" s="4"/>
      <c r="IVO152" s="4"/>
      <c r="IVP152" s="4"/>
      <c r="IVQ152" s="4"/>
      <c r="IVR152" s="4"/>
      <c r="IVS152" s="4"/>
      <c r="IVT152" s="4"/>
      <c r="IVU152" s="4"/>
      <c r="IVV152" s="4"/>
      <c r="IVW152" s="4"/>
      <c r="IVX152" s="4"/>
      <c r="IVY152" s="4"/>
      <c r="IVZ152" s="4"/>
      <c r="IWA152" s="4"/>
      <c r="IWB152" s="4"/>
      <c r="IWC152" s="4"/>
      <c r="IWD152" s="4"/>
      <c r="IWE152" s="4"/>
      <c r="IWF152" s="4"/>
      <c r="IWG152" s="4"/>
      <c r="IWH152" s="4"/>
      <c r="IWI152" s="4"/>
      <c r="IWJ152" s="4"/>
      <c r="IWK152" s="4"/>
      <c r="IWL152" s="4"/>
      <c r="IWM152" s="4"/>
      <c r="IWN152" s="4"/>
      <c r="IWO152" s="4"/>
      <c r="IWP152" s="4"/>
      <c r="IWQ152" s="4"/>
      <c r="IWR152" s="4"/>
      <c r="IWS152" s="4"/>
      <c r="IWT152" s="4"/>
      <c r="IWU152" s="4"/>
      <c r="IWV152" s="4"/>
      <c r="IWW152" s="4"/>
      <c r="IWX152" s="4"/>
      <c r="IWY152" s="4"/>
      <c r="IWZ152" s="4"/>
      <c r="IXA152" s="4"/>
      <c r="IXB152" s="4"/>
      <c r="IXC152" s="4"/>
      <c r="IXD152" s="4"/>
      <c r="IXE152" s="4"/>
      <c r="IXF152" s="4"/>
      <c r="IXG152" s="4"/>
      <c r="IXH152" s="4"/>
      <c r="IXI152" s="4"/>
      <c r="IXJ152" s="4"/>
      <c r="IXK152" s="4"/>
      <c r="IXL152" s="4"/>
      <c r="IXM152" s="4"/>
      <c r="IXN152" s="4"/>
      <c r="IXO152" s="4"/>
      <c r="IXP152" s="4"/>
      <c r="IXQ152" s="4"/>
      <c r="IXR152" s="4"/>
      <c r="IXS152" s="4"/>
      <c r="IXT152" s="4"/>
      <c r="IXU152" s="4"/>
      <c r="IXV152" s="4"/>
      <c r="IXW152" s="4"/>
      <c r="IXX152" s="4"/>
      <c r="IXY152" s="4"/>
      <c r="IXZ152" s="4"/>
      <c r="IYA152" s="4"/>
      <c r="IYB152" s="4"/>
      <c r="IYC152" s="4"/>
      <c r="IYD152" s="4"/>
      <c r="IYE152" s="4"/>
      <c r="IYF152" s="4"/>
      <c r="IYG152" s="4"/>
      <c r="IYH152" s="4"/>
      <c r="IYI152" s="4"/>
      <c r="IYJ152" s="4"/>
      <c r="IYK152" s="4"/>
      <c r="IYL152" s="4"/>
      <c r="IYM152" s="4"/>
      <c r="IYN152" s="4"/>
      <c r="IYO152" s="4"/>
      <c r="IYP152" s="4"/>
      <c r="IYQ152" s="4"/>
      <c r="IYR152" s="4"/>
      <c r="IYS152" s="4"/>
      <c r="IYT152" s="4"/>
      <c r="IYU152" s="4"/>
      <c r="IYV152" s="4"/>
      <c r="IYW152" s="4"/>
      <c r="IYX152" s="4"/>
      <c r="IYY152" s="4"/>
      <c r="IYZ152" s="4"/>
      <c r="IZA152" s="4"/>
      <c r="IZB152" s="4"/>
      <c r="IZC152" s="4"/>
      <c r="IZD152" s="4"/>
      <c r="IZE152" s="4"/>
      <c r="IZF152" s="4"/>
      <c r="IZG152" s="4"/>
      <c r="IZH152" s="4"/>
      <c r="IZI152" s="4"/>
      <c r="IZJ152" s="4"/>
      <c r="IZK152" s="4"/>
      <c r="IZL152" s="4"/>
      <c r="IZM152" s="4"/>
      <c r="IZN152" s="4"/>
      <c r="IZO152" s="4"/>
      <c r="IZP152" s="4"/>
      <c r="IZQ152" s="4"/>
      <c r="IZR152" s="4"/>
      <c r="IZS152" s="4"/>
      <c r="IZT152" s="4"/>
      <c r="IZU152" s="4"/>
      <c r="IZV152" s="4"/>
      <c r="IZW152" s="4"/>
      <c r="IZX152" s="4"/>
      <c r="IZY152" s="4"/>
      <c r="IZZ152" s="4"/>
      <c r="JAA152" s="4"/>
      <c r="JAB152" s="4"/>
      <c r="JAC152" s="4"/>
      <c r="JAD152" s="4"/>
      <c r="JAE152" s="4"/>
      <c r="JAF152" s="4"/>
      <c r="JAG152" s="4"/>
      <c r="JAH152" s="4"/>
      <c r="JAI152" s="4"/>
      <c r="JAJ152" s="4"/>
      <c r="JAK152" s="4"/>
      <c r="JAL152" s="4"/>
      <c r="JAM152" s="4"/>
      <c r="JAN152" s="4"/>
      <c r="JAO152" s="4"/>
      <c r="JAP152" s="4"/>
      <c r="JAQ152" s="4"/>
      <c r="JAR152" s="4"/>
      <c r="JAS152" s="4"/>
      <c r="JAT152" s="4"/>
      <c r="JAU152" s="4"/>
      <c r="JAV152" s="4"/>
      <c r="JAW152" s="4"/>
      <c r="JAX152" s="4"/>
      <c r="JAY152" s="4"/>
      <c r="JAZ152" s="4"/>
      <c r="JBA152" s="4"/>
      <c r="JBB152" s="4"/>
      <c r="JBC152" s="4"/>
      <c r="JBD152" s="4"/>
      <c r="JBE152" s="4"/>
      <c r="JBF152" s="4"/>
      <c r="JBG152" s="4"/>
      <c r="JBH152" s="4"/>
      <c r="JBI152" s="4"/>
      <c r="JBJ152" s="4"/>
      <c r="JBK152" s="4"/>
      <c r="JBL152" s="4"/>
      <c r="JBM152" s="4"/>
      <c r="JBN152" s="4"/>
      <c r="JBO152" s="4"/>
      <c r="JBP152" s="4"/>
      <c r="JBQ152" s="4"/>
      <c r="JBR152" s="4"/>
      <c r="JBS152" s="4"/>
      <c r="JBT152" s="4"/>
      <c r="JBU152" s="4"/>
      <c r="JBV152" s="4"/>
      <c r="JBW152" s="4"/>
      <c r="JBX152" s="4"/>
      <c r="JBY152" s="4"/>
      <c r="JBZ152" s="4"/>
      <c r="JCA152" s="4"/>
      <c r="JCB152" s="4"/>
      <c r="JCC152" s="4"/>
      <c r="JCD152" s="4"/>
      <c r="JCE152" s="4"/>
      <c r="JCF152" s="4"/>
      <c r="JCG152" s="4"/>
      <c r="JCH152" s="4"/>
      <c r="JCI152" s="4"/>
      <c r="JCJ152" s="4"/>
      <c r="JCK152" s="4"/>
      <c r="JCL152" s="4"/>
      <c r="JCM152" s="4"/>
      <c r="JCN152" s="4"/>
      <c r="JCO152" s="4"/>
      <c r="JCP152" s="4"/>
      <c r="JCQ152" s="4"/>
      <c r="JCR152" s="4"/>
      <c r="JCS152" s="4"/>
      <c r="JCT152" s="4"/>
      <c r="JCU152" s="4"/>
      <c r="JCV152" s="4"/>
      <c r="JCW152" s="4"/>
      <c r="JCX152" s="4"/>
      <c r="JCY152" s="4"/>
      <c r="JCZ152" s="4"/>
      <c r="JDA152" s="4"/>
      <c r="JDB152" s="4"/>
      <c r="JDC152" s="74"/>
      <c r="JDD152" s="74"/>
      <c r="JDE152" s="74"/>
      <c r="JDF152" s="74"/>
      <c r="JDG152" s="74"/>
      <c r="JDH152" s="74"/>
      <c r="JDI152" s="4"/>
      <c r="JDJ152" s="4"/>
      <c r="JDK152" s="4"/>
      <c r="JDL152" s="4"/>
      <c r="JDM152" s="4"/>
      <c r="JDN152" s="4"/>
      <c r="JDO152" s="4"/>
      <c r="JDP152" s="4"/>
      <c r="JDQ152" s="4"/>
      <c r="JDR152" s="4"/>
      <c r="JDS152" s="4"/>
      <c r="JDT152" s="4"/>
      <c r="JDU152" s="4"/>
      <c r="JDV152" s="4"/>
      <c r="JDW152" s="4"/>
      <c r="JDX152" s="4"/>
      <c r="JDY152" s="4"/>
      <c r="JDZ152" s="4"/>
      <c r="JEA152" s="4"/>
      <c r="JEB152" s="4"/>
      <c r="JEC152" s="4"/>
      <c r="JED152" s="4"/>
      <c r="JEE152" s="4"/>
      <c r="JEF152" s="4"/>
      <c r="JEG152" s="4"/>
      <c r="JEH152" s="4"/>
      <c r="JEI152" s="4"/>
      <c r="JEJ152" s="4"/>
      <c r="JEK152" s="4"/>
      <c r="JEL152" s="4"/>
      <c r="JEM152" s="4"/>
      <c r="JEN152" s="4"/>
      <c r="JEO152" s="4"/>
      <c r="JEP152" s="4"/>
      <c r="JEQ152" s="4"/>
      <c r="JER152" s="4"/>
      <c r="JES152" s="4"/>
      <c r="JET152" s="4"/>
      <c r="JEU152" s="4"/>
      <c r="JEV152" s="4"/>
      <c r="JEW152" s="4"/>
      <c r="JEX152" s="4"/>
      <c r="JEY152" s="4"/>
      <c r="JEZ152" s="4"/>
      <c r="JFA152" s="4"/>
      <c r="JFB152" s="4"/>
      <c r="JFC152" s="4"/>
      <c r="JFD152" s="4"/>
      <c r="JFE152" s="4"/>
      <c r="JFF152" s="4"/>
      <c r="JFG152" s="4"/>
      <c r="JFH152" s="4"/>
      <c r="JFI152" s="4"/>
      <c r="JFJ152" s="4"/>
      <c r="JFK152" s="4"/>
      <c r="JFL152" s="4"/>
      <c r="JFM152" s="4"/>
      <c r="JFN152" s="4"/>
      <c r="JFO152" s="4"/>
      <c r="JFP152" s="4"/>
      <c r="JFQ152" s="4"/>
      <c r="JFR152" s="4"/>
      <c r="JFS152" s="4"/>
      <c r="JFT152" s="4"/>
      <c r="JFU152" s="4"/>
      <c r="JFV152" s="4"/>
      <c r="JFW152" s="4"/>
      <c r="JFX152" s="4"/>
      <c r="JFY152" s="4"/>
      <c r="JFZ152" s="4"/>
      <c r="JGA152" s="4"/>
      <c r="JGB152" s="4"/>
      <c r="JGC152" s="4"/>
      <c r="JGD152" s="4"/>
      <c r="JGE152" s="4"/>
      <c r="JGF152" s="4"/>
      <c r="JGG152" s="4"/>
      <c r="JGH152" s="4"/>
      <c r="JGI152" s="4"/>
      <c r="JGJ152" s="4"/>
      <c r="JGK152" s="4"/>
      <c r="JGL152" s="4"/>
      <c r="JGM152" s="4"/>
      <c r="JGN152" s="4"/>
      <c r="JGO152" s="4"/>
      <c r="JGP152" s="4"/>
      <c r="JGQ152" s="4"/>
      <c r="JGR152" s="4"/>
      <c r="JGS152" s="4"/>
      <c r="JGT152" s="4"/>
      <c r="JGU152" s="4"/>
      <c r="JGV152" s="4"/>
      <c r="JGW152" s="4"/>
      <c r="JGX152" s="4"/>
      <c r="JGY152" s="4"/>
      <c r="JGZ152" s="4"/>
      <c r="JHA152" s="4"/>
      <c r="JHB152" s="4"/>
      <c r="JHC152" s="4"/>
      <c r="JHD152" s="4"/>
      <c r="JHE152" s="4"/>
      <c r="JHF152" s="4"/>
      <c r="JHG152" s="4"/>
      <c r="JHH152" s="4"/>
      <c r="JHI152" s="4"/>
      <c r="JHJ152" s="4"/>
      <c r="JHK152" s="4"/>
      <c r="JHL152" s="4"/>
      <c r="JHM152" s="4"/>
      <c r="JHN152" s="4"/>
      <c r="JHO152" s="4"/>
      <c r="JHP152" s="4"/>
      <c r="JHQ152" s="4"/>
      <c r="JHR152" s="4"/>
      <c r="JHS152" s="4"/>
      <c r="JHT152" s="4"/>
      <c r="JHU152" s="4"/>
      <c r="JHV152" s="4"/>
      <c r="JHW152" s="4"/>
      <c r="JHX152" s="4"/>
      <c r="JHY152" s="4"/>
      <c r="JHZ152" s="4"/>
      <c r="JIA152" s="4"/>
      <c r="JIB152" s="4"/>
      <c r="JIC152" s="4"/>
      <c r="JID152" s="4"/>
      <c r="JIE152" s="4"/>
      <c r="JIF152" s="4"/>
      <c r="JIG152" s="4"/>
      <c r="JIH152" s="4"/>
      <c r="JII152" s="4"/>
      <c r="JIJ152" s="4"/>
      <c r="JIK152" s="4"/>
      <c r="JIL152" s="4"/>
      <c r="JIM152" s="4"/>
      <c r="JIN152" s="4"/>
      <c r="JIO152" s="4"/>
      <c r="JIP152" s="4"/>
      <c r="JIQ152" s="4"/>
      <c r="JIR152" s="4"/>
      <c r="JIS152" s="4"/>
      <c r="JIT152" s="4"/>
      <c r="JIU152" s="4"/>
      <c r="JIV152" s="4"/>
      <c r="JIW152" s="4"/>
      <c r="JIX152" s="4"/>
      <c r="JIY152" s="4"/>
      <c r="JIZ152" s="4"/>
      <c r="JJA152" s="4"/>
      <c r="JJB152" s="4"/>
      <c r="JJC152" s="4"/>
      <c r="JJD152" s="4"/>
      <c r="JJE152" s="4"/>
      <c r="JJF152" s="4"/>
      <c r="JJG152" s="4"/>
      <c r="JJH152" s="4"/>
      <c r="JJI152" s="4"/>
      <c r="JJJ152" s="4"/>
      <c r="JJK152" s="4"/>
      <c r="JJL152" s="4"/>
      <c r="JJM152" s="4"/>
      <c r="JJN152" s="4"/>
      <c r="JJO152" s="4"/>
      <c r="JJP152" s="4"/>
      <c r="JJQ152" s="4"/>
      <c r="JJR152" s="4"/>
      <c r="JJS152" s="4"/>
      <c r="JJT152" s="4"/>
      <c r="JJU152" s="4"/>
      <c r="JJV152" s="4"/>
      <c r="JJW152" s="4"/>
      <c r="JJX152" s="4"/>
      <c r="JJY152" s="4"/>
      <c r="JJZ152" s="4"/>
      <c r="JKA152" s="4"/>
      <c r="JKB152" s="4"/>
      <c r="JKC152" s="4"/>
      <c r="JKD152" s="4"/>
      <c r="JKE152" s="4"/>
      <c r="JKF152" s="4"/>
      <c r="JKG152" s="4"/>
      <c r="JKH152" s="4"/>
      <c r="JKI152" s="4"/>
      <c r="JKJ152" s="4"/>
      <c r="JKK152" s="4"/>
      <c r="JKL152" s="4"/>
      <c r="JKM152" s="4"/>
      <c r="JKN152" s="4"/>
      <c r="JKO152" s="4"/>
      <c r="JKP152" s="4"/>
      <c r="JKQ152" s="4"/>
      <c r="JKR152" s="4"/>
      <c r="JKS152" s="4"/>
      <c r="JKT152" s="4"/>
      <c r="JKU152" s="4"/>
      <c r="JKV152" s="4"/>
      <c r="JKW152" s="4"/>
      <c r="JKX152" s="4"/>
      <c r="JKY152" s="4"/>
      <c r="JKZ152" s="4"/>
      <c r="JLA152" s="4"/>
      <c r="JLB152" s="4"/>
      <c r="JLC152" s="4"/>
      <c r="JLD152" s="4"/>
      <c r="JLE152" s="4"/>
      <c r="JLF152" s="4"/>
      <c r="JLG152" s="4"/>
      <c r="JLH152" s="4"/>
      <c r="JLI152" s="4"/>
      <c r="JLJ152" s="4"/>
      <c r="JLK152" s="4"/>
      <c r="JLL152" s="4"/>
      <c r="JLM152" s="4"/>
      <c r="JLN152" s="4"/>
      <c r="JLO152" s="4"/>
      <c r="JLP152" s="4"/>
      <c r="JLQ152" s="4"/>
      <c r="JLR152" s="4"/>
      <c r="JLS152" s="4"/>
      <c r="JLT152" s="4"/>
      <c r="JLU152" s="4"/>
      <c r="JLV152" s="4"/>
      <c r="JLW152" s="4"/>
      <c r="JLX152" s="4"/>
      <c r="JLY152" s="4"/>
      <c r="JLZ152" s="4"/>
      <c r="JMA152" s="4"/>
      <c r="JMB152" s="4"/>
      <c r="JMC152" s="4"/>
      <c r="JMD152" s="4"/>
      <c r="JME152" s="4"/>
      <c r="JMF152" s="4"/>
      <c r="JMG152" s="4"/>
      <c r="JMH152" s="4"/>
      <c r="JMI152" s="4"/>
      <c r="JMJ152" s="4"/>
      <c r="JMK152" s="4"/>
      <c r="JML152" s="4"/>
      <c r="JMM152" s="4"/>
      <c r="JMN152" s="4"/>
      <c r="JMO152" s="4"/>
      <c r="JMP152" s="4"/>
      <c r="JMQ152" s="4"/>
      <c r="JMR152" s="4"/>
      <c r="JMS152" s="4"/>
      <c r="JMT152" s="4"/>
      <c r="JMU152" s="4"/>
      <c r="JMV152" s="4"/>
      <c r="JMW152" s="4"/>
      <c r="JMX152" s="4"/>
      <c r="JMY152" s="74"/>
      <c r="JMZ152" s="74"/>
      <c r="JNA152" s="74"/>
      <c r="JNB152" s="74"/>
      <c r="JNC152" s="74"/>
      <c r="JND152" s="74"/>
      <c r="JNE152" s="4"/>
      <c r="JNF152" s="4"/>
      <c r="JNG152" s="4"/>
      <c r="JNH152" s="4"/>
      <c r="JNI152" s="4"/>
      <c r="JNJ152" s="4"/>
      <c r="JNK152" s="4"/>
      <c r="JNL152" s="4"/>
      <c r="JNM152" s="4"/>
      <c r="JNN152" s="4"/>
      <c r="JNO152" s="4"/>
      <c r="JNP152" s="4"/>
      <c r="JNQ152" s="4"/>
      <c r="JNR152" s="4"/>
      <c r="JNS152" s="4"/>
      <c r="JNT152" s="4"/>
      <c r="JNU152" s="4"/>
      <c r="JNV152" s="4"/>
      <c r="JNW152" s="4"/>
      <c r="JNX152" s="4"/>
      <c r="JNY152" s="4"/>
      <c r="JNZ152" s="4"/>
      <c r="JOA152" s="4"/>
      <c r="JOB152" s="4"/>
      <c r="JOC152" s="4"/>
      <c r="JOD152" s="4"/>
      <c r="JOE152" s="4"/>
      <c r="JOF152" s="4"/>
      <c r="JOG152" s="4"/>
      <c r="JOH152" s="4"/>
      <c r="JOI152" s="4"/>
      <c r="JOJ152" s="4"/>
      <c r="JOK152" s="4"/>
      <c r="JOL152" s="4"/>
      <c r="JOM152" s="4"/>
      <c r="JON152" s="4"/>
      <c r="JOO152" s="4"/>
      <c r="JOP152" s="4"/>
      <c r="JOQ152" s="4"/>
      <c r="JOR152" s="4"/>
      <c r="JOS152" s="4"/>
      <c r="JOT152" s="4"/>
      <c r="JOU152" s="4"/>
      <c r="JOV152" s="4"/>
      <c r="JOW152" s="4"/>
      <c r="JOX152" s="4"/>
      <c r="JOY152" s="4"/>
      <c r="JOZ152" s="4"/>
      <c r="JPA152" s="4"/>
      <c r="JPB152" s="4"/>
      <c r="JPC152" s="4"/>
      <c r="JPD152" s="4"/>
      <c r="JPE152" s="4"/>
      <c r="JPF152" s="4"/>
      <c r="JPG152" s="4"/>
      <c r="JPH152" s="4"/>
      <c r="JPI152" s="4"/>
      <c r="JPJ152" s="4"/>
      <c r="JPK152" s="4"/>
      <c r="JPL152" s="4"/>
      <c r="JPM152" s="4"/>
      <c r="JPN152" s="4"/>
      <c r="JPO152" s="4"/>
      <c r="JPP152" s="4"/>
      <c r="JPQ152" s="4"/>
      <c r="JPR152" s="4"/>
      <c r="JPS152" s="4"/>
      <c r="JPT152" s="4"/>
      <c r="JPU152" s="4"/>
      <c r="JPV152" s="4"/>
      <c r="JPW152" s="4"/>
      <c r="JPX152" s="4"/>
      <c r="JPY152" s="4"/>
      <c r="JPZ152" s="4"/>
      <c r="JQA152" s="4"/>
      <c r="JQB152" s="4"/>
      <c r="JQC152" s="4"/>
      <c r="JQD152" s="4"/>
      <c r="JQE152" s="4"/>
      <c r="JQF152" s="4"/>
      <c r="JQG152" s="4"/>
      <c r="JQH152" s="4"/>
      <c r="JQI152" s="4"/>
      <c r="JQJ152" s="4"/>
      <c r="JQK152" s="4"/>
      <c r="JQL152" s="4"/>
      <c r="JQM152" s="4"/>
      <c r="JQN152" s="4"/>
      <c r="JQO152" s="4"/>
      <c r="JQP152" s="4"/>
      <c r="JQQ152" s="4"/>
      <c r="JQR152" s="4"/>
      <c r="JQS152" s="4"/>
      <c r="JQT152" s="4"/>
      <c r="JQU152" s="4"/>
      <c r="JQV152" s="4"/>
      <c r="JQW152" s="4"/>
      <c r="JQX152" s="4"/>
      <c r="JQY152" s="4"/>
      <c r="JQZ152" s="4"/>
      <c r="JRA152" s="4"/>
      <c r="JRB152" s="4"/>
      <c r="JRC152" s="4"/>
      <c r="JRD152" s="4"/>
      <c r="JRE152" s="4"/>
      <c r="JRF152" s="4"/>
      <c r="JRG152" s="4"/>
      <c r="JRH152" s="4"/>
      <c r="JRI152" s="4"/>
      <c r="JRJ152" s="4"/>
      <c r="JRK152" s="4"/>
      <c r="JRL152" s="4"/>
      <c r="JRM152" s="4"/>
      <c r="JRN152" s="4"/>
      <c r="JRO152" s="4"/>
      <c r="JRP152" s="4"/>
      <c r="JRQ152" s="4"/>
      <c r="JRR152" s="4"/>
      <c r="JRS152" s="4"/>
      <c r="JRT152" s="4"/>
      <c r="JRU152" s="4"/>
      <c r="JRV152" s="4"/>
      <c r="JRW152" s="4"/>
      <c r="JRX152" s="4"/>
      <c r="JRY152" s="4"/>
      <c r="JRZ152" s="4"/>
      <c r="JSA152" s="4"/>
      <c r="JSB152" s="4"/>
      <c r="JSC152" s="4"/>
      <c r="JSD152" s="4"/>
      <c r="JSE152" s="4"/>
      <c r="JSF152" s="4"/>
      <c r="JSG152" s="4"/>
      <c r="JSH152" s="4"/>
      <c r="JSI152" s="4"/>
      <c r="JSJ152" s="4"/>
      <c r="JSK152" s="4"/>
      <c r="JSL152" s="4"/>
      <c r="JSM152" s="4"/>
      <c r="JSN152" s="4"/>
      <c r="JSO152" s="4"/>
      <c r="JSP152" s="4"/>
      <c r="JSQ152" s="4"/>
      <c r="JSR152" s="4"/>
      <c r="JSS152" s="4"/>
      <c r="JST152" s="4"/>
      <c r="JSU152" s="4"/>
      <c r="JSV152" s="4"/>
      <c r="JSW152" s="4"/>
      <c r="JSX152" s="4"/>
      <c r="JSY152" s="4"/>
      <c r="JSZ152" s="4"/>
      <c r="JTA152" s="4"/>
      <c r="JTB152" s="4"/>
      <c r="JTC152" s="4"/>
      <c r="JTD152" s="4"/>
      <c r="JTE152" s="4"/>
      <c r="JTF152" s="4"/>
      <c r="JTG152" s="4"/>
      <c r="JTH152" s="4"/>
      <c r="JTI152" s="4"/>
      <c r="JTJ152" s="4"/>
      <c r="JTK152" s="4"/>
      <c r="JTL152" s="4"/>
      <c r="JTM152" s="4"/>
      <c r="JTN152" s="4"/>
      <c r="JTO152" s="4"/>
      <c r="JTP152" s="4"/>
      <c r="JTQ152" s="4"/>
      <c r="JTR152" s="4"/>
      <c r="JTS152" s="4"/>
      <c r="JTT152" s="4"/>
      <c r="JTU152" s="4"/>
      <c r="JTV152" s="4"/>
      <c r="JTW152" s="4"/>
      <c r="JTX152" s="4"/>
      <c r="JTY152" s="4"/>
      <c r="JTZ152" s="4"/>
      <c r="JUA152" s="4"/>
      <c r="JUB152" s="4"/>
      <c r="JUC152" s="4"/>
      <c r="JUD152" s="4"/>
      <c r="JUE152" s="4"/>
      <c r="JUF152" s="4"/>
      <c r="JUG152" s="4"/>
      <c r="JUH152" s="4"/>
      <c r="JUI152" s="4"/>
      <c r="JUJ152" s="4"/>
      <c r="JUK152" s="4"/>
      <c r="JUL152" s="4"/>
      <c r="JUM152" s="4"/>
      <c r="JUN152" s="4"/>
      <c r="JUO152" s="4"/>
      <c r="JUP152" s="4"/>
      <c r="JUQ152" s="4"/>
      <c r="JUR152" s="4"/>
      <c r="JUS152" s="4"/>
      <c r="JUT152" s="4"/>
      <c r="JUU152" s="4"/>
      <c r="JUV152" s="4"/>
      <c r="JUW152" s="4"/>
      <c r="JUX152" s="4"/>
      <c r="JUY152" s="4"/>
      <c r="JUZ152" s="4"/>
      <c r="JVA152" s="4"/>
      <c r="JVB152" s="4"/>
      <c r="JVC152" s="4"/>
      <c r="JVD152" s="4"/>
      <c r="JVE152" s="4"/>
      <c r="JVF152" s="4"/>
      <c r="JVG152" s="4"/>
      <c r="JVH152" s="4"/>
      <c r="JVI152" s="4"/>
      <c r="JVJ152" s="4"/>
      <c r="JVK152" s="4"/>
      <c r="JVL152" s="4"/>
      <c r="JVM152" s="4"/>
      <c r="JVN152" s="4"/>
      <c r="JVO152" s="4"/>
      <c r="JVP152" s="4"/>
      <c r="JVQ152" s="4"/>
      <c r="JVR152" s="4"/>
      <c r="JVS152" s="4"/>
      <c r="JVT152" s="4"/>
      <c r="JVU152" s="4"/>
      <c r="JVV152" s="4"/>
      <c r="JVW152" s="4"/>
      <c r="JVX152" s="4"/>
      <c r="JVY152" s="4"/>
      <c r="JVZ152" s="4"/>
      <c r="JWA152" s="4"/>
      <c r="JWB152" s="4"/>
      <c r="JWC152" s="4"/>
      <c r="JWD152" s="4"/>
      <c r="JWE152" s="4"/>
      <c r="JWF152" s="4"/>
      <c r="JWG152" s="4"/>
      <c r="JWH152" s="4"/>
      <c r="JWI152" s="4"/>
      <c r="JWJ152" s="4"/>
      <c r="JWK152" s="4"/>
      <c r="JWL152" s="4"/>
      <c r="JWM152" s="4"/>
      <c r="JWN152" s="4"/>
      <c r="JWO152" s="4"/>
      <c r="JWP152" s="4"/>
      <c r="JWQ152" s="4"/>
      <c r="JWR152" s="4"/>
      <c r="JWS152" s="4"/>
      <c r="JWT152" s="4"/>
      <c r="JWU152" s="74"/>
      <c r="JWV152" s="74"/>
      <c r="JWW152" s="74"/>
      <c r="JWX152" s="74"/>
      <c r="JWY152" s="74"/>
      <c r="JWZ152" s="74"/>
      <c r="JXA152" s="4"/>
      <c r="JXB152" s="4"/>
      <c r="JXC152" s="4"/>
      <c r="JXD152" s="4"/>
      <c r="JXE152" s="4"/>
      <c r="JXF152" s="4"/>
      <c r="JXG152" s="4"/>
      <c r="JXH152" s="4"/>
      <c r="JXI152" s="4"/>
      <c r="JXJ152" s="4"/>
      <c r="JXK152" s="4"/>
      <c r="JXL152" s="4"/>
      <c r="JXM152" s="4"/>
      <c r="JXN152" s="4"/>
      <c r="JXO152" s="4"/>
      <c r="JXP152" s="4"/>
      <c r="JXQ152" s="4"/>
      <c r="JXR152" s="4"/>
      <c r="JXS152" s="4"/>
      <c r="JXT152" s="4"/>
      <c r="JXU152" s="4"/>
      <c r="JXV152" s="4"/>
      <c r="JXW152" s="4"/>
      <c r="JXX152" s="4"/>
      <c r="JXY152" s="4"/>
      <c r="JXZ152" s="4"/>
      <c r="JYA152" s="4"/>
      <c r="JYB152" s="4"/>
      <c r="JYC152" s="4"/>
      <c r="JYD152" s="4"/>
      <c r="JYE152" s="4"/>
      <c r="JYF152" s="4"/>
      <c r="JYG152" s="4"/>
      <c r="JYH152" s="4"/>
      <c r="JYI152" s="4"/>
      <c r="JYJ152" s="4"/>
      <c r="JYK152" s="4"/>
      <c r="JYL152" s="4"/>
      <c r="JYM152" s="4"/>
      <c r="JYN152" s="4"/>
      <c r="JYO152" s="4"/>
      <c r="JYP152" s="4"/>
      <c r="JYQ152" s="4"/>
      <c r="JYR152" s="4"/>
      <c r="JYS152" s="4"/>
      <c r="JYT152" s="4"/>
      <c r="JYU152" s="4"/>
      <c r="JYV152" s="4"/>
      <c r="JYW152" s="4"/>
      <c r="JYX152" s="4"/>
      <c r="JYY152" s="4"/>
      <c r="JYZ152" s="4"/>
      <c r="JZA152" s="4"/>
      <c r="JZB152" s="4"/>
      <c r="JZC152" s="4"/>
      <c r="JZD152" s="4"/>
      <c r="JZE152" s="4"/>
      <c r="JZF152" s="4"/>
      <c r="JZG152" s="4"/>
      <c r="JZH152" s="4"/>
      <c r="JZI152" s="4"/>
      <c r="JZJ152" s="4"/>
      <c r="JZK152" s="4"/>
      <c r="JZL152" s="4"/>
      <c r="JZM152" s="4"/>
      <c r="JZN152" s="4"/>
      <c r="JZO152" s="4"/>
      <c r="JZP152" s="4"/>
      <c r="JZQ152" s="4"/>
      <c r="JZR152" s="4"/>
      <c r="JZS152" s="4"/>
      <c r="JZT152" s="4"/>
      <c r="JZU152" s="4"/>
      <c r="JZV152" s="4"/>
      <c r="JZW152" s="4"/>
      <c r="JZX152" s="4"/>
      <c r="JZY152" s="4"/>
      <c r="JZZ152" s="4"/>
      <c r="KAA152" s="4"/>
      <c r="KAB152" s="4"/>
      <c r="KAC152" s="4"/>
      <c r="KAD152" s="4"/>
      <c r="KAE152" s="4"/>
      <c r="KAF152" s="4"/>
      <c r="KAG152" s="4"/>
      <c r="KAH152" s="4"/>
      <c r="KAI152" s="4"/>
      <c r="KAJ152" s="4"/>
      <c r="KAK152" s="4"/>
      <c r="KAL152" s="4"/>
      <c r="KAM152" s="4"/>
      <c r="KAN152" s="4"/>
      <c r="KAO152" s="4"/>
      <c r="KAP152" s="4"/>
      <c r="KAQ152" s="4"/>
      <c r="KAR152" s="4"/>
      <c r="KAS152" s="4"/>
      <c r="KAT152" s="4"/>
      <c r="KAU152" s="4"/>
      <c r="KAV152" s="4"/>
      <c r="KAW152" s="4"/>
      <c r="KAX152" s="4"/>
      <c r="KAY152" s="4"/>
      <c r="KAZ152" s="4"/>
      <c r="KBA152" s="4"/>
      <c r="KBB152" s="4"/>
      <c r="KBC152" s="4"/>
      <c r="KBD152" s="4"/>
      <c r="KBE152" s="4"/>
      <c r="KBF152" s="4"/>
      <c r="KBG152" s="4"/>
      <c r="KBH152" s="4"/>
      <c r="KBI152" s="4"/>
      <c r="KBJ152" s="4"/>
      <c r="KBK152" s="4"/>
      <c r="KBL152" s="4"/>
      <c r="KBM152" s="4"/>
      <c r="KBN152" s="4"/>
      <c r="KBO152" s="4"/>
      <c r="KBP152" s="4"/>
      <c r="KBQ152" s="4"/>
      <c r="KBR152" s="4"/>
      <c r="KBS152" s="4"/>
      <c r="KBT152" s="4"/>
      <c r="KBU152" s="4"/>
      <c r="KBV152" s="4"/>
      <c r="KBW152" s="4"/>
      <c r="KBX152" s="4"/>
      <c r="KBY152" s="4"/>
      <c r="KBZ152" s="4"/>
      <c r="KCA152" s="4"/>
      <c r="KCB152" s="4"/>
      <c r="KCC152" s="4"/>
      <c r="KCD152" s="4"/>
      <c r="KCE152" s="4"/>
      <c r="KCF152" s="4"/>
      <c r="KCG152" s="4"/>
      <c r="KCH152" s="4"/>
      <c r="KCI152" s="4"/>
      <c r="KCJ152" s="4"/>
      <c r="KCK152" s="4"/>
      <c r="KCL152" s="4"/>
      <c r="KCM152" s="4"/>
      <c r="KCN152" s="4"/>
      <c r="KCO152" s="4"/>
      <c r="KCP152" s="4"/>
      <c r="KCQ152" s="4"/>
      <c r="KCR152" s="4"/>
      <c r="KCS152" s="4"/>
      <c r="KCT152" s="4"/>
      <c r="KCU152" s="4"/>
      <c r="KCV152" s="4"/>
      <c r="KCW152" s="4"/>
      <c r="KCX152" s="4"/>
      <c r="KCY152" s="4"/>
      <c r="KCZ152" s="4"/>
      <c r="KDA152" s="4"/>
      <c r="KDB152" s="4"/>
      <c r="KDC152" s="4"/>
      <c r="KDD152" s="4"/>
      <c r="KDE152" s="4"/>
      <c r="KDF152" s="4"/>
      <c r="KDG152" s="4"/>
      <c r="KDH152" s="4"/>
      <c r="KDI152" s="4"/>
      <c r="KDJ152" s="4"/>
      <c r="KDK152" s="4"/>
      <c r="KDL152" s="4"/>
      <c r="KDM152" s="4"/>
      <c r="KDN152" s="4"/>
      <c r="KDO152" s="4"/>
      <c r="KDP152" s="4"/>
      <c r="KDQ152" s="4"/>
      <c r="KDR152" s="4"/>
      <c r="KDS152" s="4"/>
      <c r="KDT152" s="4"/>
      <c r="KDU152" s="4"/>
      <c r="KDV152" s="4"/>
      <c r="KDW152" s="4"/>
      <c r="KDX152" s="4"/>
      <c r="KDY152" s="4"/>
      <c r="KDZ152" s="4"/>
      <c r="KEA152" s="4"/>
      <c r="KEB152" s="4"/>
      <c r="KEC152" s="4"/>
      <c r="KED152" s="4"/>
      <c r="KEE152" s="4"/>
      <c r="KEF152" s="4"/>
      <c r="KEG152" s="4"/>
      <c r="KEH152" s="4"/>
      <c r="KEI152" s="4"/>
      <c r="KEJ152" s="4"/>
      <c r="KEK152" s="4"/>
      <c r="KEL152" s="4"/>
      <c r="KEM152" s="4"/>
      <c r="KEN152" s="4"/>
      <c r="KEO152" s="4"/>
      <c r="KEP152" s="4"/>
      <c r="KEQ152" s="4"/>
      <c r="KER152" s="4"/>
      <c r="KES152" s="4"/>
      <c r="KET152" s="4"/>
      <c r="KEU152" s="4"/>
      <c r="KEV152" s="4"/>
      <c r="KEW152" s="4"/>
      <c r="KEX152" s="4"/>
      <c r="KEY152" s="4"/>
      <c r="KEZ152" s="4"/>
      <c r="KFA152" s="4"/>
      <c r="KFB152" s="4"/>
      <c r="KFC152" s="4"/>
      <c r="KFD152" s="4"/>
      <c r="KFE152" s="4"/>
      <c r="KFF152" s="4"/>
      <c r="KFG152" s="4"/>
      <c r="KFH152" s="4"/>
      <c r="KFI152" s="4"/>
      <c r="KFJ152" s="4"/>
      <c r="KFK152" s="4"/>
      <c r="KFL152" s="4"/>
      <c r="KFM152" s="4"/>
      <c r="KFN152" s="4"/>
      <c r="KFO152" s="4"/>
      <c r="KFP152" s="4"/>
      <c r="KFQ152" s="4"/>
      <c r="KFR152" s="4"/>
      <c r="KFS152" s="4"/>
      <c r="KFT152" s="4"/>
      <c r="KFU152" s="4"/>
      <c r="KFV152" s="4"/>
      <c r="KFW152" s="4"/>
      <c r="KFX152" s="4"/>
      <c r="KFY152" s="4"/>
      <c r="KFZ152" s="4"/>
      <c r="KGA152" s="4"/>
      <c r="KGB152" s="4"/>
      <c r="KGC152" s="4"/>
      <c r="KGD152" s="4"/>
      <c r="KGE152" s="4"/>
      <c r="KGF152" s="4"/>
      <c r="KGG152" s="4"/>
      <c r="KGH152" s="4"/>
      <c r="KGI152" s="4"/>
      <c r="KGJ152" s="4"/>
      <c r="KGK152" s="4"/>
      <c r="KGL152" s="4"/>
      <c r="KGM152" s="4"/>
      <c r="KGN152" s="4"/>
      <c r="KGO152" s="4"/>
      <c r="KGP152" s="4"/>
      <c r="KGQ152" s="74"/>
      <c r="KGR152" s="74"/>
      <c r="KGS152" s="74"/>
      <c r="KGT152" s="74"/>
      <c r="KGU152" s="74"/>
      <c r="KGV152" s="74"/>
      <c r="KGW152" s="4"/>
      <c r="KGX152" s="4"/>
      <c r="KGY152" s="4"/>
      <c r="KGZ152" s="4"/>
      <c r="KHA152" s="4"/>
      <c r="KHB152" s="4"/>
      <c r="KHC152" s="4"/>
      <c r="KHD152" s="4"/>
      <c r="KHE152" s="4"/>
      <c r="KHF152" s="4"/>
      <c r="KHG152" s="4"/>
      <c r="KHH152" s="4"/>
      <c r="KHI152" s="4"/>
      <c r="KHJ152" s="4"/>
      <c r="KHK152" s="4"/>
      <c r="KHL152" s="4"/>
      <c r="KHM152" s="4"/>
      <c r="KHN152" s="4"/>
      <c r="KHO152" s="4"/>
      <c r="KHP152" s="4"/>
      <c r="KHQ152" s="4"/>
      <c r="KHR152" s="4"/>
      <c r="KHS152" s="4"/>
      <c r="KHT152" s="4"/>
      <c r="KHU152" s="4"/>
      <c r="KHV152" s="4"/>
      <c r="KHW152" s="4"/>
      <c r="KHX152" s="4"/>
      <c r="KHY152" s="4"/>
      <c r="KHZ152" s="4"/>
      <c r="KIA152" s="4"/>
      <c r="KIB152" s="4"/>
      <c r="KIC152" s="4"/>
      <c r="KID152" s="4"/>
      <c r="KIE152" s="4"/>
      <c r="KIF152" s="4"/>
      <c r="KIG152" s="4"/>
      <c r="KIH152" s="4"/>
      <c r="KII152" s="4"/>
      <c r="KIJ152" s="4"/>
      <c r="KIK152" s="4"/>
      <c r="KIL152" s="4"/>
      <c r="KIM152" s="4"/>
      <c r="KIN152" s="4"/>
      <c r="KIO152" s="4"/>
      <c r="KIP152" s="4"/>
      <c r="KIQ152" s="4"/>
      <c r="KIR152" s="4"/>
      <c r="KIS152" s="4"/>
      <c r="KIT152" s="4"/>
      <c r="KIU152" s="4"/>
      <c r="KIV152" s="4"/>
      <c r="KIW152" s="4"/>
      <c r="KIX152" s="4"/>
      <c r="KIY152" s="4"/>
      <c r="KIZ152" s="4"/>
      <c r="KJA152" s="4"/>
      <c r="KJB152" s="4"/>
      <c r="KJC152" s="4"/>
      <c r="KJD152" s="4"/>
      <c r="KJE152" s="4"/>
      <c r="KJF152" s="4"/>
      <c r="KJG152" s="4"/>
      <c r="KJH152" s="4"/>
      <c r="KJI152" s="4"/>
      <c r="KJJ152" s="4"/>
      <c r="KJK152" s="4"/>
      <c r="KJL152" s="4"/>
      <c r="KJM152" s="4"/>
      <c r="KJN152" s="4"/>
      <c r="KJO152" s="4"/>
      <c r="KJP152" s="4"/>
      <c r="KJQ152" s="4"/>
      <c r="KJR152" s="4"/>
      <c r="KJS152" s="4"/>
      <c r="KJT152" s="4"/>
      <c r="KJU152" s="4"/>
      <c r="KJV152" s="4"/>
      <c r="KJW152" s="4"/>
      <c r="KJX152" s="4"/>
      <c r="KJY152" s="4"/>
      <c r="KJZ152" s="4"/>
      <c r="KKA152" s="4"/>
      <c r="KKB152" s="4"/>
      <c r="KKC152" s="4"/>
      <c r="KKD152" s="4"/>
      <c r="KKE152" s="4"/>
      <c r="KKF152" s="4"/>
      <c r="KKG152" s="4"/>
      <c r="KKH152" s="4"/>
      <c r="KKI152" s="4"/>
      <c r="KKJ152" s="4"/>
      <c r="KKK152" s="4"/>
      <c r="KKL152" s="4"/>
      <c r="KKM152" s="4"/>
      <c r="KKN152" s="4"/>
      <c r="KKO152" s="4"/>
      <c r="KKP152" s="4"/>
      <c r="KKQ152" s="4"/>
      <c r="KKR152" s="4"/>
      <c r="KKS152" s="4"/>
      <c r="KKT152" s="4"/>
      <c r="KKU152" s="4"/>
      <c r="KKV152" s="4"/>
      <c r="KKW152" s="4"/>
      <c r="KKX152" s="4"/>
      <c r="KKY152" s="4"/>
      <c r="KKZ152" s="4"/>
      <c r="KLA152" s="4"/>
      <c r="KLB152" s="4"/>
      <c r="KLC152" s="4"/>
      <c r="KLD152" s="4"/>
      <c r="KLE152" s="4"/>
      <c r="KLF152" s="4"/>
      <c r="KLG152" s="4"/>
      <c r="KLH152" s="4"/>
      <c r="KLI152" s="4"/>
      <c r="KLJ152" s="4"/>
      <c r="KLK152" s="4"/>
      <c r="KLL152" s="4"/>
      <c r="KLM152" s="4"/>
      <c r="KLN152" s="4"/>
      <c r="KLO152" s="4"/>
      <c r="KLP152" s="4"/>
      <c r="KLQ152" s="4"/>
      <c r="KLR152" s="4"/>
      <c r="KLS152" s="4"/>
      <c r="KLT152" s="4"/>
      <c r="KLU152" s="4"/>
      <c r="KLV152" s="4"/>
      <c r="KLW152" s="4"/>
      <c r="KLX152" s="4"/>
      <c r="KLY152" s="4"/>
      <c r="KLZ152" s="4"/>
      <c r="KMA152" s="4"/>
      <c r="KMB152" s="4"/>
      <c r="KMC152" s="4"/>
      <c r="KMD152" s="4"/>
      <c r="KME152" s="4"/>
      <c r="KMF152" s="4"/>
      <c r="KMG152" s="4"/>
      <c r="KMH152" s="4"/>
      <c r="KMI152" s="4"/>
      <c r="KMJ152" s="4"/>
      <c r="KMK152" s="4"/>
      <c r="KML152" s="4"/>
      <c r="KMM152" s="4"/>
      <c r="KMN152" s="4"/>
      <c r="KMO152" s="4"/>
      <c r="KMP152" s="4"/>
      <c r="KMQ152" s="4"/>
      <c r="KMR152" s="4"/>
      <c r="KMS152" s="4"/>
      <c r="KMT152" s="4"/>
      <c r="KMU152" s="4"/>
      <c r="KMV152" s="4"/>
      <c r="KMW152" s="4"/>
      <c r="KMX152" s="4"/>
      <c r="KMY152" s="4"/>
      <c r="KMZ152" s="4"/>
      <c r="KNA152" s="4"/>
      <c r="KNB152" s="4"/>
      <c r="KNC152" s="4"/>
      <c r="KND152" s="4"/>
      <c r="KNE152" s="4"/>
      <c r="KNF152" s="4"/>
      <c r="KNG152" s="4"/>
      <c r="KNH152" s="4"/>
      <c r="KNI152" s="4"/>
      <c r="KNJ152" s="4"/>
      <c r="KNK152" s="4"/>
      <c r="KNL152" s="4"/>
      <c r="KNM152" s="4"/>
      <c r="KNN152" s="4"/>
      <c r="KNO152" s="4"/>
      <c r="KNP152" s="4"/>
      <c r="KNQ152" s="4"/>
      <c r="KNR152" s="4"/>
      <c r="KNS152" s="4"/>
      <c r="KNT152" s="4"/>
      <c r="KNU152" s="4"/>
      <c r="KNV152" s="4"/>
      <c r="KNW152" s="4"/>
      <c r="KNX152" s="4"/>
      <c r="KNY152" s="4"/>
      <c r="KNZ152" s="4"/>
      <c r="KOA152" s="4"/>
      <c r="KOB152" s="4"/>
      <c r="KOC152" s="4"/>
      <c r="KOD152" s="4"/>
      <c r="KOE152" s="4"/>
      <c r="KOF152" s="4"/>
      <c r="KOG152" s="4"/>
      <c r="KOH152" s="4"/>
      <c r="KOI152" s="4"/>
      <c r="KOJ152" s="4"/>
      <c r="KOK152" s="4"/>
      <c r="KOL152" s="4"/>
      <c r="KOM152" s="4"/>
      <c r="KON152" s="4"/>
      <c r="KOO152" s="4"/>
      <c r="KOP152" s="4"/>
      <c r="KOQ152" s="4"/>
      <c r="KOR152" s="4"/>
      <c r="KOS152" s="4"/>
      <c r="KOT152" s="4"/>
      <c r="KOU152" s="4"/>
      <c r="KOV152" s="4"/>
      <c r="KOW152" s="4"/>
      <c r="KOX152" s="4"/>
      <c r="KOY152" s="4"/>
      <c r="KOZ152" s="4"/>
      <c r="KPA152" s="4"/>
      <c r="KPB152" s="4"/>
      <c r="KPC152" s="4"/>
      <c r="KPD152" s="4"/>
      <c r="KPE152" s="4"/>
      <c r="KPF152" s="4"/>
      <c r="KPG152" s="4"/>
      <c r="KPH152" s="4"/>
      <c r="KPI152" s="4"/>
      <c r="KPJ152" s="4"/>
      <c r="KPK152" s="4"/>
      <c r="KPL152" s="4"/>
      <c r="KPM152" s="4"/>
      <c r="KPN152" s="4"/>
      <c r="KPO152" s="4"/>
      <c r="KPP152" s="4"/>
      <c r="KPQ152" s="4"/>
      <c r="KPR152" s="4"/>
      <c r="KPS152" s="4"/>
      <c r="KPT152" s="4"/>
      <c r="KPU152" s="4"/>
      <c r="KPV152" s="4"/>
      <c r="KPW152" s="4"/>
      <c r="KPX152" s="4"/>
      <c r="KPY152" s="4"/>
      <c r="KPZ152" s="4"/>
      <c r="KQA152" s="4"/>
      <c r="KQB152" s="4"/>
      <c r="KQC152" s="4"/>
      <c r="KQD152" s="4"/>
      <c r="KQE152" s="4"/>
      <c r="KQF152" s="4"/>
      <c r="KQG152" s="4"/>
      <c r="KQH152" s="4"/>
      <c r="KQI152" s="4"/>
      <c r="KQJ152" s="4"/>
      <c r="KQK152" s="4"/>
      <c r="KQL152" s="4"/>
      <c r="KQM152" s="74"/>
      <c r="KQN152" s="74"/>
      <c r="KQO152" s="74"/>
      <c r="KQP152" s="74"/>
      <c r="KQQ152" s="74"/>
      <c r="KQR152" s="74"/>
      <c r="KQS152" s="4"/>
      <c r="KQT152" s="4"/>
      <c r="KQU152" s="4"/>
      <c r="KQV152" s="4"/>
      <c r="KQW152" s="4"/>
      <c r="KQX152" s="4"/>
      <c r="KQY152" s="4"/>
      <c r="KQZ152" s="4"/>
      <c r="KRA152" s="4"/>
      <c r="KRB152" s="4"/>
      <c r="KRC152" s="4"/>
      <c r="KRD152" s="4"/>
      <c r="KRE152" s="4"/>
      <c r="KRF152" s="4"/>
      <c r="KRG152" s="4"/>
      <c r="KRH152" s="4"/>
      <c r="KRI152" s="4"/>
      <c r="KRJ152" s="4"/>
      <c r="KRK152" s="4"/>
      <c r="KRL152" s="4"/>
      <c r="KRM152" s="4"/>
      <c r="KRN152" s="4"/>
      <c r="KRO152" s="4"/>
      <c r="KRP152" s="4"/>
      <c r="KRQ152" s="4"/>
      <c r="KRR152" s="4"/>
      <c r="KRS152" s="4"/>
      <c r="KRT152" s="4"/>
      <c r="KRU152" s="4"/>
      <c r="KRV152" s="4"/>
      <c r="KRW152" s="4"/>
      <c r="KRX152" s="4"/>
      <c r="KRY152" s="4"/>
      <c r="KRZ152" s="4"/>
      <c r="KSA152" s="4"/>
      <c r="KSB152" s="4"/>
      <c r="KSC152" s="4"/>
      <c r="KSD152" s="4"/>
      <c r="KSE152" s="4"/>
      <c r="KSF152" s="4"/>
      <c r="KSG152" s="4"/>
      <c r="KSH152" s="4"/>
      <c r="KSI152" s="4"/>
      <c r="KSJ152" s="4"/>
      <c r="KSK152" s="4"/>
      <c r="KSL152" s="4"/>
      <c r="KSM152" s="4"/>
      <c r="KSN152" s="4"/>
      <c r="KSO152" s="4"/>
      <c r="KSP152" s="4"/>
      <c r="KSQ152" s="4"/>
      <c r="KSR152" s="4"/>
      <c r="KSS152" s="4"/>
      <c r="KST152" s="4"/>
      <c r="KSU152" s="4"/>
      <c r="KSV152" s="4"/>
      <c r="KSW152" s="4"/>
      <c r="KSX152" s="4"/>
      <c r="KSY152" s="4"/>
      <c r="KSZ152" s="4"/>
      <c r="KTA152" s="4"/>
      <c r="KTB152" s="4"/>
      <c r="KTC152" s="4"/>
      <c r="KTD152" s="4"/>
      <c r="KTE152" s="4"/>
      <c r="KTF152" s="4"/>
      <c r="KTG152" s="4"/>
      <c r="KTH152" s="4"/>
      <c r="KTI152" s="4"/>
      <c r="KTJ152" s="4"/>
      <c r="KTK152" s="4"/>
      <c r="KTL152" s="4"/>
      <c r="KTM152" s="4"/>
      <c r="KTN152" s="4"/>
      <c r="KTO152" s="4"/>
      <c r="KTP152" s="4"/>
      <c r="KTQ152" s="4"/>
      <c r="KTR152" s="4"/>
      <c r="KTS152" s="4"/>
      <c r="KTT152" s="4"/>
      <c r="KTU152" s="4"/>
      <c r="KTV152" s="4"/>
      <c r="KTW152" s="4"/>
      <c r="KTX152" s="4"/>
      <c r="KTY152" s="4"/>
      <c r="KTZ152" s="4"/>
      <c r="KUA152" s="4"/>
      <c r="KUB152" s="4"/>
      <c r="KUC152" s="4"/>
      <c r="KUD152" s="4"/>
      <c r="KUE152" s="4"/>
      <c r="KUF152" s="4"/>
      <c r="KUG152" s="4"/>
      <c r="KUH152" s="4"/>
      <c r="KUI152" s="4"/>
      <c r="KUJ152" s="4"/>
      <c r="KUK152" s="4"/>
      <c r="KUL152" s="4"/>
      <c r="KUM152" s="4"/>
      <c r="KUN152" s="4"/>
      <c r="KUO152" s="4"/>
      <c r="KUP152" s="4"/>
      <c r="KUQ152" s="4"/>
      <c r="KUR152" s="4"/>
      <c r="KUS152" s="4"/>
      <c r="KUT152" s="4"/>
      <c r="KUU152" s="4"/>
      <c r="KUV152" s="4"/>
      <c r="KUW152" s="4"/>
      <c r="KUX152" s="4"/>
      <c r="KUY152" s="4"/>
      <c r="KUZ152" s="4"/>
      <c r="KVA152" s="4"/>
      <c r="KVB152" s="4"/>
      <c r="KVC152" s="4"/>
      <c r="KVD152" s="4"/>
      <c r="KVE152" s="4"/>
      <c r="KVF152" s="4"/>
      <c r="KVG152" s="4"/>
      <c r="KVH152" s="4"/>
      <c r="KVI152" s="4"/>
      <c r="KVJ152" s="4"/>
      <c r="KVK152" s="4"/>
      <c r="KVL152" s="4"/>
      <c r="KVM152" s="4"/>
      <c r="KVN152" s="4"/>
      <c r="KVO152" s="4"/>
      <c r="KVP152" s="4"/>
      <c r="KVQ152" s="4"/>
      <c r="KVR152" s="4"/>
      <c r="KVS152" s="4"/>
      <c r="KVT152" s="4"/>
      <c r="KVU152" s="4"/>
      <c r="KVV152" s="4"/>
      <c r="KVW152" s="4"/>
      <c r="KVX152" s="4"/>
      <c r="KVY152" s="4"/>
      <c r="KVZ152" s="4"/>
      <c r="KWA152" s="4"/>
      <c r="KWB152" s="4"/>
      <c r="KWC152" s="4"/>
      <c r="KWD152" s="4"/>
      <c r="KWE152" s="4"/>
      <c r="KWF152" s="4"/>
      <c r="KWG152" s="4"/>
      <c r="KWH152" s="4"/>
      <c r="KWI152" s="4"/>
      <c r="KWJ152" s="4"/>
      <c r="KWK152" s="4"/>
      <c r="KWL152" s="4"/>
      <c r="KWM152" s="4"/>
      <c r="KWN152" s="4"/>
      <c r="KWO152" s="4"/>
      <c r="KWP152" s="4"/>
      <c r="KWQ152" s="4"/>
      <c r="KWR152" s="4"/>
      <c r="KWS152" s="4"/>
      <c r="KWT152" s="4"/>
      <c r="KWU152" s="4"/>
      <c r="KWV152" s="4"/>
      <c r="KWW152" s="4"/>
      <c r="KWX152" s="4"/>
      <c r="KWY152" s="4"/>
      <c r="KWZ152" s="4"/>
      <c r="KXA152" s="4"/>
      <c r="KXB152" s="4"/>
      <c r="KXC152" s="4"/>
      <c r="KXD152" s="4"/>
      <c r="KXE152" s="4"/>
      <c r="KXF152" s="4"/>
      <c r="KXG152" s="4"/>
      <c r="KXH152" s="4"/>
      <c r="KXI152" s="4"/>
      <c r="KXJ152" s="4"/>
      <c r="KXK152" s="4"/>
      <c r="KXL152" s="4"/>
      <c r="KXM152" s="4"/>
      <c r="KXN152" s="4"/>
      <c r="KXO152" s="4"/>
      <c r="KXP152" s="4"/>
      <c r="KXQ152" s="4"/>
      <c r="KXR152" s="4"/>
      <c r="KXS152" s="4"/>
      <c r="KXT152" s="4"/>
      <c r="KXU152" s="4"/>
      <c r="KXV152" s="4"/>
      <c r="KXW152" s="4"/>
      <c r="KXX152" s="4"/>
      <c r="KXY152" s="4"/>
      <c r="KXZ152" s="4"/>
      <c r="KYA152" s="4"/>
      <c r="KYB152" s="4"/>
      <c r="KYC152" s="4"/>
      <c r="KYD152" s="4"/>
      <c r="KYE152" s="4"/>
      <c r="KYF152" s="4"/>
      <c r="KYG152" s="4"/>
      <c r="KYH152" s="4"/>
      <c r="KYI152" s="4"/>
      <c r="KYJ152" s="4"/>
      <c r="KYK152" s="4"/>
      <c r="KYL152" s="4"/>
      <c r="KYM152" s="4"/>
      <c r="KYN152" s="4"/>
      <c r="KYO152" s="4"/>
      <c r="KYP152" s="4"/>
      <c r="KYQ152" s="4"/>
      <c r="KYR152" s="4"/>
      <c r="KYS152" s="4"/>
      <c r="KYT152" s="4"/>
      <c r="KYU152" s="4"/>
      <c r="KYV152" s="4"/>
      <c r="KYW152" s="4"/>
      <c r="KYX152" s="4"/>
      <c r="KYY152" s="4"/>
      <c r="KYZ152" s="4"/>
      <c r="KZA152" s="4"/>
      <c r="KZB152" s="4"/>
      <c r="KZC152" s="4"/>
      <c r="KZD152" s="4"/>
      <c r="KZE152" s="4"/>
      <c r="KZF152" s="4"/>
      <c r="KZG152" s="4"/>
      <c r="KZH152" s="4"/>
      <c r="KZI152" s="4"/>
      <c r="KZJ152" s="4"/>
      <c r="KZK152" s="4"/>
      <c r="KZL152" s="4"/>
      <c r="KZM152" s="4"/>
      <c r="KZN152" s="4"/>
      <c r="KZO152" s="4"/>
      <c r="KZP152" s="4"/>
      <c r="KZQ152" s="4"/>
      <c r="KZR152" s="4"/>
      <c r="KZS152" s="4"/>
      <c r="KZT152" s="4"/>
      <c r="KZU152" s="4"/>
      <c r="KZV152" s="4"/>
      <c r="KZW152" s="4"/>
      <c r="KZX152" s="4"/>
      <c r="KZY152" s="4"/>
      <c r="KZZ152" s="4"/>
      <c r="LAA152" s="4"/>
      <c r="LAB152" s="4"/>
      <c r="LAC152" s="4"/>
      <c r="LAD152" s="4"/>
      <c r="LAE152" s="4"/>
      <c r="LAF152" s="4"/>
      <c r="LAG152" s="4"/>
      <c r="LAH152" s="4"/>
      <c r="LAI152" s="74"/>
      <c r="LAJ152" s="74"/>
      <c r="LAK152" s="74"/>
      <c r="LAL152" s="74"/>
      <c r="LAM152" s="74"/>
      <c r="LAN152" s="74"/>
      <c r="LAO152" s="4"/>
      <c r="LAP152" s="4"/>
      <c r="LAQ152" s="4"/>
      <c r="LAR152" s="4"/>
      <c r="LAS152" s="4"/>
      <c r="LAT152" s="4"/>
      <c r="LAU152" s="4"/>
      <c r="LAV152" s="4"/>
      <c r="LAW152" s="4"/>
      <c r="LAX152" s="4"/>
      <c r="LAY152" s="4"/>
      <c r="LAZ152" s="4"/>
      <c r="LBA152" s="4"/>
      <c r="LBB152" s="4"/>
      <c r="LBC152" s="4"/>
      <c r="LBD152" s="4"/>
      <c r="LBE152" s="4"/>
      <c r="LBF152" s="4"/>
      <c r="LBG152" s="4"/>
      <c r="LBH152" s="4"/>
      <c r="LBI152" s="4"/>
      <c r="LBJ152" s="4"/>
      <c r="LBK152" s="4"/>
      <c r="LBL152" s="4"/>
      <c r="LBM152" s="4"/>
      <c r="LBN152" s="4"/>
      <c r="LBO152" s="4"/>
      <c r="LBP152" s="4"/>
      <c r="LBQ152" s="4"/>
      <c r="LBR152" s="4"/>
      <c r="LBS152" s="4"/>
      <c r="LBT152" s="4"/>
      <c r="LBU152" s="4"/>
      <c r="LBV152" s="4"/>
      <c r="LBW152" s="4"/>
      <c r="LBX152" s="4"/>
      <c r="LBY152" s="4"/>
      <c r="LBZ152" s="4"/>
      <c r="LCA152" s="4"/>
      <c r="LCB152" s="4"/>
      <c r="LCC152" s="4"/>
      <c r="LCD152" s="4"/>
      <c r="LCE152" s="4"/>
      <c r="LCF152" s="4"/>
      <c r="LCG152" s="4"/>
      <c r="LCH152" s="4"/>
      <c r="LCI152" s="4"/>
      <c r="LCJ152" s="4"/>
      <c r="LCK152" s="4"/>
      <c r="LCL152" s="4"/>
      <c r="LCM152" s="4"/>
      <c r="LCN152" s="4"/>
      <c r="LCO152" s="4"/>
      <c r="LCP152" s="4"/>
      <c r="LCQ152" s="4"/>
      <c r="LCR152" s="4"/>
      <c r="LCS152" s="4"/>
      <c r="LCT152" s="4"/>
      <c r="LCU152" s="4"/>
      <c r="LCV152" s="4"/>
      <c r="LCW152" s="4"/>
      <c r="LCX152" s="4"/>
      <c r="LCY152" s="4"/>
      <c r="LCZ152" s="4"/>
      <c r="LDA152" s="4"/>
      <c r="LDB152" s="4"/>
      <c r="LDC152" s="4"/>
      <c r="LDD152" s="4"/>
      <c r="LDE152" s="4"/>
      <c r="LDF152" s="4"/>
      <c r="LDG152" s="4"/>
      <c r="LDH152" s="4"/>
      <c r="LDI152" s="4"/>
      <c r="LDJ152" s="4"/>
      <c r="LDK152" s="4"/>
      <c r="LDL152" s="4"/>
      <c r="LDM152" s="4"/>
      <c r="LDN152" s="4"/>
      <c r="LDO152" s="4"/>
      <c r="LDP152" s="4"/>
      <c r="LDQ152" s="4"/>
      <c r="LDR152" s="4"/>
      <c r="LDS152" s="4"/>
      <c r="LDT152" s="4"/>
      <c r="LDU152" s="4"/>
      <c r="LDV152" s="4"/>
      <c r="LDW152" s="4"/>
      <c r="LDX152" s="4"/>
      <c r="LDY152" s="4"/>
      <c r="LDZ152" s="4"/>
      <c r="LEA152" s="4"/>
      <c r="LEB152" s="4"/>
      <c r="LEC152" s="4"/>
      <c r="LED152" s="4"/>
      <c r="LEE152" s="4"/>
      <c r="LEF152" s="4"/>
      <c r="LEG152" s="4"/>
      <c r="LEH152" s="4"/>
      <c r="LEI152" s="4"/>
      <c r="LEJ152" s="4"/>
      <c r="LEK152" s="4"/>
      <c r="LEL152" s="4"/>
      <c r="LEM152" s="4"/>
      <c r="LEN152" s="4"/>
      <c r="LEO152" s="4"/>
      <c r="LEP152" s="4"/>
      <c r="LEQ152" s="4"/>
      <c r="LER152" s="4"/>
      <c r="LES152" s="4"/>
      <c r="LET152" s="4"/>
      <c r="LEU152" s="4"/>
      <c r="LEV152" s="4"/>
      <c r="LEW152" s="4"/>
      <c r="LEX152" s="4"/>
      <c r="LEY152" s="4"/>
      <c r="LEZ152" s="4"/>
      <c r="LFA152" s="4"/>
      <c r="LFB152" s="4"/>
      <c r="LFC152" s="4"/>
      <c r="LFD152" s="4"/>
      <c r="LFE152" s="4"/>
      <c r="LFF152" s="4"/>
      <c r="LFG152" s="4"/>
      <c r="LFH152" s="4"/>
      <c r="LFI152" s="4"/>
      <c r="LFJ152" s="4"/>
      <c r="LFK152" s="4"/>
      <c r="LFL152" s="4"/>
      <c r="LFM152" s="4"/>
      <c r="LFN152" s="4"/>
      <c r="LFO152" s="4"/>
      <c r="LFP152" s="4"/>
      <c r="LFQ152" s="4"/>
      <c r="LFR152" s="4"/>
      <c r="LFS152" s="4"/>
      <c r="LFT152" s="4"/>
      <c r="LFU152" s="4"/>
      <c r="LFV152" s="4"/>
      <c r="LFW152" s="4"/>
      <c r="LFX152" s="4"/>
      <c r="LFY152" s="4"/>
      <c r="LFZ152" s="4"/>
      <c r="LGA152" s="4"/>
      <c r="LGB152" s="4"/>
      <c r="LGC152" s="4"/>
      <c r="LGD152" s="4"/>
      <c r="LGE152" s="4"/>
      <c r="LGF152" s="4"/>
      <c r="LGG152" s="4"/>
      <c r="LGH152" s="4"/>
      <c r="LGI152" s="4"/>
      <c r="LGJ152" s="4"/>
      <c r="LGK152" s="4"/>
      <c r="LGL152" s="4"/>
      <c r="LGM152" s="4"/>
      <c r="LGN152" s="4"/>
      <c r="LGO152" s="4"/>
      <c r="LGP152" s="4"/>
      <c r="LGQ152" s="4"/>
      <c r="LGR152" s="4"/>
      <c r="LGS152" s="4"/>
      <c r="LGT152" s="4"/>
      <c r="LGU152" s="4"/>
      <c r="LGV152" s="4"/>
      <c r="LGW152" s="4"/>
      <c r="LGX152" s="4"/>
      <c r="LGY152" s="4"/>
      <c r="LGZ152" s="4"/>
      <c r="LHA152" s="4"/>
      <c r="LHB152" s="4"/>
      <c r="LHC152" s="4"/>
      <c r="LHD152" s="4"/>
      <c r="LHE152" s="4"/>
      <c r="LHF152" s="4"/>
      <c r="LHG152" s="4"/>
      <c r="LHH152" s="4"/>
      <c r="LHI152" s="4"/>
      <c r="LHJ152" s="4"/>
      <c r="LHK152" s="4"/>
      <c r="LHL152" s="4"/>
      <c r="LHM152" s="4"/>
      <c r="LHN152" s="4"/>
      <c r="LHO152" s="4"/>
      <c r="LHP152" s="4"/>
      <c r="LHQ152" s="4"/>
      <c r="LHR152" s="4"/>
      <c r="LHS152" s="4"/>
      <c r="LHT152" s="4"/>
      <c r="LHU152" s="4"/>
      <c r="LHV152" s="4"/>
      <c r="LHW152" s="4"/>
      <c r="LHX152" s="4"/>
      <c r="LHY152" s="4"/>
      <c r="LHZ152" s="4"/>
      <c r="LIA152" s="4"/>
      <c r="LIB152" s="4"/>
      <c r="LIC152" s="4"/>
      <c r="LID152" s="4"/>
      <c r="LIE152" s="4"/>
      <c r="LIF152" s="4"/>
      <c r="LIG152" s="4"/>
      <c r="LIH152" s="4"/>
      <c r="LII152" s="4"/>
      <c r="LIJ152" s="4"/>
      <c r="LIK152" s="4"/>
      <c r="LIL152" s="4"/>
      <c r="LIM152" s="4"/>
      <c r="LIN152" s="4"/>
      <c r="LIO152" s="4"/>
      <c r="LIP152" s="4"/>
      <c r="LIQ152" s="4"/>
      <c r="LIR152" s="4"/>
      <c r="LIS152" s="4"/>
      <c r="LIT152" s="4"/>
      <c r="LIU152" s="4"/>
      <c r="LIV152" s="4"/>
      <c r="LIW152" s="4"/>
      <c r="LIX152" s="4"/>
      <c r="LIY152" s="4"/>
      <c r="LIZ152" s="4"/>
      <c r="LJA152" s="4"/>
      <c r="LJB152" s="4"/>
      <c r="LJC152" s="4"/>
      <c r="LJD152" s="4"/>
      <c r="LJE152" s="4"/>
      <c r="LJF152" s="4"/>
      <c r="LJG152" s="4"/>
      <c r="LJH152" s="4"/>
      <c r="LJI152" s="4"/>
      <c r="LJJ152" s="4"/>
      <c r="LJK152" s="4"/>
      <c r="LJL152" s="4"/>
      <c r="LJM152" s="4"/>
      <c r="LJN152" s="4"/>
      <c r="LJO152" s="4"/>
      <c r="LJP152" s="4"/>
      <c r="LJQ152" s="4"/>
      <c r="LJR152" s="4"/>
      <c r="LJS152" s="4"/>
      <c r="LJT152" s="4"/>
      <c r="LJU152" s="4"/>
      <c r="LJV152" s="4"/>
      <c r="LJW152" s="4"/>
      <c r="LJX152" s="4"/>
      <c r="LJY152" s="4"/>
      <c r="LJZ152" s="4"/>
      <c r="LKA152" s="4"/>
      <c r="LKB152" s="4"/>
      <c r="LKC152" s="4"/>
      <c r="LKD152" s="4"/>
      <c r="LKE152" s="74"/>
      <c r="LKF152" s="74"/>
      <c r="LKG152" s="74"/>
      <c r="LKH152" s="74"/>
      <c r="LKI152" s="74"/>
      <c r="LKJ152" s="74"/>
      <c r="LKK152" s="4"/>
      <c r="LKL152" s="4"/>
      <c r="LKM152" s="4"/>
      <c r="LKN152" s="4"/>
      <c r="LKO152" s="4"/>
      <c r="LKP152" s="4"/>
      <c r="LKQ152" s="4"/>
      <c r="LKR152" s="4"/>
      <c r="LKS152" s="4"/>
      <c r="LKT152" s="4"/>
      <c r="LKU152" s="4"/>
      <c r="LKV152" s="4"/>
      <c r="LKW152" s="4"/>
      <c r="LKX152" s="4"/>
      <c r="LKY152" s="4"/>
      <c r="LKZ152" s="4"/>
      <c r="LLA152" s="4"/>
      <c r="LLB152" s="4"/>
      <c r="LLC152" s="4"/>
      <c r="LLD152" s="4"/>
      <c r="LLE152" s="4"/>
      <c r="LLF152" s="4"/>
      <c r="LLG152" s="4"/>
      <c r="LLH152" s="4"/>
      <c r="LLI152" s="4"/>
      <c r="LLJ152" s="4"/>
      <c r="LLK152" s="4"/>
      <c r="LLL152" s="4"/>
      <c r="LLM152" s="4"/>
      <c r="LLN152" s="4"/>
      <c r="LLO152" s="4"/>
      <c r="LLP152" s="4"/>
      <c r="LLQ152" s="4"/>
      <c r="LLR152" s="4"/>
      <c r="LLS152" s="4"/>
      <c r="LLT152" s="4"/>
      <c r="LLU152" s="4"/>
      <c r="LLV152" s="4"/>
      <c r="LLW152" s="4"/>
      <c r="LLX152" s="4"/>
      <c r="LLY152" s="4"/>
      <c r="LLZ152" s="4"/>
      <c r="LMA152" s="4"/>
      <c r="LMB152" s="4"/>
      <c r="LMC152" s="4"/>
      <c r="LMD152" s="4"/>
      <c r="LME152" s="4"/>
      <c r="LMF152" s="4"/>
      <c r="LMG152" s="4"/>
      <c r="LMH152" s="4"/>
      <c r="LMI152" s="4"/>
      <c r="LMJ152" s="4"/>
      <c r="LMK152" s="4"/>
      <c r="LML152" s="4"/>
      <c r="LMM152" s="4"/>
      <c r="LMN152" s="4"/>
      <c r="LMO152" s="4"/>
      <c r="LMP152" s="4"/>
      <c r="LMQ152" s="4"/>
      <c r="LMR152" s="4"/>
      <c r="LMS152" s="4"/>
      <c r="LMT152" s="4"/>
      <c r="LMU152" s="4"/>
      <c r="LMV152" s="4"/>
      <c r="LMW152" s="4"/>
      <c r="LMX152" s="4"/>
      <c r="LMY152" s="4"/>
      <c r="LMZ152" s="4"/>
      <c r="LNA152" s="4"/>
      <c r="LNB152" s="4"/>
      <c r="LNC152" s="4"/>
      <c r="LND152" s="4"/>
      <c r="LNE152" s="4"/>
      <c r="LNF152" s="4"/>
      <c r="LNG152" s="4"/>
      <c r="LNH152" s="4"/>
      <c r="LNI152" s="4"/>
      <c r="LNJ152" s="4"/>
      <c r="LNK152" s="4"/>
      <c r="LNL152" s="4"/>
      <c r="LNM152" s="4"/>
      <c r="LNN152" s="4"/>
      <c r="LNO152" s="4"/>
      <c r="LNP152" s="4"/>
      <c r="LNQ152" s="4"/>
      <c r="LNR152" s="4"/>
      <c r="LNS152" s="4"/>
      <c r="LNT152" s="4"/>
      <c r="LNU152" s="4"/>
      <c r="LNV152" s="4"/>
      <c r="LNW152" s="4"/>
      <c r="LNX152" s="4"/>
      <c r="LNY152" s="4"/>
      <c r="LNZ152" s="4"/>
      <c r="LOA152" s="4"/>
      <c r="LOB152" s="4"/>
      <c r="LOC152" s="4"/>
      <c r="LOD152" s="4"/>
      <c r="LOE152" s="4"/>
      <c r="LOF152" s="4"/>
      <c r="LOG152" s="4"/>
      <c r="LOH152" s="4"/>
      <c r="LOI152" s="4"/>
      <c r="LOJ152" s="4"/>
      <c r="LOK152" s="4"/>
      <c r="LOL152" s="4"/>
      <c r="LOM152" s="4"/>
      <c r="LON152" s="4"/>
      <c r="LOO152" s="4"/>
      <c r="LOP152" s="4"/>
      <c r="LOQ152" s="4"/>
      <c r="LOR152" s="4"/>
      <c r="LOS152" s="4"/>
      <c r="LOT152" s="4"/>
      <c r="LOU152" s="4"/>
      <c r="LOV152" s="4"/>
      <c r="LOW152" s="4"/>
      <c r="LOX152" s="4"/>
      <c r="LOY152" s="4"/>
      <c r="LOZ152" s="4"/>
      <c r="LPA152" s="4"/>
      <c r="LPB152" s="4"/>
      <c r="LPC152" s="4"/>
      <c r="LPD152" s="4"/>
      <c r="LPE152" s="4"/>
      <c r="LPF152" s="4"/>
      <c r="LPG152" s="4"/>
      <c r="LPH152" s="4"/>
      <c r="LPI152" s="4"/>
      <c r="LPJ152" s="4"/>
      <c r="LPK152" s="4"/>
      <c r="LPL152" s="4"/>
      <c r="LPM152" s="4"/>
      <c r="LPN152" s="4"/>
      <c r="LPO152" s="4"/>
      <c r="LPP152" s="4"/>
      <c r="LPQ152" s="4"/>
      <c r="LPR152" s="4"/>
      <c r="LPS152" s="4"/>
      <c r="LPT152" s="4"/>
      <c r="LPU152" s="4"/>
      <c r="LPV152" s="4"/>
      <c r="LPW152" s="4"/>
      <c r="LPX152" s="4"/>
      <c r="LPY152" s="4"/>
      <c r="LPZ152" s="4"/>
      <c r="LQA152" s="4"/>
      <c r="LQB152" s="4"/>
      <c r="LQC152" s="4"/>
      <c r="LQD152" s="4"/>
      <c r="LQE152" s="4"/>
      <c r="LQF152" s="4"/>
      <c r="LQG152" s="4"/>
      <c r="LQH152" s="4"/>
      <c r="LQI152" s="4"/>
      <c r="LQJ152" s="4"/>
      <c r="LQK152" s="4"/>
      <c r="LQL152" s="4"/>
      <c r="LQM152" s="4"/>
      <c r="LQN152" s="4"/>
      <c r="LQO152" s="4"/>
      <c r="LQP152" s="4"/>
      <c r="LQQ152" s="4"/>
      <c r="LQR152" s="4"/>
      <c r="LQS152" s="4"/>
      <c r="LQT152" s="4"/>
      <c r="LQU152" s="4"/>
      <c r="LQV152" s="4"/>
      <c r="LQW152" s="4"/>
      <c r="LQX152" s="4"/>
      <c r="LQY152" s="4"/>
      <c r="LQZ152" s="4"/>
      <c r="LRA152" s="4"/>
      <c r="LRB152" s="4"/>
      <c r="LRC152" s="4"/>
      <c r="LRD152" s="4"/>
      <c r="LRE152" s="4"/>
      <c r="LRF152" s="4"/>
      <c r="LRG152" s="4"/>
      <c r="LRH152" s="4"/>
      <c r="LRI152" s="4"/>
      <c r="LRJ152" s="4"/>
      <c r="LRK152" s="4"/>
      <c r="LRL152" s="4"/>
      <c r="LRM152" s="4"/>
      <c r="LRN152" s="4"/>
      <c r="LRO152" s="4"/>
      <c r="LRP152" s="4"/>
      <c r="LRQ152" s="4"/>
      <c r="LRR152" s="4"/>
      <c r="LRS152" s="4"/>
      <c r="LRT152" s="4"/>
      <c r="LRU152" s="4"/>
      <c r="LRV152" s="4"/>
      <c r="LRW152" s="4"/>
      <c r="LRX152" s="4"/>
      <c r="LRY152" s="4"/>
      <c r="LRZ152" s="4"/>
      <c r="LSA152" s="4"/>
      <c r="LSB152" s="4"/>
      <c r="LSC152" s="4"/>
      <c r="LSD152" s="4"/>
      <c r="LSE152" s="4"/>
      <c r="LSF152" s="4"/>
      <c r="LSG152" s="4"/>
      <c r="LSH152" s="4"/>
      <c r="LSI152" s="4"/>
      <c r="LSJ152" s="4"/>
      <c r="LSK152" s="4"/>
      <c r="LSL152" s="4"/>
      <c r="LSM152" s="4"/>
      <c r="LSN152" s="4"/>
      <c r="LSO152" s="4"/>
      <c r="LSP152" s="4"/>
      <c r="LSQ152" s="4"/>
      <c r="LSR152" s="4"/>
      <c r="LSS152" s="4"/>
      <c r="LST152" s="4"/>
      <c r="LSU152" s="4"/>
      <c r="LSV152" s="4"/>
      <c r="LSW152" s="4"/>
      <c r="LSX152" s="4"/>
      <c r="LSY152" s="4"/>
      <c r="LSZ152" s="4"/>
      <c r="LTA152" s="4"/>
      <c r="LTB152" s="4"/>
      <c r="LTC152" s="4"/>
      <c r="LTD152" s="4"/>
      <c r="LTE152" s="4"/>
      <c r="LTF152" s="4"/>
      <c r="LTG152" s="4"/>
      <c r="LTH152" s="4"/>
      <c r="LTI152" s="4"/>
      <c r="LTJ152" s="4"/>
      <c r="LTK152" s="4"/>
      <c r="LTL152" s="4"/>
      <c r="LTM152" s="4"/>
      <c r="LTN152" s="4"/>
      <c r="LTO152" s="4"/>
      <c r="LTP152" s="4"/>
      <c r="LTQ152" s="4"/>
      <c r="LTR152" s="4"/>
      <c r="LTS152" s="4"/>
      <c r="LTT152" s="4"/>
      <c r="LTU152" s="4"/>
      <c r="LTV152" s="4"/>
      <c r="LTW152" s="4"/>
      <c r="LTX152" s="4"/>
      <c r="LTY152" s="4"/>
      <c r="LTZ152" s="4"/>
      <c r="LUA152" s="74"/>
      <c r="LUB152" s="74"/>
      <c r="LUC152" s="74"/>
      <c r="LUD152" s="74"/>
      <c r="LUE152" s="74"/>
      <c r="LUF152" s="74"/>
      <c r="LUG152" s="4"/>
      <c r="LUH152" s="4"/>
      <c r="LUI152" s="4"/>
      <c r="LUJ152" s="4"/>
      <c r="LUK152" s="4"/>
      <c r="LUL152" s="4"/>
      <c r="LUM152" s="4"/>
      <c r="LUN152" s="4"/>
      <c r="LUO152" s="4"/>
      <c r="LUP152" s="4"/>
      <c r="LUQ152" s="4"/>
      <c r="LUR152" s="4"/>
      <c r="LUS152" s="4"/>
      <c r="LUT152" s="4"/>
      <c r="LUU152" s="4"/>
      <c r="LUV152" s="4"/>
      <c r="LUW152" s="4"/>
      <c r="LUX152" s="4"/>
      <c r="LUY152" s="4"/>
      <c r="LUZ152" s="4"/>
      <c r="LVA152" s="4"/>
      <c r="LVB152" s="4"/>
      <c r="LVC152" s="4"/>
      <c r="LVD152" s="4"/>
      <c r="LVE152" s="4"/>
      <c r="LVF152" s="4"/>
      <c r="LVG152" s="4"/>
      <c r="LVH152" s="4"/>
      <c r="LVI152" s="4"/>
      <c r="LVJ152" s="4"/>
      <c r="LVK152" s="4"/>
      <c r="LVL152" s="4"/>
      <c r="LVM152" s="4"/>
      <c r="LVN152" s="4"/>
      <c r="LVO152" s="4"/>
      <c r="LVP152" s="4"/>
      <c r="LVQ152" s="4"/>
      <c r="LVR152" s="4"/>
      <c r="LVS152" s="4"/>
      <c r="LVT152" s="4"/>
      <c r="LVU152" s="4"/>
      <c r="LVV152" s="4"/>
      <c r="LVW152" s="4"/>
      <c r="LVX152" s="4"/>
      <c r="LVY152" s="4"/>
      <c r="LVZ152" s="4"/>
      <c r="LWA152" s="4"/>
      <c r="LWB152" s="4"/>
      <c r="LWC152" s="4"/>
      <c r="LWD152" s="4"/>
      <c r="LWE152" s="4"/>
      <c r="LWF152" s="4"/>
      <c r="LWG152" s="4"/>
      <c r="LWH152" s="4"/>
      <c r="LWI152" s="4"/>
      <c r="LWJ152" s="4"/>
      <c r="LWK152" s="4"/>
      <c r="LWL152" s="4"/>
      <c r="LWM152" s="4"/>
      <c r="LWN152" s="4"/>
      <c r="LWO152" s="4"/>
      <c r="LWP152" s="4"/>
      <c r="LWQ152" s="4"/>
      <c r="LWR152" s="4"/>
      <c r="LWS152" s="4"/>
      <c r="LWT152" s="4"/>
      <c r="LWU152" s="4"/>
      <c r="LWV152" s="4"/>
      <c r="LWW152" s="4"/>
      <c r="LWX152" s="4"/>
      <c r="LWY152" s="4"/>
      <c r="LWZ152" s="4"/>
      <c r="LXA152" s="4"/>
      <c r="LXB152" s="4"/>
      <c r="LXC152" s="4"/>
      <c r="LXD152" s="4"/>
      <c r="LXE152" s="4"/>
      <c r="LXF152" s="4"/>
      <c r="LXG152" s="4"/>
      <c r="LXH152" s="4"/>
      <c r="LXI152" s="4"/>
      <c r="LXJ152" s="4"/>
      <c r="LXK152" s="4"/>
      <c r="LXL152" s="4"/>
      <c r="LXM152" s="4"/>
      <c r="LXN152" s="4"/>
      <c r="LXO152" s="4"/>
      <c r="LXP152" s="4"/>
      <c r="LXQ152" s="4"/>
      <c r="LXR152" s="4"/>
      <c r="LXS152" s="4"/>
      <c r="LXT152" s="4"/>
      <c r="LXU152" s="4"/>
      <c r="LXV152" s="4"/>
      <c r="LXW152" s="4"/>
      <c r="LXX152" s="4"/>
      <c r="LXY152" s="4"/>
      <c r="LXZ152" s="4"/>
      <c r="LYA152" s="4"/>
      <c r="LYB152" s="4"/>
      <c r="LYC152" s="4"/>
      <c r="LYD152" s="4"/>
      <c r="LYE152" s="4"/>
      <c r="LYF152" s="4"/>
      <c r="LYG152" s="4"/>
      <c r="LYH152" s="4"/>
      <c r="LYI152" s="4"/>
      <c r="LYJ152" s="4"/>
      <c r="LYK152" s="4"/>
      <c r="LYL152" s="4"/>
      <c r="LYM152" s="4"/>
      <c r="LYN152" s="4"/>
      <c r="LYO152" s="4"/>
      <c r="LYP152" s="4"/>
      <c r="LYQ152" s="4"/>
      <c r="LYR152" s="4"/>
      <c r="LYS152" s="4"/>
      <c r="LYT152" s="4"/>
      <c r="LYU152" s="4"/>
      <c r="LYV152" s="4"/>
      <c r="LYW152" s="4"/>
      <c r="LYX152" s="4"/>
      <c r="LYY152" s="4"/>
      <c r="LYZ152" s="4"/>
      <c r="LZA152" s="4"/>
      <c r="LZB152" s="4"/>
      <c r="LZC152" s="4"/>
      <c r="LZD152" s="4"/>
      <c r="LZE152" s="4"/>
      <c r="LZF152" s="4"/>
      <c r="LZG152" s="4"/>
      <c r="LZH152" s="4"/>
      <c r="LZI152" s="4"/>
      <c r="LZJ152" s="4"/>
      <c r="LZK152" s="4"/>
      <c r="LZL152" s="4"/>
      <c r="LZM152" s="4"/>
      <c r="LZN152" s="4"/>
      <c r="LZO152" s="4"/>
      <c r="LZP152" s="4"/>
      <c r="LZQ152" s="4"/>
      <c r="LZR152" s="4"/>
      <c r="LZS152" s="4"/>
      <c r="LZT152" s="4"/>
      <c r="LZU152" s="4"/>
      <c r="LZV152" s="4"/>
      <c r="LZW152" s="4"/>
      <c r="LZX152" s="4"/>
      <c r="LZY152" s="4"/>
      <c r="LZZ152" s="4"/>
      <c r="MAA152" s="4"/>
      <c r="MAB152" s="4"/>
      <c r="MAC152" s="4"/>
      <c r="MAD152" s="4"/>
      <c r="MAE152" s="4"/>
      <c r="MAF152" s="4"/>
      <c r="MAG152" s="4"/>
      <c r="MAH152" s="4"/>
      <c r="MAI152" s="4"/>
      <c r="MAJ152" s="4"/>
      <c r="MAK152" s="4"/>
      <c r="MAL152" s="4"/>
      <c r="MAM152" s="4"/>
      <c r="MAN152" s="4"/>
      <c r="MAO152" s="4"/>
      <c r="MAP152" s="4"/>
      <c r="MAQ152" s="4"/>
      <c r="MAR152" s="4"/>
      <c r="MAS152" s="4"/>
      <c r="MAT152" s="4"/>
      <c r="MAU152" s="4"/>
      <c r="MAV152" s="4"/>
      <c r="MAW152" s="4"/>
      <c r="MAX152" s="4"/>
      <c r="MAY152" s="4"/>
      <c r="MAZ152" s="4"/>
      <c r="MBA152" s="4"/>
      <c r="MBB152" s="4"/>
      <c r="MBC152" s="4"/>
      <c r="MBD152" s="4"/>
      <c r="MBE152" s="4"/>
      <c r="MBF152" s="4"/>
      <c r="MBG152" s="4"/>
      <c r="MBH152" s="4"/>
      <c r="MBI152" s="4"/>
      <c r="MBJ152" s="4"/>
      <c r="MBK152" s="4"/>
      <c r="MBL152" s="4"/>
      <c r="MBM152" s="4"/>
      <c r="MBN152" s="4"/>
      <c r="MBO152" s="4"/>
      <c r="MBP152" s="4"/>
      <c r="MBQ152" s="4"/>
      <c r="MBR152" s="4"/>
      <c r="MBS152" s="4"/>
      <c r="MBT152" s="4"/>
      <c r="MBU152" s="4"/>
      <c r="MBV152" s="4"/>
      <c r="MBW152" s="4"/>
      <c r="MBX152" s="4"/>
      <c r="MBY152" s="4"/>
      <c r="MBZ152" s="4"/>
      <c r="MCA152" s="4"/>
      <c r="MCB152" s="4"/>
      <c r="MCC152" s="4"/>
      <c r="MCD152" s="4"/>
      <c r="MCE152" s="4"/>
      <c r="MCF152" s="4"/>
      <c r="MCG152" s="4"/>
      <c r="MCH152" s="4"/>
      <c r="MCI152" s="4"/>
      <c r="MCJ152" s="4"/>
      <c r="MCK152" s="4"/>
      <c r="MCL152" s="4"/>
      <c r="MCM152" s="4"/>
      <c r="MCN152" s="4"/>
      <c r="MCO152" s="4"/>
      <c r="MCP152" s="4"/>
      <c r="MCQ152" s="4"/>
      <c r="MCR152" s="4"/>
      <c r="MCS152" s="4"/>
      <c r="MCT152" s="4"/>
      <c r="MCU152" s="4"/>
      <c r="MCV152" s="4"/>
      <c r="MCW152" s="4"/>
      <c r="MCX152" s="4"/>
      <c r="MCY152" s="4"/>
      <c r="MCZ152" s="4"/>
      <c r="MDA152" s="4"/>
      <c r="MDB152" s="4"/>
      <c r="MDC152" s="4"/>
      <c r="MDD152" s="4"/>
      <c r="MDE152" s="4"/>
      <c r="MDF152" s="4"/>
      <c r="MDG152" s="4"/>
      <c r="MDH152" s="4"/>
      <c r="MDI152" s="4"/>
      <c r="MDJ152" s="4"/>
      <c r="MDK152" s="4"/>
      <c r="MDL152" s="4"/>
      <c r="MDM152" s="4"/>
      <c r="MDN152" s="4"/>
      <c r="MDO152" s="4"/>
      <c r="MDP152" s="4"/>
      <c r="MDQ152" s="4"/>
      <c r="MDR152" s="4"/>
      <c r="MDS152" s="4"/>
      <c r="MDT152" s="4"/>
      <c r="MDU152" s="4"/>
      <c r="MDV152" s="4"/>
      <c r="MDW152" s="74"/>
      <c r="MDX152" s="74"/>
      <c r="MDY152" s="74"/>
      <c r="MDZ152" s="74"/>
      <c r="MEA152" s="74"/>
      <c r="MEB152" s="74"/>
      <c r="MEC152" s="4"/>
      <c r="MED152" s="4"/>
      <c r="MEE152" s="4"/>
      <c r="MEF152" s="4"/>
      <c r="MEG152" s="4"/>
      <c r="MEH152" s="4"/>
      <c r="MEI152" s="4"/>
      <c r="MEJ152" s="4"/>
      <c r="MEK152" s="4"/>
      <c r="MEL152" s="4"/>
      <c r="MEM152" s="4"/>
      <c r="MEN152" s="4"/>
      <c r="MEO152" s="4"/>
      <c r="MEP152" s="4"/>
      <c r="MEQ152" s="4"/>
      <c r="MER152" s="4"/>
      <c r="MES152" s="4"/>
      <c r="MET152" s="4"/>
      <c r="MEU152" s="4"/>
      <c r="MEV152" s="4"/>
      <c r="MEW152" s="4"/>
      <c r="MEX152" s="4"/>
      <c r="MEY152" s="4"/>
      <c r="MEZ152" s="4"/>
      <c r="MFA152" s="4"/>
      <c r="MFB152" s="4"/>
      <c r="MFC152" s="4"/>
      <c r="MFD152" s="4"/>
      <c r="MFE152" s="4"/>
      <c r="MFF152" s="4"/>
      <c r="MFG152" s="4"/>
      <c r="MFH152" s="4"/>
      <c r="MFI152" s="4"/>
      <c r="MFJ152" s="4"/>
      <c r="MFK152" s="4"/>
      <c r="MFL152" s="4"/>
      <c r="MFM152" s="4"/>
      <c r="MFN152" s="4"/>
      <c r="MFO152" s="4"/>
      <c r="MFP152" s="4"/>
      <c r="MFQ152" s="4"/>
      <c r="MFR152" s="4"/>
      <c r="MFS152" s="4"/>
      <c r="MFT152" s="4"/>
      <c r="MFU152" s="4"/>
      <c r="MFV152" s="4"/>
      <c r="MFW152" s="4"/>
      <c r="MFX152" s="4"/>
      <c r="MFY152" s="4"/>
      <c r="MFZ152" s="4"/>
      <c r="MGA152" s="4"/>
      <c r="MGB152" s="4"/>
      <c r="MGC152" s="4"/>
      <c r="MGD152" s="4"/>
      <c r="MGE152" s="4"/>
      <c r="MGF152" s="4"/>
      <c r="MGG152" s="4"/>
      <c r="MGH152" s="4"/>
      <c r="MGI152" s="4"/>
      <c r="MGJ152" s="4"/>
      <c r="MGK152" s="4"/>
      <c r="MGL152" s="4"/>
      <c r="MGM152" s="4"/>
      <c r="MGN152" s="4"/>
      <c r="MGO152" s="4"/>
      <c r="MGP152" s="4"/>
      <c r="MGQ152" s="4"/>
      <c r="MGR152" s="4"/>
      <c r="MGS152" s="4"/>
      <c r="MGT152" s="4"/>
      <c r="MGU152" s="4"/>
      <c r="MGV152" s="4"/>
      <c r="MGW152" s="4"/>
      <c r="MGX152" s="4"/>
      <c r="MGY152" s="4"/>
      <c r="MGZ152" s="4"/>
      <c r="MHA152" s="4"/>
      <c r="MHB152" s="4"/>
      <c r="MHC152" s="4"/>
      <c r="MHD152" s="4"/>
      <c r="MHE152" s="4"/>
      <c r="MHF152" s="4"/>
      <c r="MHG152" s="4"/>
      <c r="MHH152" s="4"/>
      <c r="MHI152" s="4"/>
      <c r="MHJ152" s="4"/>
      <c r="MHK152" s="4"/>
      <c r="MHL152" s="4"/>
      <c r="MHM152" s="4"/>
      <c r="MHN152" s="4"/>
      <c r="MHO152" s="4"/>
      <c r="MHP152" s="4"/>
      <c r="MHQ152" s="4"/>
      <c r="MHR152" s="4"/>
      <c r="MHS152" s="4"/>
      <c r="MHT152" s="4"/>
      <c r="MHU152" s="4"/>
      <c r="MHV152" s="4"/>
      <c r="MHW152" s="4"/>
      <c r="MHX152" s="4"/>
      <c r="MHY152" s="4"/>
      <c r="MHZ152" s="4"/>
      <c r="MIA152" s="4"/>
      <c r="MIB152" s="4"/>
      <c r="MIC152" s="4"/>
      <c r="MID152" s="4"/>
      <c r="MIE152" s="4"/>
      <c r="MIF152" s="4"/>
      <c r="MIG152" s="4"/>
      <c r="MIH152" s="4"/>
      <c r="MII152" s="4"/>
      <c r="MIJ152" s="4"/>
      <c r="MIK152" s="4"/>
      <c r="MIL152" s="4"/>
      <c r="MIM152" s="4"/>
      <c r="MIN152" s="4"/>
      <c r="MIO152" s="4"/>
      <c r="MIP152" s="4"/>
      <c r="MIQ152" s="4"/>
      <c r="MIR152" s="4"/>
      <c r="MIS152" s="4"/>
      <c r="MIT152" s="4"/>
      <c r="MIU152" s="4"/>
      <c r="MIV152" s="4"/>
      <c r="MIW152" s="4"/>
      <c r="MIX152" s="4"/>
      <c r="MIY152" s="4"/>
      <c r="MIZ152" s="4"/>
      <c r="MJA152" s="4"/>
      <c r="MJB152" s="4"/>
      <c r="MJC152" s="4"/>
      <c r="MJD152" s="4"/>
      <c r="MJE152" s="4"/>
      <c r="MJF152" s="4"/>
      <c r="MJG152" s="4"/>
      <c r="MJH152" s="4"/>
      <c r="MJI152" s="4"/>
      <c r="MJJ152" s="4"/>
      <c r="MJK152" s="4"/>
      <c r="MJL152" s="4"/>
      <c r="MJM152" s="4"/>
      <c r="MJN152" s="4"/>
      <c r="MJO152" s="4"/>
      <c r="MJP152" s="4"/>
      <c r="MJQ152" s="4"/>
      <c r="MJR152" s="4"/>
      <c r="MJS152" s="4"/>
      <c r="MJT152" s="4"/>
      <c r="MJU152" s="4"/>
      <c r="MJV152" s="4"/>
      <c r="MJW152" s="4"/>
      <c r="MJX152" s="4"/>
      <c r="MJY152" s="4"/>
      <c r="MJZ152" s="4"/>
      <c r="MKA152" s="4"/>
      <c r="MKB152" s="4"/>
      <c r="MKC152" s="4"/>
      <c r="MKD152" s="4"/>
      <c r="MKE152" s="4"/>
      <c r="MKF152" s="4"/>
      <c r="MKG152" s="4"/>
      <c r="MKH152" s="4"/>
      <c r="MKI152" s="4"/>
      <c r="MKJ152" s="4"/>
      <c r="MKK152" s="4"/>
      <c r="MKL152" s="4"/>
      <c r="MKM152" s="4"/>
      <c r="MKN152" s="4"/>
      <c r="MKO152" s="4"/>
      <c r="MKP152" s="4"/>
      <c r="MKQ152" s="4"/>
      <c r="MKR152" s="4"/>
      <c r="MKS152" s="4"/>
      <c r="MKT152" s="4"/>
      <c r="MKU152" s="4"/>
      <c r="MKV152" s="4"/>
      <c r="MKW152" s="4"/>
      <c r="MKX152" s="4"/>
      <c r="MKY152" s="4"/>
      <c r="MKZ152" s="4"/>
      <c r="MLA152" s="4"/>
      <c r="MLB152" s="4"/>
      <c r="MLC152" s="4"/>
      <c r="MLD152" s="4"/>
      <c r="MLE152" s="4"/>
      <c r="MLF152" s="4"/>
      <c r="MLG152" s="4"/>
      <c r="MLH152" s="4"/>
      <c r="MLI152" s="4"/>
      <c r="MLJ152" s="4"/>
      <c r="MLK152" s="4"/>
      <c r="MLL152" s="4"/>
      <c r="MLM152" s="4"/>
      <c r="MLN152" s="4"/>
      <c r="MLO152" s="4"/>
      <c r="MLP152" s="4"/>
      <c r="MLQ152" s="4"/>
      <c r="MLR152" s="4"/>
      <c r="MLS152" s="4"/>
      <c r="MLT152" s="4"/>
      <c r="MLU152" s="4"/>
      <c r="MLV152" s="4"/>
      <c r="MLW152" s="4"/>
      <c r="MLX152" s="4"/>
      <c r="MLY152" s="4"/>
      <c r="MLZ152" s="4"/>
      <c r="MMA152" s="4"/>
      <c r="MMB152" s="4"/>
      <c r="MMC152" s="4"/>
      <c r="MMD152" s="4"/>
      <c r="MME152" s="4"/>
      <c r="MMF152" s="4"/>
      <c r="MMG152" s="4"/>
      <c r="MMH152" s="4"/>
      <c r="MMI152" s="4"/>
      <c r="MMJ152" s="4"/>
      <c r="MMK152" s="4"/>
      <c r="MML152" s="4"/>
      <c r="MMM152" s="4"/>
      <c r="MMN152" s="4"/>
      <c r="MMO152" s="4"/>
      <c r="MMP152" s="4"/>
      <c r="MMQ152" s="4"/>
      <c r="MMR152" s="4"/>
      <c r="MMS152" s="4"/>
      <c r="MMT152" s="4"/>
      <c r="MMU152" s="4"/>
      <c r="MMV152" s="4"/>
      <c r="MMW152" s="4"/>
      <c r="MMX152" s="4"/>
      <c r="MMY152" s="4"/>
      <c r="MMZ152" s="4"/>
      <c r="MNA152" s="4"/>
      <c r="MNB152" s="4"/>
      <c r="MNC152" s="4"/>
      <c r="MND152" s="4"/>
      <c r="MNE152" s="4"/>
      <c r="MNF152" s="4"/>
      <c r="MNG152" s="4"/>
      <c r="MNH152" s="4"/>
      <c r="MNI152" s="4"/>
      <c r="MNJ152" s="4"/>
      <c r="MNK152" s="4"/>
      <c r="MNL152" s="4"/>
      <c r="MNM152" s="4"/>
      <c r="MNN152" s="4"/>
      <c r="MNO152" s="4"/>
      <c r="MNP152" s="4"/>
      <c r="MNQ152" s="4"/>
      <c r="MNR152" s="4"/>
      <c r="MNS152" s="74"/>
      <c r="MNT152" s="74"/>
      <c r="MNU152" s="74"/>
      <c r="MNV152" s="74"/>
      <c r="MNW152" s="74"/>
      <c r="MNX152" s="74"/>
      <c r="MNY152" s="4"/>
      <c r="MNZ152" s="4"/>
      <c r="MOA152" s="4"/>
      <c r="MOB152" s="4"/>
      <c r="MOC152" s="4"/>
      <c r="MOD152" s="4"/>
      <c r="MOE152" s="4"/>
      <c r="MOF152" s="4"/>
      <c r="MOG152" s="4"/>
      <c r="MOH152" s="4"/>
      <c r="MOI152" s="4"/>
      <c r="MOJ152" s="4"/>
      <c r="MOK152" s="4"/>
      <c r="MOL152" s="4"/>
      <c r="MOM152" s="4"/>
      <c r="MON152" s="4"/>
      <c r="MOO152" s="4"/>
      <c r="MOP152" s="4"/>
      <c r="MOQ152" s="4"/>
      <c r="MOR152" s="4"/>
      <c r="MOS152" s="4"/>
      <c r="MOT152" s="4"/>
      <c r="MOU152" s="4"/>
      <c r="MOV152" s="4"/>
      <c r="MOW152" s="4"/>
      <c r="MOX152" s="4"/>
      <c r="MOY152" s="4"/>
      <c r="MOZ152" s="4"/>
      <c r="MPA152" s="4"/>
      <c r="MPB152" s="4"/>
      <c r="MPC152" s="4"/>
      <c r="MPD152" s="4"/>
      <c r="MPE152" s="4"/>
      <c r="MPF152" s="4"/>
      <c r="MPG152" s="4"/>
      <c r="MPH152" s="4"/>
      <c r="MPI152" s="4"/>
      <c r="MPJ152" s="4"/>
      <c r="MPK152" s="4"/>
      <c r="MPL152" s="4"/>
      <c r="MPM152" s="4"/>
      <c r="MPN152" s="4"/>
      <c r="MPO152" s="4"/>
      <c r="MPP152" s="4"/>
      <c r="MPQ152" s="4"/>
      <c r="MPR152" s="4"/>
      <c r="MPS152" s="4"/>
      <c r="MPT152" s="4"/>
      <c r="MPU152" s="4"/>
      <c r="MPV152" s="4"/>
      <c r="MPW152" s="4"/>
      <c r="MPX152" s="4"/>
      <c r="MPY152" s="4"/>
      <c r="MPZ152" s="4"/>
      <c r="MQA152" s="4"/>
      <c r="MQB152" s="4"/>
      <c r="MQC152" s="4"/>
      <c r="MQD152" s="4"/>
      <c r="MQE152" s="4"/>
      <c r="MQF152" s="4"/>
      <c r="MQG152" s="4"/>
      <c r="MQH152" s="4"/>
      <c r="MQI152" s="4"/>
      <c r="MQJ152" s="4"/>
      <c r="MQK152" s="4"/>
      <c r="MQL152" s="4"/>
      <c r="MQM152" s="4"/>
      <c r="MQN152" s="4"/>
      <c r="MQO152" s="4"/>
      <c r="MQP152" s="4"/>
      <c r="MQQ152" s="4"/>
      <c r="MQR152" s="4"/>
      <c r="MQS152" s="4"/>
      <c r="MQT152" s="4"/>
      <c r="MQU152" s="4"/>
      <c r="MQV152" s="4"/>
      <c r="MQW152" s="4"/>
      <c r="MQX152" s="4"/>
      <c r="MQY152" s="4"/>
      <c r="MQZ152" s="4"/>
      <c r="MRA152" s="4"/>
      <c r="MRB152" s="4"/>
      <c r="MRC152" s="4"/>
      <c r="MRD152" s="4"/>
      <c r="MRE152" s="4"/>
      <c r="MRF152" s="4"/>
      <c r="MRG152" s="4"/>
      <c r="MRH152" s="4"/>
      <c r="MRI152" s="4"/>
      <c r="MRJ152" s="4"/>
      <c r="MRK152" s="4"/>
      <c r="MRL152" s="4"/>
      <c r="MRM152" s="4"/>
      <c r="MRN152" s="4"/>
      <c r="MRO152" s="4"/>
      <c r="MRP152" s="4"/>
      <c r="MRQ152" s="4"/>
      <c r="MRR152" s="4"/>
      <c r="MRS152" s="4"/>
      <c r="MRT152" s="4"/>
      <c r="MRU152" s="4"/>
      <c r="MRV152" s="4"/>
      <c r="MRW152" s="4"/>
      <c r="MRX152" s="4"/>
      <c r="MRY152" s="4"/>
      <c r="MRZ152" s="4"/>
      <c r="MSA152" s="4"/>
      <c r="MSB152" s="4"/>
      <c r="MSC152" s="4"/>
      <c r="MSD152" s="4"/>
      <c r="MSE152" s="4"/>
      <c r="MSF152" s="4"/>
      <c r="MSG152" s="4"/>
      <c r="MSH152" s="4"/>
      <c r="MSI152" s="4"/>
      <c r="MSJ152" s="4"/>
      <c r="MSK152" s="4"/>
      <c r="MSL152" s="4"/>
      <c r="MSM152" s="4"/>
      <c r="MSN152" s="4"/>
      <c r="MSO152" s="4"/>
      <c r="MSP152" s="4"/>
      <c r="MSQ152" s="4"/>
      <c r="MSR152" s="4"/>
      <c r="MSS152" s="4"/>
      <c r="MST152" s="4"/>
      <c r="MSU152" s="4"/>
      <c r="MSV152" s="4"/>
      <c r="MSW152" s="4"/>
      <c r="MSX152" s="4"/>
      <c r="MSY152" s="4"/>
      <c r="MSZ152" s="4"/>
      <c r="MTA152" s="4"/>
      <c r="MTB152" s="4"/>
      <c r="MTC152" s="4"/>
      <c r="MTD152" s="4"/>
      <c r="MTE152" s="4"/>
      <c r="MTF152" s="4"/>
      <c r="MTG152" s="4"/>
      <c r="MTH152" s="4"/>
      <c r="MTI152" s="4"/>
      <c r="MTJ152" s="4"/>
      <c r="MTK152" s="4"/>
      <c r="MTL152" s="4"/>
      <c r="MTM152" s="4"/>
      <c r="MTN152" s="4"/>
      <c r="MTO152" s="4"/>
      <c r="MTP152" s="4"/>
      <c r="MTQ152" s="4"/>
      <c r="MTR152" s="4"/>
      <c r="MTS152" s="4"/>
      <c r="MTT152" s="4"/>
      <c r="MTU152" s="4"/>
      <c r="MTV152" s="4"/>
      <c r="MTW152" s="4"/>
      <c r="MTX152" s="4"/>
      <c r="MTY152" s="4"/>
      <c r="MTZ152" s="4"/>
      <c r="MUA152" s="4"/>
      <c r="MUB152" s="4"/>
      <c r="MUC152" s="4"/>
      <c r="MUD152" s="4"/>
      <c r="MUE152" s="4"/>
      <c r="MUF152" s="4"/>
      <c r="MUG152" s="4"/>
      <c r="MUH152" s="4"/>
      <c r="MUI152" s="4"/>
      <c r="MUJ152" s="4"/>
      <c r="MUK152" s="4"/>
      <c r="MUL152" s="4"/>
      <c r="MUM152" s="4"/>
      <c r="MUN152" s="4"/>
      <c r="MUO152" s="4"/>
      <c r="MUP152" s="4"/>
      <c r="MUQ152" s="4"/>
      <c r="MUR152" s="4"/>
      <c r="MUS152" s="4"/>
      <c r="MUT152" s="4"/>
      <c r="MUU152" s="4"/>
      <c r="MUV152" s="4"/>
      <c r="MUW152" s="4"/>
      <c r="MUX152" s="4"/>
      <c r="MUY152" s="4"/>
      <c r="MUZ152" s="4"/>
      <c r="MVA152" s="4"/>
      <c r="MVB152" s="4"/>
      <c r="MVC152" s="4"/>
      <c r="MVD152" s="4"/>
      <c r="MVE152" s="4"/>
      <c r="MVF152" s="4"/>
      <c r="MVG152" s="4"/>
      <c r="MVH152" s="4"/>
      <c r="MVI152" s="4"/>
      <c r="MVJ152" s="4"/>
      <c r="MVK152" s="4"/>
      <c r="MVL152" s="4"/>
      <c r="MVM152" s="4"/>
      <c r="MVN152" s="4"/>
      <c r="MVO152" s="4"/>
      <c r="MVP152" s="4"/>
      <c r="MVQ152" s="4"/>
      <c r="MVR152" s="4"/>
      <c r="MVS152" s="4"/>
      <c r="MVT152" s="4"/>
      <c r="MVU152" s="4"/>
      <c r="MVV152" s="4"/>
      <c r="MVW152" s="4"/>
      <c r="MVX152" s="4"/>
      <c r="MVY152" s="4"/>
      <c r="MVZ152" s="4"/>
      <c r="MWA152" s="4"/>
      <c r="MWB152" s="4"/>
      <c r="MWC152" s="4"/>
      <c r="MWD152" s="4"/>
      <c r="MWE152" s="4"/>
      <c r="MWF152" s="4"/>
      <c r="MWG152" s="4"/>
      <c r="MWH152" s="4"/>
      <c r="MWI152" s="4"/>
      <c r="MWJ152" s="4"/>
      <c r="MWK152" s="4"/>
      <c r="MWL152" s="4"/>
      <c r="MWM152" s="4"/>
      <c r="MWN152" s="4"/>
      <c r="MWO152" s="4"/>
      <c r="MWP152" s="4"/>
      <c r="MWQ152" s="4"/>
      <c r="MWR152" s="4"/>
      <c r="MWS152" s="4"/>
      <c r="MWT152" s="4"/>
      <c r="MWU152" s="4"/>
      <c r="MWV152" s="4"/>
      <c r="MWW152" s="4"/>
      <c r="MWX152" s="4"/>
      <c r="MWY152" s="4"/>
      <c r="MWZ152" s="4"/>
      <c r="MXA152" s="4"/>
      <c r="MXB152" s="4"/>
      <c r="MXC152" s="4"/>
      <c r="MXD152" s="4"/>
      <c r="MXE152" s="4"/>
      <c r="MXF152" s="4"/>
      <c r="MXG152" s="4"/>
      <c r="MXH152" s="4"/>
      <c r="MXI152" s="4"/>
      <c r="MXJ152" s="4"/>
      <c r="MXK152" s="4"/>
      <c r="MXL152" s="4"/>
      <c r="MXM152" s="4"/>
      <c r="MXN152" s="4"/>
      <c r="MXO152" s="74"/>
      <c r="MXP152" s="74"/>
      <c r="MXQ152" s="74"/>
      <c r="MXR152" s="74"/>
      <c r="MXS152" s="74"/>
      <c r="MXT152" s="74"/>
      <c r="MXU152" s="4"/>
      <c r="MXV152" s="4"/>
      <c r="MXW152" s="4"/>
      <c r="MXX152" s="4"/>
      <c r="MXY152" s="4"/>
      <c r="MXZ152" s="4"/>
      <c r="MYA152" s="4"/>
      <c r="MYB152" s="4"/>
      <c r="MYC152" s="4"/>
      <c r="MYD152" s="4"/>
      <c r="MYE152" s="4"/>
      <c r="MYF152" s="4"/>
      <c r="MYG152" s="4"/>
      <c r="MYH152" s="4"/>
      <c r="MYI152" s="4"/>
      <c r="MYJ152" s="4"/>
      <c r="MYK152" s="4"/>
      <c r="MYL152" s="4"/>
      <c r="MYM152" s="4"/>
      <c r="MYN152" s="4"/>
      <c r="MYO152" s="4"/>
      <c r="MYP152" s="4"/>
      <c r="MYQ152" s="4"/>
      <c r="MYR152" s="4"/>
      <c r="MYS152" s="4"/>
      <c r="MYT152" s="4"/>
      <c r="MYU152" s="4"/>
      <c r="MYV152" s="4"/>
      <c r="MYW152" s="4"/>
      <c r="MYX152" s="4"/>
      <c r="MYY152" s="4"/>
      <c r="MYZ152" s="4"/>
      <c r="MZA152" s="4"/>
      <c r="MZB152" s="4"/>
      <c r="MZC152" s="4"/>
      <c r="MZD152" s="4"/>
      <c r="MZE152" s="4"/>
      <c r="MZF152" s="4"/>
      <c r="MZG152" s="4"/>
      <c r="MZH152" s="4"/>
      <c r="MZI152" s="4"/>
      <c r="MZJ152" s="4"/>
      <c r="MZK152" s="4"/>
      <c r="MZL152" s="4"/>
      <c r="MZM152" s="4"/>
      <c r="MZN152" s="4"/>
      <c r="MZO152" s="4"/>
      <c r="MZP152" s="4"/>
      <c r="MZQ152" s="4"/>
      <c r="MZR152" s="4"/>
      <c r="MZS152" s="4"/>
      <c r="MZT152" s="4"/>
      <c r="MZU152" s="4"/>
      <c r="MZV152" s="4"/>
      <c r="MZW152" s="4"/>
      <c r="MZX152" s="4"/>
      <c r="MZY152" s="4"/>
      <c r="MZZ152" s="4"/>
      <c r="NAA152" s="4"/>
      <c r="NAB152" s="4"/>
      <c r="NAC152" s="4"/>
      <c r="NAD152" s="4"/>
      <c r="NAE152" s="4"/>
      <c r="NAF152" s="4"/>
      <c r="NAG152" s="4"/>
      <c r="NAH152" s="4"/>
      <c r="NAI152" s="4"/>
      <c r="NAJ152" s="4"/>
      <c r="NAK152" s="4"/>
      <c r="NAL152" s="4"/>
      <c r="NAM152" s="4"/>
      <c r="NAN152" s="4"/>
      <c r="NAO152" s="4"/>
      <c r="NAP152" s="4"/>
      <c r="NAQ152" s="4"/>
      <c r="NAR152" s="4"/>
      <c r="NAS152" s="4"/>
      <c r="NAT152" s="4"/>
      <c r="NAU152" s="4"/>
      <c r="NAV152" s="4"/>
      <c r="NAW152" s="4"/>
      <c r="NAX152" s="4"/>
      <c r="NAY152" s="4"/>
      <c r="NAZ152" s="4"/>
      <c r="NBA152" s="4"/>
      <c r="NBB152" s="4"/>
      <c r="NBC152" s="4"/>
      <c r="NBD152" s="4"/>
      <c r="NBE152" s="4"/>
      <c r="NBF152" s="4"/>
      <c r="NBG152" s="4"/>
      <c r="NBH152" s="4"/>
      <c r="NBI152" s="4"/>
      <c r="NBJ152" s="4"/>
      <c r="NBK152" s="4"/>
      <c r="NBL152" s="4"/>
      <c r="NBM152" s="4"/>
      <c r="NBN152" s="4"/>
      <c r="NBO152" s="4"/>
      <c r="NBP152" s="4"/>
      <c r="NBQ152" s="4"/>
      <c r="NBR152" s="4"/>
      <c r="NBS152" s="4"/>
      <c r="NBT152" s="4"/>
      <c r="NBU152" s="4"/>
      <c r="NBV152" s="4"/>
      <c r="NBW152" s="4"/>
      <c r="NBX152" s="4"/>
      <c r="NBY152" s="4"/>
      <c r="NBZ152" s="4"/>
      <c r="NCA152" s="4"/>
      <c r="NCB152" s="4"/>
      <c r="NCC152" s="4"/>
      <c r="NCD152" s="4"/>
      <c r="NCE152" s="4"/>
      <c r="NCF152" s="4"/>
      <c r="NCG152" s="4"/>
      <c r="NCH152" s="4"/>
      <c r="NCI152" s="4"/>
      <c r="NCJ152" s="4"/>
      <c r="NCK152" s="4"/>
      <c r="NCL152" s="4"/>
      <c r="NCM152" s="4"/>
      <c r="NCN152" s="4"/>
      <c r="NCO152" s="4"/>
      <c r="NCP152" s="4"/>
      <c r="NCQ152" s="4"/>
      <c r="NCR152" s="4"/>
      <c r="NCS152" s="4"/>
      <c r="NCT152" s="4"/>
      <c r="NCU152" s="4"/>
      <c r="NCV152" s="4"/>
      <c r="NCW152" s="4"/>
      <c r="NCX152" s="4"/>
      <c r="NCY152" s="4"/>
      <c r="NCZ152" s="4"/>
      <c r="NDA152" s="4"/>
      <c r="NDB152" s="4"/>
      <c r="NDC152" s="4"/>
      <c r="NDD152" s="4"/>
      <c r="NDE152" s="4"/>
      <c r="NDF152" s="4"/>
      <c r="NDG152" s="4"/>
      <c r="NDH152" s="4"/>
      <c r="NDI152" s="4"/>
      <c r="NDJ152" s="4"/>
      <c r="NDK152" s="4"/>
      <c r="NDL152" s="4"/>
      <c r="NDM152" s="4"/>
      <c r="NDN152" s="4"/>
      <c r="NDO152" s="4"/>
      <c r="NDP152" s="4"/>
      <c r="NDQ152" s="4"/>
      <c r="NDR152" s="4"/>
      <c r="NDS152" s="4"/>
      <c r="NDT152" s="4"/>
      <c r="NDU152" s="4"/>
      <c r="NDV152" s="4"/>
      <c r="NDW152" s="4"/>
      <c r="NDX152" s="4"/>
      <c r="NDY152" s="4"/>
      <c r="NDZ152" s="4"/>
      <c r="NEA152" s="4"/>
      <c r="NEB152" s="4"/>
      <c r="NEC152" s="4"/>
      <c r="NED152" s="4"/>
      <c r="NEE152" s="4"/>
      <c r="NEF152" s="4"/>
      <c r="NEG152" s="4"/>
      <c r="NEH152" s="4"/>
      <c r="NEI152" s="4"/>
      <c r="NEJ152" s="4"/>
      <c r="NEK152" s="4"/>
      <c r="NEL152" s="4"/>
      <c r="NEM152" s="4"/>
      <c r="NEN152" s="4"/>
      <c r="NEO152" s="4"/>
      <c r="NEP152" s="4"/>
      <c r="NEQ152" s="4"/>
      <c r="NER152" s="4"/>
      <c r="NES152" s="4"/>
      <c r="NET152" s="4"/>
      <c r="NEU152" s="4"/>
      <c r="NEV152" s="4"/>
      <c r="NEW152" s="4"/>
      <c r="NEX152" s="4"/>
      <c r="NEY152" s="4"/>
      <c r="NEZ152" s="4"/>
      <c r="NFA152" s="4"/>
      <c r="NFB152" s="4"/>
      <c r="NFC152" s="4"/>
      <c r="NFD152" s="4"/>
      <c r="NFE152" s="4"/>
      <c r="NFF152" s="4"/>
      <c r="NFG152" s="4"/>
      <c r="NFH152" s="4"/>
      <c r="NFI152" s="4"/>
      <c r="NFJ152" s="4"/>
      <c r="NFK152" s="4"/>
      <c r="NFL152" s="4"/>
      <c r="NFM152" s="4"/>
      <c r="NFN152" s="4"/>
      <c r="NFO152" s="4"/>
      <c r="NFP152" s="4"/>
      <c r="NFQ152" s="4"/>
      <c r="NFR152" s="4"/>
      <c r="NFS152" s="4"/>
      <c r="NFT152" s="4"/>
      <c r="NFU152" s="4"/>
      <c r="NFV152" s="4"/>
      <c r="NFW152" s="4"/>
      <c r="NFX152" s="4"/>
      <c r="NFY152" s="4"/>
      <c r="NFZ152" s="4"/>
      <c r="NGA152" s="4"/>
      <c r="NGB152" s="4"/>
      <c r="NGC152" s="4"/>
      <c r="NGD152" s="4"/>
      <c r="NGE152" s="4"/>
      <c r="NGF152" s="4"/>
      <c r="NGG152" s="4"/>
      <c r="NGH152" s="4"/>
      <c r="NGI152" s="4"/>
      <c r="NGJ152" s="4"/>
      <c r="NGK152" s="4"/>
      <c r="NGL152" s="4"/>
      <c r="NGM152" s="4"/>
      <c r="NGN152" s="4"/>
      <c r="NGO152" s="4"/>
      <c r="NGP152" s="4"/>
      <c r="NGQ152" s="4"/>
      <c r="NGR152" s="4"/>
      <c r="NGS152" s="4"/>
      <c r="NGT152" s="4"/>
      <c r="NGU152" s="4"/>
      <c r="NGV152" s="4"/>
      <c r="NGW152" s="4"/>
      <c r="NGX152" s="4"/>
      <c r="NGY152" s="4"/>
      <c r="NGZ152" s="4"/>
      <c r="NHA152" s="4"/>
      <c r="NHB152" s="4"/>
      <c r="NHC152" s="4"/>
      <c r="NHD152" s="4"/>
      <c r="NHE152" s="4"/>
      <c r="NHF152" s="4"/>
      <c r="NHG152" s="4"/>
      <c r="NHH152" s="4"/>
      <c r="NHI152" s="4"/>
      <c r="NHJ152" s="4"/>
      <c r="NHK152" s="74"/>
      <c r="NHL152" s="74"/>
      <c r="NHM152" s="74"/>
      <c r="NHN152" s="74"/>
      <c r="NHO152" s="74"/>
      <c r="NHP152" s="74"/>
      <c r="NHQ152" s="4"/>
      <c r="NHR152" s="4"/>
      <c r="NHS152" s="4"/>
      <c r="NHT152" s="4"/>
      <c r="NHU152" s="4"/>
      <c r="NHV152" s="4"/>
      <c r="NHW152" s="4"/>
      <c r="NHX152" s="4"/>
      <c r="NHY152" s="4"/>
      <c r="NHZ152" s="4"/>
      <c r="NIA152" s="4"/>
      <c r="NIB152" s="4"/>
      <c r="NIC152" s="4"/>
      <c r="NID152" s="4"/>
      <c r="NIE152" s="4"/>
      <c r="NIF152" s="4"/>
      <c r="NIG152" s="4"/>
      <c r="NIH152" s="4"/>
      <c r="NII152" s="4"/>
      <c r="NIJ152" s="4"/>
      <c r="NIK152" s="4"/>
      <c r="NIL152" s="4"/>
      <c r="NIM152" s="4"/>
      <c r="NIN152" s="4"/>
      <c r="NIO152" s="4"/>
      <c r="NIP152" s="4"/>
      <c r="NIQ152" s="4"/>
      <c r="NIR152" s="4"/>
      <c r="NIS152" s="4"/>
      <c r="NIT152" s="4"/>
      <c r="NIU152" s="4"/>
      <c r="NIV152" s="4"/>
      <c r="NIW152" s="4"/>
      <c r="NIX152" s="4"/>
      <c r="NIY152" s="4"/>
      <c r="NIZ152" s="4"/>
      <c r="NJA152" s="4"/>
      <c r="NJB152" s="4"/>
      <c r="NJC152" s="4"/>
      <c r="NJD152" s="4"/>
      <c r="NJE152" s="4"/>
      <c r="NJF152" s="4"/>
      <c r="NJG152" s="4"/>
      <c r="NJH152" s="4"/>
      <c r="NJI152" s="4"/>
      <c r="NJJ152" s="4"/>
      <c r="NJK152" s="4"/>
      <c r="NJL152" s="4"/>
      <c r="NJM152" s="4"/>
      <c r="NJN152" s="4"/>
      <c r="NJO152" s="4"/>
      <c r="NJP152" s="4"/>
      <c r="NJQ152" s="4"/>
      <c r="NJR152" s="4"/>
      <c r="NJS152" s="4"/>
      <c r="NJT152" s="4"/>
      <c r="NJU152" s="4"/>
      <c r="NJV152" s="4"/>
      <c r="NJW152" s="4"/>
      <c r="NJX152" s="4"/>
      <c r="NJY152" s="4"/>
      <c r="NJZ152" s="4"/>
      <c r="NKA152" s="4"/>
      <c r="NKB152" s="4"/>
      <c r="NKC152" s="4"/>
      <c r="NKD152" s="4"/>
      <c r="NKE152" s="4"/>
      <c r="NKF152" s="4"/>
      <c r="NKG152" s="4"/>
      <c r="NKH152" s="4"/>
      <c r="NKI152" s="4"/>
      <c r="NKJ152" s="4"/>
      <c r="NKK152" s="4"/>
      <c r="NKL152" s="4"/>
      <c r="NKM152" s="4"/>
      <c r="NKN152" s="4"/>
      <c r="NKO152" s="4"/>
      <c r="NKP152" s="4"/>
      <c r="NKQ152" s="4"/>
      <c r="NKR152" s="4"/>
      <c r="NKS152" s="4"/>
      <c r="NKT152" s="4"/>
      <c r="NKU152" s="4"/>
      <c r="NKV152" s="4"/>
      <c r="NKW152" s="4"/>
      <c r="NKX152" s="4"/>
      <c r="NKY152" s="4"/>
      <c r="NKZ152" s="4"/>
      <c r="NLA152" s="4"/>
      <c r="NLB152" s="4"/>
      <c r="NLC152" s="4"/>
      <c r="NLD152" s="4"/>
      <c r="NLE152" s="4"/>
      <c r="NLF152" s="4"/>
      <c r="NLG152" s="4"/>
      <c r="NLH152" s="4"/>
      <c r="NLI152" s="4"/>
      <c r="NLJ152" s="4"/>
      <c r="NLK152" s="4"/>
      <c r="NLL152" s="4"/>
      <c r="NLM152" s="4"/>
      <c r="NLN152" s="4"/>
      <c r="NLO152" s="4"/>
      <c r="NLP152" s="4"/>
      <c r="NLQ152" s="4"/>
      <c r="NLR152" s="4"/>
      <c r="NLS152" s="4"/>
      <c r="NLT152" s="4"/>
      <c r="NLU152" s="4"/>
      <c r="NLV152" s="4"/>
      <c r="NLW152" s="4"/>
      <c r="NLX152" s="4"/>
      <c r="NLY152" s="4"/>
      <c r="NLZ152" s="4"/>
      <c r="NMA152" s="4"/>
      <c r="NMB152" s="4"/>
      <c r="NMC152" s="4"/>
      <c r="NMD152" s="4"/>
      <c r="NME152" s="4"/>
      <c r="NMF152" s="4"/>
      <c r="NMG152" s="4"/>
      <c r="NMH152" s="4"/>
      <c r="NMI152" s="4"/>
      <c r="NMJ152" s="4"/>
      <c r="NMK152" s="4"/>
      <c r="NML152" s="4"/>
      <c r="NMM152" s="4"/>
      <c r="NMN152" s="4"/>
      <c r="NMO152" s="4"/>
      <c r="NMP152" s="4"/>
      <c r="NMQ152" s="4"/>
      <c r="NMR152" s="4"/>
      <c r="NMS152" s="4"/>
      <c r="NMT152" s="4"/>
      <c r="NMU152" s="4"/>
      <c r="NMV152" s="4"/>
      <c r="NMW152" s="4"/>
      <c r="NMX152" s="4"/>
      <c r="NMY152" s="4"/>
      <c r="NMZ152" s="4"/>
      <c r="NNA152" s="4"/>
      <c r="NNB152" s="4"/>
      <c r="NNC152" s="4"/>
      <c r="NND152" s="4"/>
      <c r="NNE152" s="4"/>
      <c r="NNF152" s="4"/>
      <c r="NNG152" s="4"/>
      <c r="NNH152" s="4"/>
      <c r="NNI152" s="4"/>
      <c r="NNJ152" s="4"/>
      <c r="NNK152" s="4"/>
      <c r="NNL152" s="4"/>
      <c r="NNM152" s="4"/>
      <c r="NNN152" s="4"/>
      <c r="NNO152" s="4"/>
      <c r="NNP152" s="4"/>
      <c r="NNQ152" s="4"/>
      <c r="NNR152" s="4"/>
      <c r="NNS152" s="4"/>
      <c r="NNT152" s="4"/>
      <c r="NNU152" s="4"/>
      <c r="NNV152" s="4"/>
      <c r="NNW152" s="4"/>
      <c r="NNX152" s="4"/>
      <c r="NNY152" s="4"/>
      <c r="NNZ152" s="4"/>
      <c r="NOA152" s="4"/>
      <c r="NOB152" s="4"/>
      <c r="NOC152" s="4"/>
      <c r="NOD152" s="4"/>
      <c r="NOE152" s="4"/>
      <c r="NOF152" s="4"/>
      <c r="NOG152" s="4"/>
      <c r="NOH152" s="4"/>
      <c r="NOI152" s="4"/>
      <c r="NOJ152" s="4"/>
      <c r="NOK152" s="4"/>
      <c r="NOL152" s="4"/>
      <c r="NOM152" s="4"/>
      <c r="NON152" s="4"/>
      <c r="NOO152" s="4"/>
      <c r="NOP152" s="4"/>
      <c r="NOQ152" s="4"/>
      <c r="NOR152" s="4"/>
      <c r="NOS152" s="4"/>
      <c r="NOT152" s="4"/>
      <c r="NOU152" s="4"/>
      <c r="NOV152" s="4"/>
      <c r="NOW152" s="4"/>
      <c r="NOX152" s="4"/>
      <c r="NOY152" s="4"/>
      <c r="NOZ152" s="4"/>
      <c r="NPA152" s="4"/>
      <c r="NPB152" s="4"/>
      <c r="NPC152" s="4"/>
      <c r="NPD152" s="4"/>
      <c r="NPE152" s="4"/>
      <c r="NPF152" s="4"/>
      <c r="NPG152" s="4"/>
      <c r="NPH152" s="4"/>
      <c r="NPI152" s="4"/>
      <c r="NPJ152" s="4"/>
      <c r="NPK152" s="4"/>
      <c r="NPL152" s="4"/>
      <c r="NPM152" s="4"/>
      <c r="NPN152" s="4"/>
      <c r="NPO152" s="4"/>
      <c r="NPP152" s="4"/>
      <c r="NPQ152" s="4"/>
      <c r="NPR152" s="4"/>
      <c r="NPS152" s="4"/>
      <c r="NPT152" s="4"/>
      <c r="NPU152" s="4"/>
      <c r="NPV152" s="4"/>
      <c r="NPW152" s="4"/>
      <c r="NPX152" s="4"/>
      <c r="NPY152" s="4"/>
      <c r="NPZ152" s="4"/>
      <c r="NQA152" s="4"/>
      <c r="NQB152" s="4"/>
      <c r="NQC152" s="4"/>
      <c r="NQD152" s="4"/>
      <c r="NQE152" s="4"/>
      <c r="NQF152" s="4"/>
      <c r="NQG152" s="4"/>
      <c r="NQH152" s="4"/>
      <c r="NQI152" s="4"/>
      <c r="NQJ152" s="4"/>
      <c r="NQK152" s="4"/>
      <c r="NQL152" s="4"/>
      <c r="NQM152" s="4"/>
      <c r="NQN152" s="4"/>
      <c r="NQO152" s="4"/>
      <c r="NQP152" s="4"/>
      <c r="NQQ152" s="4"/>
      <c r="NQR152" s="4"/>
      <c r="NQS152" s="4"/>
      <c r="NQT152" s="4"/>
      <c r="NQU152" s="4"/>
      <c r="NQV152" s="4"/>
      <c r="NQW152" s="4"/>
      <c r="NQX152" s="4"/>
      <c r="NQY152" s="4"/>
      <c r="NQZ152" s="4"/>
      <c r="NRA152" s="4"/>
      <c r="NRB152" s="4"/>
      <c r="NRC152" s="4"/>
      <c r="NRD152" s="4"/>
      <c r="NRE152" s="4"/>
      <c r="NRF152" s="4"/>
      <c r="NRG152" s="74"/>
      <c r="NRH152" s="74"/>
      <c r="NRI152" s="74"/>
      <c r="NRJ152" s="74"/>
      <c r="NRK152" s="74"/>
      <c r="NRL152" s="74"/>
      <c r="NRM152" s="4"/>
      <c r="NRN152" s="4"/>
      <c r="NRO152" s="4"/>
      <c r="NRP152" s="4"/>
      <c r="NRQ152" s="4"/>
      <c r="NRR152" s="4"/>
      <c r="NRS152" s="4"/>
      <c r="NRT152" s="4"/>
      <c r="NRU152" s="4"/>
      <c r="NRV152" s="4"/>
      <c r="NRW152" s="4"/>
      <c r="NRX152" s="4"/>
      <c r="NRY152" s="4"/>
      <c r="NRZ152" s="4"/>
      <c r="NSA152" s="4"/>
      <c r="NSB152" s="4"/>
      <c r="NSC152" s="4"/>
      <c r="NSD152" s="4"/>
      <c r="NSE152" s="4"/>
      <c r="NSF152" s="4"/>
      <c r="NSG152" s="4"/>
      <c r="NSH152" s="4"/>
      <c r="NSI152" s="4"/>
      <c r="NSJ152" s="4"/>
      <c r="NSK152" s="4"/>
      <c r="NSL152" s="4"/>
      <c r="NSM152" s="4"/>
      <c r="NSN152" s="4"/>
      <c r="NSO152" s="4"/>
      <c r="NSP152" s="4"/>
      <c r="NSQ152" s="4"/>
      <c r="NSR152" s="4"/>
      <c r="NSS152" s="4"/>
      <c r="NST152" s="4"/>
      <c r="NSU152" s="4"/>
      <c r="NSV152" s="4"/>
      <c r="NSW152" s="4"/>
      <c r="NSX152" s="4"/>
      <c r="NSY152" s="4"/>
      <c r="NSZ152" s="4"/>
      <c r="NTA152" s="4"/>
      <c r="NTB152" s="4"/>
      <c r="NTC152" s="4"/>
      <c r="NTD152" s="4"/>
      <c r="NTE152" s="4"/>
      <c r="NTF152" s="4"/>
      <c r="NTG152" s="4"/>
      <c r="NTH152" s="4"/>
      <c r="NTI152" s="4"/>
      <c r="NTJ152" s="4"/>
      <c r="NTK152" s="4"/>
      <c r="NTL152" s="4"/>
      <c r="NTM152" s="4"/>
      <c r="NTN152" s="4"/>
      <c r="NTO152" s="4"/>
      <c r="NTP152" s="4"/>
      <c r="NTQ152" s="4"/>
      <c r="NTR152" s="4"/>
      <c r="NTS152" s="4"/>
      <c r="NTT152" s="4"/>
      <c r="NTU152" s="4"/>
      <c r="NTV152" s="4"/>
      <c r="NTW152" s="4"/>
      <c r="NTX152" s="4"/>
      <c r="NTY152" s="4"/>
      <c r="NTZ152" s="4"/>
      <c r="NUA152" s="4"/>
      <c r="NUB152" s="4"/>
      <c r="NUC152" s="4"/>
      <c r="NUD152" s="4"/>
      <c r="NUE152" s="4"/>
      <c r="NUF152" s="4"/>
      <c r="NUG152" s="4"/>
      <c r="NUH152" s="4"/>
      <c r="NUI152" s="4"/>
      <c r="NUJ152" s="4"/>
      <c r="NUK152" s="4"/>
      <c r="NUL152" s="4"/>
      <c r="NUM152" s="4"/>
      <c r="NUN152" s="4"/>
      <c r="NUO152" s="4"/>
      <c r="NUP152" s="4"/>
      <c r="NUQ152" s="4"/>
      <c r="NUR152" s="4"/>
      <c r="NUS152" s="4"/>
      <c r="NUT152" s="4"/>
      <c r="NUU152" s="4"/>
      <c r="NUV152" s="4"/>
      <c r="NUW152" s="4"/>
      <c r="NUX152" s="4"/>
      <c r="NUY152" s="4"/>
      <c r="NUZ152" s="4"/>
      <c r="NVA152" s="4"/>
      <c r="NVB152" s="4"/>
      <c r="NVC152" s="4"/>
      <c r="NVD152" s="4"/>
      <c r="NVE152" s="4"/>
      <c r="NVF152" s="4"/>
      <c r="NVG152" s="4"/>
      <c r="NVH152" s="4"/>
      <c r="NVI152" s="4"/>
      <c r="NVJ152" s="4"/>
      <c r="NVK152" s="4"/>
      <c r="NVL152" s="4"/>
      <c r="NVM152" s="4"/>
      <c r="NVN152" s="4"/>
      <c r="NVO152" s="4"/>
      <c r="NVP152" s="4"/>
      <c r="NVQ152" s="4"/>
      <c r="NVR152" s="4"/>
      <c r="NVS152" s="4"/>
      <c r="NVT152" s="4"/>
      <c r="NVU152" s="4"/>
      <c r="NVV152" s="4"/>
      <c r="NVW152" s="4"/>
      <c r="NVX152" s="4"/>
      <c r="NVY152" s="4"/>
      <c r="NVZ152" s="4"/>
      <c r="NWA152" s="4"/>
      <c r="NWB152" s="4"/>
      <c r="NWC152" s="4"/>
      <c r="NWD152" s="4"/>
      <c r="NWE152" s="4"/>
      <c r="NWF152" s="4"/>
      <c r="NWG152" s="4"/>
      <c r="NWH152" s="4"/>
      <c r="NWI152" s="4"/>
      <c r="NWJ152" s="4"/>
      <c r="NWK152" s="4"/>
      <c r="NWL152" s="4"/>
      <c r="NWM152" s="4"/>
      <c r="NWN152" s="4"/>
      <c r="NWO152" s="4"/>
      <c r="NWP152" s="4"/>
      <c r="NWQ152" s="4"/>
      <c r="NWR152" s="4"/>
      <c r="NWS152" s="4"/>
      <c r="NWT152" s="4"/>
      <c r="NWU152" s="4"/>
      <c r="NWV152" s="4"/>
      <c r="NWW152" s="4"/>
      <c r="NWX152" s="4"/>
      <c r="NWY152" s="4"/>
      <c r="NWZ152" s="4"/>
      <c r="NXA152" s="4"/>
      <c r="NXB152" s="4"/>
      <c r="NXC152" s="4"/>
      <c r="NXD152" s="4"/>
      <c r="NXE152" s="4"/>
      <c r="NXF152" s="4"/>
      <c r="NXG152" s="4"/>
      <c r="NXH152" s="4"/>
      <c r="NXI152" s="4"/>
      <c r="NXJ152" s="4"/>
      <c r="NXK152" s="4"/>
      <c r="NXL152" s="4"/>
      <c r="NXM152" s="4"/>
      <c r="NXN152" s="4"/>
      <c r="NXO152" s="4"/>
      <c r="NXP152" s="4"/>
      <c r="NXQ152" s="4"/>
      <c r="NXR152" s="4"/>
      <c r="NXS152" s="4"/>
      <c r="NXT152" s="4"/>
      <c r="NXU152" s="4"/>
      <c r="NXV152" s="4"/>
      <c r="NXW152" s="4"/>
      <c r="NXX152" s="4"/>
      <c r="NXY152" s="4"/>
      <c r="NXZ152" s="4"/>
      <c r="NYA152" s="4"/>
      <c r="NYB152" s="4"/>
      <c r="NYC152" s="4"/>
      <c r="NYD152" s="4"/>
      <c r="NYE152" s="4"/>
      <c r="NYF152" s="4"/>
      <c r="NYG152" s="4"/>
      <c r="NYH152" s="4"/>
      <c r="NYI152" s="4"/>
      <c r="NYJ152" s="4"/>
      <c r="NYK152" s="4"/>
      <c r="NYL152" s="4"/>
      <c r="NYM152" s="4"/>
      <c r="NYN152" s="4"/>
      <c r="NYO152" s="4"/>
      <c r="NYP152" s="4"/>
      <c r="NYQ152" s="4"/>
      <c r="NYR152" s="4"/>
      <c r="NYS152" s="4"/>
      <c r="NYT152" s="4"/>
      <c r="NYU152" s="4"/>
      <c r="NYV152" s="4"/>
      <c r="NYW152" s="4"/>
      <c r="NYX152" s="4"/>
      <c r="NYY152" s="4"/>
      <c r="NYZ152" s="4"/>
      <c r="NZA152" s="4"/>
      <c r="NZB152" s="4"/>
      <c r="NZC152" s="4"/>
      <c r="NZD152" s="4"/>
      <c r="NZE152" s="4"/>
      <c r="NZF152" s="4"/>
      <c r="NZG152" s="4"/>
      <c r="NZH152" s="4"/>
      <c r="NZI152" s="4"/>
      <c r="NZJ152" s="4"/>
      <c r="NZK152" s="4"/>
      <c r="NZL152" s="4"/>
      <c r="NZM152" s="4"/>
      <c r="NZN152" s="4"/>
      <c r="NZO152" s="4"/>
      <c r="NZP152" s="4"/>
      <c r="NZQ152" s="4"/>
      <c r="NZR152" s="4"/>
      <c r="NZS152" s="4"/>
      <c r="NZT152" s="4"/>
      <c r="NZU152" s="4"/>
      <c r="NZV152" s="4"/>
      <c r="NZW152" s="4"/>
      <c r="NZX152" s="4"/>
      <c r="NZY152" s="4"/>
      <c r="NZZ152" s="4"/>
      <c r="OAA152" s="4"/>
      <c r="OAB152" s="4"/>
      <c r="OAC152" s="4"/>
      <c r="OAD152" s="4"/>
      <c r="OAE152" s="4"/>
      <c r="OAF152" s="4"/>
      <c r="OAG152" s="4"/>
      <c r="OAH152" s="4"/>
      <c r="OAI152" s="4"/>
      <c r="OAJ152" s="4"/>
      <c r="OAK152" s="4"/>
      <c r="OAL152" s="4"/>
      <c r="OAM152" s="4"/>
      <c r="OAN152" s="4"/>
      <c r="OAO152" s="4"/>
      <c r="OAP152" s="4"/>
      <c r="OAQ152" s="4"/>
      <c r="OAR152" s="4"/>
      <c r="OAS152" s="4"/>
      <c r="OAT152" s="4"/>
      <c r="OAU152" s="4"/>
      <c r="OAV152" s="4"/>
      <c r="OAW152" s="4"/>
      <c r="OAX152" s="4"/>
      <c r="OAY152" s="4"/>
      <c r="OAZ152" s="4"/>
      <c r="OBA152" s="4"/>
      <c r="OBB152" s="4"/>
      <c r="OBC152" s="74"/>
      <c r="OBD152" s="74"/>
      <c r="OBE152" s="74"/>
      <c r="OBF152" s="74"/>
      <c r="OBG152" s="74"/>
      <c r="OBH152" s="74"/>
      <c r="OBI152" s="4"/>
      <c r="OBJ152" s="4"/>
      <c r="OBK152" s="4"/>
      <c r="OBL152" s="4"/>
      <c r="OBM152" s="4"/>
      <c r="OBN152" s="4"/>
      <c r="OBO152" s="4"/>
      <c r="OBP152" s="4"/>
      <c r="OBQ152" s="4"/>
      <c r="OBR152" s="4"/>
      <c r="OBS152" s="4"/>
      <c r="OBT152" s="4"/>
      <c r="OBU152" s="4"/>
      <c r="OBV152" s="4"/>
      <c r="OBW152" s="4"/>
      <c r="OBX152" s="4"/>
      <c r="OBY152" s="4"/>
      <c r="OBZ152" s="4"/>
      <c r="OCA152" s="4"/>
      <c r="OCB152" s="4"/>
      <c r="OCC152" s="4"/>
      <c r="OCD152" s="4"/>
      <c r="OCE152" s="4"/>
      <c r="OCF152" s="4"/>
      <c r="OCG152" s="4"/>
      <c r="OCH152" s="4"/>
      <c r="OCI152" s="4"/>
      <c r="OCJ152" s="4"/>
      <c r="OCK152" s="4"/>
      <c r="OCL152" s="4"/>
      <c r="OCM152" s="4"/>
      <c r="OCN152" s="4"/>
      <c r="OCO152" s="4"/>
      <c r="OCP152" s="4"/>
      <c r="OCQ152" s="4"/>
      <c r="OCR152" s="4"/>
      <c r="OCS152" s="4"/>
      <c r="OCT152" s="4"/>
      <c r="OCU152" s="4"/>
      <c r="OCV152" s="4"/>
      <c r="OCW152" s="4"/>
      <c r="OCX152" s="4"/>
      <c r="OCY152" s="4"/>
      <c r="OCZ152" s="4"/>
      <c r="ODA152" s="4"/>
      <c r="ODB152" s="4"/>
      <c r="ODC152" s="4"/>
      <c r="ODD152" s="4"/>
      <c r="ODE152" s="4"/>
      <c r="ODF152" s="4"/>
      <c r="ODG152" s="4"/>
      <c r="ODH152" s="4"/>
      <c r="ODI152" s="4"/>
      <c r="ODJ152" s="4"/>
      <c r="ODK152" s="4"/>
      <c r="ODL152" s="4"/>
      <c r="ODM152" s="4"/>
      <c r="ODN152" s="4"/>
      <c r="ODO152" s="4"/>
      <c r="ODP152" s="4"/>
      <c r="ODQ152" s="4"/>
      <c r="ODR152" s="4"/>
      <c r="ODS152" s="4"/>
      <c r="ODT152" s="4"/>
      <c r="ODU152" s="4"/>
      <c r="ODV152" s="4"/>
      <c r="ODW152" s="4"/>
      <c r="ODX152" s="4"/>
      <c r="ODY152" s="4"/>
      <c r="ODZ152" s="4"/>
      <c r="OEA152" s="4"/>
      <c r="OEB152" s="4"/>
      <c r="OEC152" s="4"/>
      <c r="OED152" s="4"/>
      <c r="OEE152" s="4"/>
      <c r="OEF152" s="4"/>
      <c r="OEG152" s="4"/>
      <c r="OEH152" s="4"/>
      <c r="OEI152" s="4"/>
      <c r="OEJ152" s="4"/>
      <c r="OEK152" s="4"/>
      <c r="OEL152" s="4"/>
      <c r="OEM152" s="4"/>
      <c r="OEN152" s="4"/>
      <c r="OEO152" s="4"/>
      <c r="OEP152" s="4"/>
      <c r="OEQ152" s="4"/>
      <c r="OER152" s="4"/>
      <c r="OES152" s="4"/>
      <c r="OET152" s="4"/>
      <c r="OEU152" s="4"/>
      <c r="OEV152" s="4"/>
      <c r="OEW152" s="4"/>
      <c r="OEX152" s="4"/>
      <c r="OEY152" s="4"/>
      <c r="OEZ152" s="4"/>
      <c r="OFA152" s="4"/>
      <c r="OFB152" s="4"/>
      <c r="OFC152" s="4"/>
      <c r="OFD152" s="4"/>
      <c r="OFE152" s="4"/>
      <c r="OFF152" s="4"/>
      <c r="OFG152" s="4"/>
      <c r="OFH152" s="4"/>
      <c r="OFI152" s="4"/>
      <c r="OFJ152" s="4"/>
      <c r="OFK152" s="4"/>
      <c r="OFL152" s="4"/>
      <c r="OFM152" s="4"/>
      <c r="OFN152" s="4"/>
      <c r="OFO152" s="4"/>
      <c r="OFP152" s="4"/>
      <c r="OFQ152" s="4"/>
      <c r="OFR152" s="4"/>
      <c r="OFS152" s="4"/>
      <c r="OFT152" s="4"/>
      <c r="OFU152" s="4"/>
      <c r="OFV152" s="4"/>
      <c r="OFW152" s="4"/>
      <c r="OFX152" s="4"/>
      <c r="OFY152" s="4"/>
      <c r="OFZ152" s="4"/>
      <c r="OGA152" s="4"/>
      <c r="OGB152" s="4"/>
      <c r="OGC152" s="4"/>
      <c r="OGD152" s="4"/>
      <c r="OGE152" s="4"/>
      <c r="OGF152" s="4"/>
      <c r="OGG152" s="4"/>
      <c r="OGH152" s="4"/>
      <c r="OGI152" s="4"/>
      <c r="OGJ152" s="4"/>
      <c r="OGK152" s="4"/>
      <c r="OGL152" s="4"/>
      <c r="OGM152" s="4"/>
      <c r="OGN152" s="4"/>
      <c r="OGO152" s="4"/>
      <c r="OGP152" s="4"/>
      <c r="OGQ152" s="4"/>
      <c r="OGR152" s="4"/>
      <c r="OGS152" s="4"/>
      <c r="OGT152" s="4"/>
      <c r="OGU152" s="4"/>
      <c r="OGV152" s="4"/>
      <c r="OGW152" s="4"/>
      <c r="OGX152" s="4"/>
      <c r="OGY152" s="4"/>
      <c r="OGZ152" s="4"/>
      <c r="OHA152" s="4"/>
      <c r="OHB152" s="4"/>
      <c r="OHC152" s="4"/>
      <c r="OHD152" s="4"/>
      <c r="OHE152" s="4"/>
      <c r="OHF152" s="4"/>
      <c r="OHG152" s="4"/>
      <c r="OHH152" s="4"/>
      <c r="OHI152" s="4"/>
      <c r="OHJ152" s="4"/>
      <c r="OHK152" s="4"/>
      <c r="OHL152" s="4"/>
      <c r="OHM152" s="4"/>
      <c r="OHN152" s="4"/>
      <c r="OHO152" s="4"/>
      <c r="OHP152" s="4"/>
      <c r="OHQ152" s="4"/>
      <c r="OHR152" s="4"/>
      <c r="OHS152" s="4"/>
      <c r="OHT152" s="4"/>
      <c r="OHU152" s="4"/>
      <c r="OHV152" s="4"/>
      <c r="OHW152" s="4"/>
      <c r="OHX152" s="4"/>
      <c r="OHY152" s="4"/>
      <c r="OHZ152" s="4"/>
      <c r="OIA152" s="4"/>
      <c r="OIB152" s="4"/>
      <c r="OIC152" s="4"/>
      <c r="OID152" s="4"/>
      <c r="OIE152" s="4"/>
      <c r="OIF152" s="4"/>
      <c r="OIG152" s="4"/>
      <c r="OIH152" s="4"/>
      <c r="OII152" s="4"/>
      <c r="OIJ152" s="4"/>
      <c r="OIK152" s="4"/>
      <c r="OIL152" s="4"/>
      <c r="OIM152" s="4"/>
      <c r="OIN152" s="4"/>
      <c r="OIO152" s="4"/>
      <c r="OIP152" s="4"/>
      <c r="OIQ152" s="4"/>
      <c r="OIR152" s="4"/>
      <c r="OIS152" s="4"/>
      <c r="OIT152" s="4"/>
      <c r="OIU152" s="4"/>
      <c r="OIV152" s="4"/>
      <c r="OIW152" s="4"/>
      <c r="OIX152" s="4"/>
      <c r="OIY152" s="4"/>
      <c r="OIZ152" s="4"/>
      <c r="OJA152" s="4"/>
      <c r="OJB152" s="4"/>
      <c r="OJC152" s="4"/>
      <c r="OJD152" s="4"/>
      <c r="OJE152" s="4"/>
      <c r="OJF152" s="4"/>
      <c r="OJG152" s="4"/>
      <c r="OJH152" s="4"/>
      <c r="OJI152" s="4"/>
      <c r="OJJ152" s="4"/>
      <c r="OJK152" s="4"/>
      <c r="OJL152" s="4"/>
      <c r="OJM152" s="4"/>
      <c r="OJN152" s="4"/>
      <c r="OJO152" s="4"/>
      <c r="OJP152" s="4"/>
      <c r="OJQ152" s="4"/>
      <c r="OJR152" s="4"/>
      <c r="OJS152" s="4"/>
      <c r="OJT152" s="4"/>
      <c r="OJU152" s="4"/>
      <c r="OJV152" s="4"/>
      <c r="OJW152" s="4"/>
      <c r="OJX152" s="4"/>
      <c r="OJY152" s="4"/>
      <c r="OJZ152" s="4"/>
      <c r="OKA152" s="4"/>
      <c r="OKB152" s="4"/>
      <c r="OKC152" s="4"/>
      <c r="OKD152" s="4"/>
      <c r="OKE152" s="4"/>
      <c r="OKF152" s="4"/>
      <c r="OKG152" s="4"/>
      <c r="OKH152" s="4"/>
      <c r="OKI152" s="4"/>
      <c r="OKJ152" s="4"/>
      <c r="OKK152" s="4"/>
      <c r="OKL152" s="4"/>
      <c r="OKM152" s="4"/>
      <c r="OKN152" s="4"/>
      <c r="OKO152" s="4"/>
      <c r="OKP152" s="4"/>
      <c r="OKQ152" s="4"/>
      <c r="OKR152" s="4"/>
      <c r="OKS152" s="4"/>
      <c r="OKT152" s="4"/>
      <c r="OKU152" s="4"/>
      <c r="OKV152" s="4"/>
      <c r="OKW152" s="4"/>
      <c r="OKX152" s="4"/>
      <c r="OKY152" s="74"/>
      <c r="OKZ152" s="74"/>
      <c r="OLA152" s="74"/>
      <c r="OLB152" s="74"/>
      <c r="OLC152" s="74"/>
      <c r="OLD152" s="74"/>
      <c r="OLE152" s="4"/>
      <c r="OLF152" s="4"/>
      <c r="OLG152" s="4"/>
      <c r="OLH152" s="4"/>
      <c r="OLI152" s="4"/>
      <c r="OLJ152" s="4"/>
      <c r="OLK152" s="4"/>
      <c r="OLL152" s="4"/>
      <c r="OLM152" s="4"/>
      <c r="OLN152" s="4"/>
      <c r="OLO152" s="4"/>
      <c r="OLP152" s="4"/>
      <c r="OLQ152" s="4"/>
      <c r="OLR152" s="4"/>
      <c r="OLS152" s="4"/>
      <c r="OLT152" s="4"/>
      <c r="OLU152" s="4"/>
      <c r="OLV152" s="4"/>
      <c r="OLW152" s="4"/>
      <c r="OLX152" s="4"/>
      <c r="OLY152" s="4"/>
      <c r="OLZ152" s="4"/>
      <c r="OMA152" s="4"/>
      <c r="OMB152" s="4"/>
      <c r="OMC152" s="4"/>
      <c r="OMD152" s="4"/>
      <c r="OME152" s="4"/>
      <c r="OMF152" s="4"/>
      <c r="OMG152" s="4"/>
      <c r="OMH152" s="4"/>
      <c r="OMI152" s="4"/>
      <c r="OMJ152" s="4"/>
      <c r="OMK152" s="4"/>
      <c r="OML152" s="4"/>
      <c r="OMM152" s="4"/>
      <c r="OMN152" s="4"/>
      <c r="OMO152" s="4"/>
      <c r="OMP152" s="4"/>
      <c r="OMQ152" s="4"/>
      <c r="OMR152" s="4"/>
      <c r="OMS152" s="4"/>
      <c r="OMT152" s="4"/>
      <c r="OMU152" s="4"/>
      <c r="OMV152" s="4"/>
      <c r="OMW152" s="4"/>
      <c r="OMX152" s="4"/>
      <c r="OMY152" s="4"/>
      <c r="OMZ152" s="4"/>
      <c r="ONA152" s="4"/>
      <c r="ONB152" s="4"/>
      <c r="ONC152" s="4"/>
      <c r="OND152" s="4"/>
      <c r="ONE152" s="4"/>
      <c r="ONF152" s="4"/>
      <c r="ONG152" s="4"/>
      <c r="ONH152" s="4"/>
      <c r="ONI152" s="4"/>
      <c r="ONJ152" s="4"/>
      <c r="ONK152" s="4"/>
      <c r="ONL152" s="4"/>
      <c r="ONM152" s="4"/>
      <c r="ONN152" s="4"/>
      <c r="ONO152" s="4"/>
      <c r="ONP152" s="4"/>
      <c r="ONQ152" s="4"/>
      <c r="ONR152" s="4"/>
      <c r="ONS152" s="4"/>
      <c r="ONT152" s="4"/>
      <c r="ONU152" s="4"/>
      <c r="ONV152" s="4"/>
      <c r="ONW152" s="4"/>
      <c r="ONX152" s="4"/>
      <c r="ONY152" s="4"/>
      <c r="ONZ152" s="4"/>
      <c r="OOA152" s="4"/>
      <c r="OOB152" s="4"/>
      <c r="OOC152" s="4"/>
      <c r="OOD152" s="4"/>
      <c r="OOE152" s="4"/>
      <c r="OOF152" s="4"/>
      <c r="OOG152" s="4"/>
      <c r="OOH152" s="4"/>
      <c r="OOI152" s="4"/>
      <c r="OOJ152" s="4"/>
      <c r="OOK152" s="4"/>
      <c r="OOL152" s="4"/>
      <c r="OOM152" s="4"/>
      <c r="OON152" s="4"/>
      <c r="OOO152" s="4"/>
      <c r="OOP152" s="4"/>
      <c r="OOQ152" s="4"/>
      <c r="OOR152" s="4"/>
      <c r="OOS152" s="4"/>
      <c r="OOT152" s="4"/>
      <c r="OOU152" s="4"/>
      <c r="OOV152" s="4"/>
      <c r="OOW152" s="4"/>
      <c r="OOX152" s="4"/>
      <c r="OOY152" s="4"/>
      <c r="OOZ152" s="4"/>
      <c r="OPA152" s="4"/>
      <c r="OPB152" s="4"/>
      <c r="OPC152" s="4"/>
      <c r="OPD152" s="4"/>
      <c r="OPE152" s="4"/>
      <c r="OPF152" s="4"/>
      <c r="OPG152" s="4"/>
      <c r="OPH152" s="4"/>
      <c r="OPI152" s="4"/>
      <c r="OPJ152" s="4"/>
      <c r="OPK152" s="4"/>
      <c r="OPL152" s="4"/>
      <c r="OPM152" s="4"/>
      <c r="OPN152" s="4"/>
      <c r="OPO152" s="4"/>
      <c r="OPP152" s="4"/>
      <c r="OPQ152" s="4"/>
      <c r="OPR152" s="4"/>
      <c r="OPS152" s="4"/>
      <c r="OPT152" s="4"/>
      <c r="OPU152" s="4"/>
      <c r="OPV152" s="4"/>
      <c r="OPW152" s="4"/>
      <c r="OPX152" s="4"/>
      <c r="OPY152" s="4"/>
      <c r="OPZ152" s="4"/>
      <c r="OQA152" s="4"/>
      <c r="OQB152" s="4"/>
      <c r="OQC152" s="4"/>
      <c r="OQD152" s="4"/>
      <c r="OQE152" s="4"/>
      <c r="OQF152" s="4"/>
      <c r="OQG152" s="4"/>
      <c r="OQH152" s="4"/>
      <c r="OQI152" s="4"/>
      <c r="OQJ152" s="4"/>
      <c r="OQK152" s="4"/>
      <c r="OQL152" s="4"/>
      <c r="OQM152" s="4"/>
      <c r="OQN152" s="4"/>
      <c r="OQO152" s="4"/>
      <c r="OQP152" s="4"/>
      <c r="OQQ152" s="4"/>
      <c r="OQR152" s="4"/>
      <c r="OQS152" s="4"/>
      <c r="OQT152" s="4"/>
      <c r="OQU152" s="4"/>
      <c r="OQV152" s="4"/>
      <c r="OQW152" s="4"/>
      <c r="OQX152" s="4"/>
      <c r="OQY152" s="4"/>
      <c r="OQZ152" s="4"/>
      <c r="ORA152" s="4"/>
      <c r="ORB152" s="4"/>
      <c r="ORC152" s="4"/>
      <c r="ORD152" s="4"/>
      <c r="ORE152" s="4"/>
      <c r="ORF152" s="4"/>
      <c r="ORG152" s="4"/>
      <c r="ORH152" s="4"/>
      <c r="ORI152" s="4"/>
      <c r="ORJ152" s="4"/>
      <c r="ORK152" s="4"/>
      <c r="ORL152" s="4"/>
      <c r="ORM152" s="4"/>
      <c r="ORN152" s="4"/>
      <c r="ORO152" s="4"/>
      <c r="ORP152" s="4"/>
      <c r="ORQ152" s="4"/>
      <c r="ORR152" s="4"/>
      <c r="ORS152" s="4"/>
      <c r="ORT152" s="4"/>
      <c r="ORU152" s="4"/>
      <c r="ORV152" s="4"/>
      <c r="ORW152" s="4"/>
      <c r="ORX152" s="4"/>
      <c r="ORY152" s="4"/>
      <c r="ORZ152" s="4"/>
      <c r="OSA152" s="4"/>
      <c r="OSB152" s="4"/>
      <c r="OSC152" s="4"/>
      <c r="OSD152" s="4"/>
      <c r="OSE152" s="4"/>
      <c r="OSF152" s="4"/>
      <c r="OSG152" s="4"/>
      <c r="OSH152" s="4"/>
      <c r="OSI152" s="4"/>
      <c r="OSJ152" s="4"/>
      <c r="OSK152" s="4"/>
      <c r="OSL152" s="4"/>
      <c r="OSM152" s="4"/>
      <c r="OSN152" s="4"/>
      <c r="OSO152" s="4"/>
      <c r="OSP152" s="4"/>
      <c r="OSQ152" s="4"/>
      <c r="OSR152" s="4"/>
      <c r="OSS152" s="4"/>
      <c r="OST152" s="4"/>
      <c r="OSU152" s="4"/>
      <c r="OSV152" s="4"/>
      <c r="OSW152" s="4"/>
      <c r="OSX152" s="4"/>
      <c r="OSY152" s="4"/>
      <c r="OSZ152" s="4"/>
      <c r="OTA152" s="4"/>
      <c r="OTB152" s="4"/>
      <c r="OTC152" s="4"/>
      <c r="OTD152" s="4"/>
      <c r="OTE152" s="4"/>
      <c r="OTF152" s="4"/>
      <c r="OTG152" s="4"/>
      <c r="OTH152" s="4"/>
      <c r="OTI152" s="4"/>
      <c r="OTJ152" s="4"/>
      <c r="OTK152" s="4"/>
      <c r="OTL152" s="4"/>
      <c r="OTM152" s="4"/>
      <c r="OTN152" s="4"/>
      <c r="OTO152" s="4"/>
      <c r="OTP152" s="4"/>
      <c r="OTQ152" s="4"/>
      <c r="OTR152" s="4"/>
      <c r="OTS152" s="4"/>
      <c r="OTT152" s="4"/>
      <c r="OTU152" s="4"/>
      <c r="OTV152" s="4"/>
      <c r="OTW152" s="4"/>
      <c r="OTX152" s="4"/>
      <c r="OTY152" s="4"/>
      <c r="OTZ152" s="4"/>
      <c r="OUA152" s="4"/>
      <c r="OUB152" s="4"/>
      <c r="OUC152" s="4"/>
      <c r="OUD152" s="4"/>
      <c r="OUE152" s="4"/>
      <c r="OUF152" s="4"/>
      <c r="OUG152" s="4"/>
      <c r="OUH152" s="4"/>
      <c r="OUI152" s="4"/>
      <c r="OUJ152" s="4"/>
      <c r="OUK152" s="4"/>
      <c r="OUL152" s="4"/>
      <c r="OUM152" s="4"/>
      <c r="OUN152" s="4"/>
      <c r="OUO152" s="4"/>
      <c r="OUP152" s="4"/>
      <c r="OUQ152" s="4"/>
      <c r="OUR152" s="4"/>
      <c r="OUS152" s="4"/>
      <c r="OUT152" s="4"/>
      <c r="OUU152" s="74"/>
      <c r="OUV152" s="74"/>
      <c r="OUW152" s="74"/>
      <c r="OUX152" s="74"/>
      <c r="OUY152" s="74"/>
      <c r="OUZ152" s="74"/>
      <c r="OVA152" s="4"/>
      <c r="OVB152" s="4"/>
      <c r="OVC152" s="4"/>
      <c r="OVD152" s="4"/>
      <c r="OVE152" s="4"/>
      <c r="OVF152" s="4"/>
      <c r="OVG152" s="4"/>
      <c r="OVH152" s="4"/>
      <c r="OVI152" s="4"/>
      <c r="OVJ152" s="4"/>
      <c r="OVK152" s="4"/>
      <c r="OVL152" s="4"/>
      <c r="OVM152" s="4"/>
      <c r="OVN152" s="4"/>
      <c r="OVO152" s="4"/>
      <c r="OVP152" s="4"/>
      <c r="OVQ152" s="4"/>
      <c r="OVR152" s="4"/>
      <c r="OVS152" s="4"/>
      <c r="OVT152" s="4"/>
      <c r="OVU152" s="4"/>
      <c r="OVV152" s="4"/>
      <c r="OVW152" s="4"/>
      <c r="OVX152" s="4"/>
      <c r="OVY152" s="4"/>
      <c r="OVZ152" s="4"/>
      <c r="OWA152" s="4"/>
      <c r="OWB152" s="4"/>
      <c r="OWC152" s="4"/>
      <c r="OWD152" s="4"/>
      <c r="OWE152" s="4"/>
      <c r="OWF152" s="4"/>
      <c r="OWG152" s="4"/>
      <c r="OWH152" s="4"/>
      <c r="OWI152" s="4"/>
      <c r="OWJ152" s="4"/>
      <c r="OWK152" s="4"/>
      <c r="OWL152" s="4"/>
      <c r="OWM152" s="4"/>
      <c r="OWN152" s="4"/>
      <c r="OWO152" s="4"/>
      <c r="OWP152" s="4"/>
      <c r="OWQ152" s="4"/>
      <c r="OWR152" s="4"/>
      <c r="OWS152" s="4"/>
      <c r="OWT152" s="4"/>
      <c r="OWU152" s="4"/>
      <c r="OWV152" s="4"/>
      <c r="OWW152" s="4"/>
      <c r="OWX152" s="4"/>
      <c r="OWY152" s="4"/>
      <c r="OWZ152" s="4"/>
      <c r="OXA152" s="4"/>
      <c r="OXB152" s="4"/>
      <c r="OXC152" s="4"/>
      <c r="OXD152" s="4"/>
      <c r="OXE152" s="4"/>
      <c r="OXF152" s="4"/>
      <c r="OXG152" s="4"/>
      <c r="OXH152" s="4"/>
      <c r="OXI152" s="4"/>
      <c r="OXJ152" s="4"/>
      <c r="OXK152" s="4"/>
      <c r="OXL152" s="4"/>
      <c r="OXM152" s="4"/>
      <c r="OXN152" s="4"/>
      <c r="OXO152" s="4"/>
      <c r="OXP152" s="4"/>
      <c r="OXQ152" s="4"/>
      <c r="OXR152" s="4"/>
      <c r="OXS152" s="4"/>
      <c r="OXT152" s="4"/>
      <c r="OXU152" s="4"/>
      <c r="OXV152" s="4"/>
      <c r="OXW152" s="4"/>
      <c r="OXX152" s="4"/>
      <c r="OXY152" s="4"/>
      <c r="OXZ152" s="4"/>
      <c r="OYA152" s="4"/>
      <c r="OYB152" s="4"/>
      <c r="OYC152" s="4"/>
      <c r="OYD152" s="4"/>
      <c r="OYE152" s="4"/>
      <c r="OYF152" s="4"/>
      <c r="OYG152" s="4"/>
      <c r="OYH152" s="4"/>
      <c r="OYI152" s="4"/>
      <c r="OYJ152" s="4"/>
      <c r="OYK152" s="4"/>
      <c r="OYL152" s="4"/>
      <c r="OYM152" s="4"/>
      <c r="OYN152" s="4"/>
      <c r="OYO152" s="4"/>
      <c r="OYP152" s="4"/>
      <c r="OYQ152" s="4"/>
      <c r="OYR152" s="4"/>
      <c r="OYS152" s="4"/>
      <c r="OYT152" s="4"/>
      <c r="OYU152" s="4"/>
      <c r="OYV152" s="4"/>
      <c r="OYW152" s="4"/>
      <c r="OYX152" s="4"/>
      <c r="OYY152" s="4"/>
      <c r="OYZ152" s="4"/>
      <c r="OZA152" s="4"/>
      <c r="OZB152" s="4"/>
      <c r="OZC152" s="4"/>
      <c r="OZD152" s="4"/>
      <c r="OZE152" s="4"/>
      <c r="OZF152" s="4"/>
      <c r="OZG152" s="4"/>
      <c r="OZH152" s="4"/>
      <c r="OZI152" s="4"/>
      <c r="OZJ152" s="4"/>
      <c r="OZK152" s="4"/>
      <c r="OZL152" s="4"/>
      <c r="OZM152" s="4"/>
      <c r="OZN152" s="4"/>
      <c r="OZO152" s="4"/>
      <c r="OZP152" s="4"/>
      <c r="OZQ152" s="4"/>
      <c r="OZR152" s="4"/>
      <c r="OZS152" s="4"/>
      <c r="OZT152" s="4"/>
      <c r="OZU152" s="4"/>
      <c r="OZV152" s="4"/>
      <c r="OZW152" s="4"/>
      <c r="OZX152" s="4"/>
      <c r="OZY152" s="4"/>
      <c r="OZZ152" s="4"/>
      <c r="PAA152" s="4"/>
      <c r="PAB152" s="4"/>
      <c r="PAC152" s="4"/>
      <c r="PAD152" s="4"/>
      <c r="PAE152" s="4"/>
      <c r="PAF152" s="4"/>
      <c r="PAG152" s="4"/>
      <c r="PAH152" s="4"/>
      <c r="PAI152" s="4"/>
      <c r="PAJ152" s="4"/>
      <c r="PAK152" s="4"/>
      <c r="PAL152" s="4"/>
      <c r="PAM152" s="4"/>
      <c r="PAN152" s="4"/>
      <c r="PAO152" s="4"/>
      <c r="PAP152" s="4"/>
      <c r="PAQ152" s="4"/>
      <c r="PAR152" s="4"/>
      <c r="PAS152" s="4"/>
      <c r="PAT152" s="4"/>
      <c r="PAU152" s="4"/>
      <c r="PAV152" s="4"/>
      <c r="PAW152" s="4"/>
      <c r="PAX152" s="4"/>
      <c r="PAY152" s="4"/>
      <c r="PAZ152" s="4"/>
      <c r="PBA152" s="4"/>
      <c r="PBB152" s="4"/>
      <c r="PBC152" s="4"/>
      <c r="PBD152" s="4"/>
      <c r="PBE152" s="4"/>
      <c r="PBF152" s="4"/>
      <c r="PBG152" s="4"/>
      <c r="PBH152" s="4"/>
      <c r="PBI152" s="4"/>
      <c r="PBJ152" s="4"/>
      <c r="PBK152" s="4"/>
      <c r="PBL152" s="4"/>
      <c r="PBM152" s="4"/>
      <c r="PBN152" s="4"/>
      <c r="PBO152" s="4"/>
      <c r="PBP152" s="4"/>
      <c r="PBQ152" s="4"/>
      <c r="PBR152" s="4"/>
      <c r="PBS152" s="4"/>
      <c r="PBT152" s="4"/>
      <c r="PBU152" s="4"/>
      <c r="PBV152" s="4"/>
      <c r="PBW152" s="4"/>
      <c r="PBX152" s="4"/>
      <c r="PBY152" s="4"/>
      <c r="PBZ152" s="4"/>
      <c r="PCA152" s="4"/>
      <c r="PCB152" s="4"/>
      <c r="PCC152" s="4"/>
      <c r="PCD152" s="4"/>
      <c r="PCE152" s="4"/>
      <c r="PCF152" s="4"/>
      <c r="PCG152" s="4"/>
      <c r="PCH152" s="4"/>
      <c r="PCI152" s="4"/>
      <c r="PCJ152" s="4"/>
      <c r="PCK152" s="4"/>
      <c r="PCL152" s="4"/>
      <c r="PCM152" s="4"/>
      <c r="PCN152" s="4"/>
      <c r="PCO152" s="4"/>
      <c r="PCP152" s="4"/>
      <c r="PCQ152" s="4"/>
      <c r="PCR152" s="4"/>
      <c r="PCS152" s="4"/>
      <c r="PCT152" s="4"/>
      <c r="PCU152" s="4"/>
      <c r="PCV152" s="4"/>
      <c r="PCW152" s="4"/>
      <c r="PCX152" s="4"/>
      <c r="PCY152" s="4"/>
      <c r="PCZ152" s="4"/>
      <c r="PDA152" s="4"/>
      <c r="PDB152" s="4"/>
      <c r="PDC152" s="4"/>
      <c r="PDD152" s="4"/>
      <c r="PDE152" s="4"/>
      <c r="PDF152" s="4"/>
      <c r="PDG152" s="4"/>
      <c r="PDH152" s="4"/>
      <c r="PDI152" s="4"/>
      <c r="PDJ152" s="4"/>
      <c r="PDK152" s="4"/>
      <c r="PDL152" s="4"/>
      <c r="PDM152" s="4"/>
      <c r="PDN152" s="4"/>
      <c r="PDO152" s="4"/>
      <c r="PDP152" s="4"/>
      <c r="PDQ152" s="4"/>
      <c r="PDR152" s="4"/>
      <c r="PDS152" s="4"/>
      <c r="PDT152" s="4"/>
      <c r="PDU152" s="4"/>
      <c r="PDV152" s="4"/>
      <c r="PDW152" s="4"/>
      <c r="PDX152" s="4"/>
      <c r="PDY152" s="4"/>
      <c r="PDZ152" s="4"/>
      <c r="PEA152" s="4"/>
      <c r="PEB152" s="4"/>
      <c r="PEC152" s="4"/>
      <c r="PED152" s="4"/>
      <c r="PEE152" s="4"/>
      <c r="PEF152" s="4"/>
      <c r="PEG152" s="4"/>
      <c r="PEH152" s="4"/>
      <c r="PEI152" s="4"/>
      <c r="PEJ152" s="4"/>
      <c r="PEK152" s="4"/>
      <c r="PEL152" s="4"/>
      <c r="PEM152" s="4"/>
      <c r="PEN152" s="4"/>
      <c r="PEO152" s="4"/>
      <c r="PEP152" s="4"/>
      <c r="PEQ152" s="74"/>
      <c r="PER152" s="74"/>
      <c r="PES152" s="74"/>
      <c r="PET152" s="74"/>
      <c r="PEU152" s="74"/>
      <c r="PEV152" s="74"/>
      <c r="PEW152" s="4"/>
      <c r="PEX152" s="4"/>
      <c r="PEY152" s="4"/>
      <c r="PEZ152" s="4"/>
      <c r="PFA152" s="4"/>
      <c r="PFB152" s="4"/>
      <c r="PFC152" s="4"/>
      <c r="PFD152" s="4"/>
      <c r="PFE152" s="4"/>
      <c r="PFF152" s="4"/>
      <c r="PFG152" s="4"/>
      <c r="PFH152" s="4"/>
      <c r="PFI152" s="4"/>
      <c r="PFJ152" s="4"/>
      <c r="PFK152" s="4"/>
      <c r="PFL152" s="4"/>
      <c r="PFM152" s="4"/>
      <c r="PFN152" s="4"/>
      <c r="PFO152" s="4"/>
      <c r="PFP152" s="4"/>
      <c r="PFQ152" s="4"/>
      <c r="PFR152" s="4"/>
      <c r="PFS152" s="4"/>
      <c r="PFT152" s="4"/>
      <c r="PFU152" s="4"/>
      <c r="PFV152" s="4"/>
      <c r="PFW152" s="4"/>
      <c r="PFX152" s="4"/>
      <c r="PFY152" s="4"/>
      <c r="PFZ152" s="4"/>
      <c r="PGA152" s="4"/>
      <c r="PGB152" s="4"/>
      <c r="PGC152" s="4"/>
      <c r="PGD152" s="4"/>
      <c r="PGE152" s="4"/>
      <c r="PGF152" s="4"/>
      <c r="PGG152" s="4"/>
      <c r="PGH152" s="4"/>
      <c r="PGI152" s="4"/>
      <c r="PGJ152" s="4"/>
      <c r="PGK152" s="4"/>
      <c r="PGL152" s="4"/>
      <c r="PGM152" s="4"/>
      <c r="PGN152" s="4"/>
      <c r="PGO152" s="4"/>
      <c r="PGP152" s="4"/>
      <c r="PGQ152" s="4"/>
      <c r="PGR152" s="4"/>
      <c r="PGS152" s="4"/>
      <c r="PGT152" s="4"/>
      <c r="PGU152" s="4"/>
      <c r="PGV152" s="4"/>
      <c r="PGW152" s="4"/>
      <c r="PGX152" s="4"/>
      <c r="PGY152" s="4"/>
      <c r="PGZ152" s="4"/>
      <c r="PHA152" s="4"/>
      <c r="PHB152" s="4"/>
      <c r="PHC152" s="4"/>
      <c r="PHD152" s="4"/>
      <c r="PHE152" s="4"/>
      <c r="PHF152" s="4"/>
      <c r="PHG152" s="4"/>
      <c r="PHH152" s="4"/>
      <c r="PHI152" s="4"/>
      <c r="PHJ152" s="4"/>
      <c r="PHK152" s="4"/>
      <c r="PHL152" s="4"/>
      <c r="PHM152" s="4"/>
      <c r="PHN152" s="4"/>
      <c r="PHO152" s="4"/>
      <c r="PHP152" s="4"/>
      <c r="PHQ152" s="4"/>
      <c r="PHR152" s="4"/>
      <c r="PHS152" s="4"/>
      <c r="PHT152" s="4"/>
      <c r="PHU152" s="4"/>
      <c r="PHV152" s="4"/>
      <c r="PHW152" s="4"/>
      <c r="PHX152" s="4"/>
      <c r="PHY152" s="4"/>
      <c r="PHZ152" s="4"/>
      <c r="PIA152" s="4"/>
      <c r="PIB152" s="4"/>
      <c r="PIC152" s="4"/>
      <c r="PID152" s="4"/>
      <c r="PIE152" s="4"/>
      <c r="PIF152" s="4"/>
      <c r="PIG152" s="4"/>
      <c r="PIH152" s="4"/>
      <c r="PII152" s="4"/>
      <c r="PIJ152" s="4"/>
      <c r="PIK152" s="4"/>
      <c r="PIL152" s="4"/>
      <c r="PIM152" s="4"/>
      <c r="PIN152" s="4"/>
      <c r="PIO152" s="4"/>
      <c r="PIP152" s="4"/>
      <c r="PIQ152" s="4"/>
      <c r="PIR152" s="4"/>
      <c r="PIS152" s="4"/>
      <c r="PIT152" s="4"/>
      <c r="PIU152" s="4"/>
      <c r="PIV152" s="4"/>
      <c r="PIW152" s="4"/>
      <c r="PIX152" s="4"/>
      <c r="PIY152" s="4"/>
      <c r="PIZ152" s="4"/>
      <c r="PJA152" s="4"/>
      <c r="PJB152" s="4"/>
      <c r="PJC152" s="4"/>
      <c r="PJD152" s="4"/>
      <c r="PJE152" s="4"/>
      <c r="PJF152" s="4"/>
      <c r="PJG152" s="4"/>
      <c r="PJH152" s="4"/>
      <c r="PJI152" s="4"/>
      <c r="PJJ152" s="4"/>
      <c r="PJK152" s="4"/>
      <c r="PJL152" s="4"/>
      <c r="PJM152" s="4"/>
      <c r="PJN152" s="4"/>
      <c r="PJO152" s="4"/>
      <c r="PJP152" s="4"/>
      <c r="PJQ152" s="4"/>
      <c r="PJR152" s="4"/>
      <c r="PJS152" s="4"/>
      <c r="PJT152" s="4"/>
      <c r="PJU152" s="4"/>
      <c r="PJV152" s="4"/>
      <c r="PJW152" s="4"/>
      <c r="PJX152" s="4"/>
      <c r="PJY152" s="4"/>
      <c r="PJZ152" s="4"/>
      <c r="PKA152" s="4"/>
      <c r="PKB152" s="4"/>
      <c r="PKC152" s="4"/>
      <c r="PKD152" s="4"/>
      <c r="PKE152" s="4"/>
      <c r="PKF152" s="4"/>
      <c r="PKG152" s="4"/>
      <c r="PKH152" s="4"/>
      <c r="PKI152" s="4"/>
      <c r="PKJ152" s="4"/>
      <c r="PKK152" s="4"/>
      <c r="PKL152" s="4"/>
      <c r="PKM152" s="4"/>
      <c r="PKN152" s="4"/>
      <c r="PKO152" s="4"/>
      <c r="PKP152" s="4"/>
      <c r="PKQ152" s="4"/>
      <c r="PKR152" s="4"/>
      <c r="PKS152" s="4"/>
      <c r="PKT152" s="4"/>
      <c r="PKU152" s="4"/>
      <c r="PKV152" s="4"/>
      <c r="PKW152" s="4"/>
      <c r="PKX152" s="4"/>
      <c r="PKY152" s="4"/>
      <c r="PKZ152" s="4"/>
      <c r="PLA152" s="4"/>
      <c r="PLB152" s="4"/>
      <c r="PLC152" s="4"/>
      <c r="PLD152" s="4"/>
      <c r="PLE152" s="4"/>
      <c r="PLF152" s="4"/>
      <c r="PLG152" s="4"/>
      <c r="PLH152" s="4"/>
      <c r="PLI152" s="4"/>
      <c r="PLJ152" s="4"/>
      <c r="PLK152" s="4"/>
      <c r="PLL152" s="4"/>
      <c r="PLM152" s="4"/>
      <c r="PLN152" s="4"/>
      <c r="PLO152" s="4"/>
      <c r="PLP152" s="4"/>
      <c r="PLQ152" s="4"/>
      <c r="PLR152" s="4"/>
      <c r="PLS152" s="4"/>
      <c r="PLT152" s="4"/>
      <c r="PLU152" s="4"/>
      <c r="PLV152" s="4"/>
      <c r="PLW152" s="4"/>
      <c r="PLX152" s="4"/>
      <c r="PLY152" s="4"/>
      <c r="PLZ152" s="4"/>
      <c r="PMA152" s="4"/>
      <c r="PMB152" s="4"/>
      <c r="PMC152" s="4"/>
      <c r="PMD152" s="4"/>
      <c r="PME152" s="4"/>
      <c r="PMF152" s="4"/>
      <c r="PMG152" s="4"/>
      <c r="PMH152" s="4"/>
      <c r="PMI152" s="4"/>
      <c r="PMJ152" s="4"/>
      <c r="PMK152" s="4"/>
      <c r="PML152" s="4"/>
      <c r="PMM152" s="4"/>
      <c r="PMN152" s="4"/>
      <c r="PMO152" s="4"/>
      <c r="PMP152" s="4"/>
      <c r="PMQ152" s="4"/>
      <c r="PMR152" s="4"/>
      <c r="PMS152" s="4"/>
      <c r="PMT152" s="4"/>
      <c r="PMU152" s="4"/>
      <c r="PMV152" s="4"/>
      <c r="PMW152" s="4"/>
      <c r="PMX152" s="4"/>
      <c r="PMY152" s="4"/>
      <c r="PMZ152" s="4"/>
      <c r="PNA152" s="4"/>
      <c r="PNB152" s="4"/>
      <c r="PNC152" s="4"/>
      <c r="PND152" s="4"/>
      <c r="PNE152" s="4"/>
      <c r="PNF152" s="4"/>
      <c r="PNG152" s="4"/>
      <c r="PNH152" s="4"/>
      <c r="PNI152" s="4"/>
      <c r="PNJ152" s="4"/>
      <c r="PNK152" s="4"/>
      <c r="PNL152" s="4"/>
      <c r="PNM152" s="4"/>
      <c r="PNN152" s="4"/>
      <c r="PNO152" s="4"/>
      <c r="PNP152" s="4"/>
      <c r="PNQ152" s="4"/>
      <c r="PNR152" s="4"/>
      <c r="PNS152" s="4"/>
      <c r="PNT152" s="4"/>
      <c r="PNU152" s="4"/>
      <c r="PNV152" s="4"/>
      <c r="PNW152" s="4"/>
      <c r="PNX152" s="4"/>
      <c r="PNY152" s="4"/>
      <c r="PNZ152" s="4"/>
      <c r="POA152" s="4"/>
      <c r="POB152" s="4"/>
      <c r="POC152" s="4"/>
      <c r="POD152" s="4"/>
      <c r="POE152" s="4"/>
      <c r="POF152" s="4"/>
      <c r="POG152" s="4"/>
      <c r="POH152" s="4"/>
      <c r="POI152" s="4"/>
      <c r="POJ152" s="4"/>
      <c r="POK152" s="4"/>
      <c r="POL152" s="4"/>
      <c r="POM152" s="74"/>
      <c r="PON152" s="74"/>
      <c r="POO152" s="74"/>
      <c r="POP152" s="74"/>
      <c r="POQ152" s="74"/>
      <c r="POR152" s="74"/>
      <c r="POS152" s="4"/>
      <c r="POT152" s="4"/>
      <c r="POU152" s="4"/>
      <c r="POV152" s="4"/>
      <c r="POW152" s="4"/>
      <c r="POX152" s="4"/>
      <c r="POY152" s="4"/>
      <c r="POZ152" s="4"/>
      <c r="PPA152" s="4"/>
      <c r="PPB152" s="4"/>
      <c r="PPC152" s="4"/>
      <c r="PPD152" s="4"/>
      <c r="PPE152" s="4"/>
      <c r="PPF152" s="4"/>
      <c r="PPG152" s="4"/>
      <c r="PPH152" s="4"/>
      <c r="PPI152" s="4"/>
      <c r="PPJ152" s="4"/>
      <c r="PPK152" s="4"/>
      <c r="PPL152" s="4"/>
      <c r="PPM152" s="4"/>
      <c r="PPN152" s="4"/>
      <c r="PPO152" s="4"/>
      <c r="PPP152" s="4"/>
      <c r="PPQ152" s="4"/>
      <c r="PPR152" s="4"/>
      <c r="PPS152" s="4"/>
      <c r="PPT152" s="4"/>
      <c r="PPU152" s="4"/>
      <c r="PPV152" s="4"/>
      <c r="PPW152" s="4"/>
      <c r="PPX152" s="4"/>
      <c r="PPY152" s="4"/>
      <c r="PPZ152" s="4"/>
      <c r="PQA152" s="4"/>
      <c r="PQB152" s="4"/>
      <c r="PQC152" s="4"/>
      <c r="PQD152" s="4"/>
      <c r="PQE152" s="4"/>
      <c r="PQF152" s="4"/>
      <c r="PQG152" s="4"/>
      <c r="PQH152" s="4"/>
      <c r="PQI152" s="4"/>
      <c r="PQJ152" s="4"/>
      <c r="PQK152" s="4"/>
      <c r="PQL152" s="4"/>
      <c r="PQM152" s="4"/>
      <c r="PQN152" s="4"/>
      <c r="PQO152" s="4"/>
      <c r="PQP152" s="4"/>
      <c r="PQQ152" s="4"/>
      <c r="PQR152" s="4"/>
      <c r="PQS152" s="4"/>
      <c r="PQT152" s="4"/>
      <c r="PQU152" s="4"/>
      <c r="PQV152" s="4"/>
      <c r="PQW152" s="4"/>
      <c r="PQX152" s="4"/>
      <c r="PQY152" s="4"/>
      <c r="PQZ152" s="4"/>
      <c r="PRA152" s="4"/>
      <c r="PRB152" s="4"/>
      <c r="PRC152" s="4"/>
      <c r="PRD152" s="4"/>
      <c r="PRE152" s="4"/>
      <c r="PRF152" s="4"/>
      <c r="PRG152" s="4"/>
      <c r="PRH152" s="4"/>
      <c r="PRI152" s="4"/>
      <c r="PRJ152" s="4"/>
      <c r="PRK152" s="4"/>
      <c r="PRL152" s="4"/>
      <c r="PRM152" s="4"/>
      <c r="PRN152" s="4"/>
      <c r="PRO152" s="4"/>
      <c r="PRP152" s="4"/>
      <c r="PRQ152" s="4"/>
      <c r="PRR152" s="4"/>
      <c r="PRS152" s="4"/>
      <c r="PRT152" s="4"/>
      <c r="PRU152" s="4"/>
      <c r="PRV152" s="4"/>
      <c r="PRW152" s="4"/>
      <c r="PRX152" s="4"/>
      <c r="PRY152" s="4"/>
      <c r="PRZ152" s="4"/>
      <c r="PSA152" s="4"/>
      <c r="PSB152" s="4"/>
      <c r="PSC152" s="4"/>
      <c r="PSD152" s="4"/>
      <c r="PSE152" s="4"/>
      <c r="PSF152" s="4"/>
      <c r="PSG152" s="4"/>
      <c r="PSH152" s="4"/>
      <c r="PSI152" s="4"/>
      <c r="PSJ152" s="4"/>
      <c r="PSK152" s="4"/>
      <c r="PSL152" s="4"/>
      <c r="PSM152" s="4"/>
      <c r="PSN152" s="4"/>
      <c r="PSO152" s="4"/>
      <c r="PSP152" s="4"/>
      <c r="PSQ152" s="4"/>
      <c r="PSR152" s="4"/>
      <c r="PSS152" s="4"/>
      <c r="PST152" s="4"/>
      <c r="PSU152" s="4"/>
      <c r="PSV152" s="4"/>
      <c r="PSW152" s="4"/>
      <c r="PSX152" s="4"/>
      <c r="PSY152" s="4"/>
      <c r="PSZ152" s="4"/>
      <c r="PTA152" s="4"/>
      <c r="PTB152" s="4"/>
      <c r="PTC152" s="4"/>
      <c r="PTD152" s="4"/>
      <c r="PTE152" s="4"/>
      <c r="PTF152" s="4"/>
      <c r="PTG152" s="4"/>
      <c r="PTH152" s="4"/>
      <c r="PTI152" s="4"/>
      <c r="PTJ152" s="4"/>
      <c r="PTK152" s="4"/>
      <c r="PTL152" s="4"/>
      <c r="PTM152" s="4"/>
      <c r="PTN152" s="4"/>
      <c r="PTO152" s="4"/>
      <c r="PTP152" s="4"/>
      <c r="PTQ152" s="4"/>
      <c r="PTR152" s="4"/>
      <c r="PTS152" s="4"/>
      <c r="PTT152" s="4"/>
      <c r="PTU152" s="4"/>
      <c r="PTV152" s="4"/>
      <c r="PTW152" s="4"/>
      <c r="PTX152" s="4"/>
      <c r="PTY152" s="4"/>
      <c r="PTZ152" s="4"/>
      <c r="PUA152" s="4"/>
      <c r="PUB152" s="4"/>
      <c r="PUC152" s="4"/>
      <c r="PUD152" s="4"/>
      <c r="PUE152" s="4"/>
      <c r="PUF152" s="4"/>
      <c r="PUG152" s="4"/>
      <c r="PUH152" s="4"/>
      <c r="PUI152" s="4"/>
      <c r="PUJ152" s="4"/>
      <c r="PUK152" s="4"/>
      <c r="PUL152" s="4"/>
      <c r="PUM152" s="4"/>
      <c r="PUN152" s="4"/>
      <c r="PUO152" s="4"/>
      <c r="PUP152" s="4"/>
      <c r="PUQ152" s="4"/>
      <c r="PUR152" s="4"/>
      <c r="PUS152" s="4"/>
      <c r="PUT152" s="4"/>
      <c r="PUU152" s="4"/>
      <c r="PUV152" s="4"/>
      <c r="PUW152" s="4"/>
      <c r="PUX152" s="4"/>
      <c r="PUY152" s="4"/>
      <c r="PUZ152" s="4"/>
      <c r="PVA152" s="4"/>
      <c r="PVB152" s="4"/>
      <c r="PVC152" s="4"/>
      <c r="PVD152" s="4"/>
      <c r="PVE152" s="4"/>
      <c r="PVF152" s="4"/>
      <c r="PVG152" s="4"/>
      <c r="PVH152" s="4"/>
      <c r="PVI152" s="4"/>
      <c r="PVJ152" s="4"/>
      <c r="PVK152" s="4"/>
      <c r="PVL152" s="4"/>
      <c r="PVM152" s="4"/>
      <c r="PVN152" s="4"/>
      <c r="PVO152" s="4"/>
      <c r="PVP152" s="4"/>
      <c r="PVQ152" s="4"/>
      <c r="PVR152" s="4"/>
      <c r="PVS152" s="4"/>
      <c r="PVT152" s="4"/>
      <c r="PVU152" s="4"/>
      <c r="PVV152" s="4"/>
      <c r="PVW152" s="4"/>
      <c r="PVX152" s="4"/>
      <c r="PVY152" s="4"/>
      <c r="PVZ152" s="4"/>
      <c r="PWA152" s="4"/>
      <c r="PWB152" s="4"/>
      <c r="PWC152" s="4"/>
      <c r="PWD152" s="4"/>
      <c r="PWE152" s="4"/>
      <c r="PWF152" s="4"/>
      <c r="PWG152" s="4"/>
      <c r="PWH152" s="4"/>
      <c r="PWI152" s="4"/>
      <c r="PWJ152" s="4"/>
      <c r="PWK152" s="4"/>
      <c r="PWL152" s="4"/>
      <c r="PWM152" s="4"/>
      <c r="PWN152" s="4"/>
      <c r="PWO152" s="4"/>
      <c r="PWP152" s="4"/>
      <c r="PWQ152" s="4"/>
      <c r="PWR152" s="4"/>
      <c r="PWS152" s="4"/>
      <c r="PWT152" s="4"/>
      <c r="PWU152" s="4"/>
      <c r="PWV152" s="4"/>
      <c r="PWW152" s="4"/>
      <c r="PWX152" s="4"/>
      <c r="PWY152" s="4"/>
      <c r="PWZ152" s="4"/>
      <c r="PXA152" s="4"/>
      <c r="PXB152" s="4"/>
      <c r="PXC152" s="4"/>
      <c r="PXD152" s="4"/>
      <c r="PXE152" s="4"/>
      <c r="PXF152" s="4"/>
      <c r="PXG152" s="4"/>
      <c r="PXH152" s="4"/>
      <c r="PXI152" s="4"/>
      <c r="PXJ152" s="4"/>
      <c r="PXK152" s="4"/>
      <c r="PXL152" s="4"/>
      <c r="PXM152" s="4"/>
      <c r="PXN152" s="4"/>
      <c r="PXO152" s="4"/>
      <c r="PXP152" s="4"/>
      <c r="PXQ152" s="4"/>
      <c r="PXR152" s="4"/>
      <c r="PXS152" s="4"/>
      <c r="PXT152" s="4"/>
      <c r="PXU152" s="4"/>
      <c r="PXV152" s="4"/>
      <c r="PXW152" s="4"/>
      <c r="PXX152" s="4"/>
      <c r="PXY152" s="4"/>
      <c r="PXZ152" s="4"/>
      <c r="PYA152" s="4"/>
      <c r="PYB152" s="4"/>
      <c r="PYC152" s="4"/>
      <c r="PYD152" s="4"/>
      <c r="PYE152" s="4"/>
      <c r="PYF152" s="4"/>
      <c r="PYG152" s="4"/>
      <c r="PYH152" s="4"/>
      <c r="PYI152" s="74"/>
      <c r="PYJ152" s="74"/>
      <c r="PYK152" s="74"/>
      <c r="PYL152" s="74"/>
      <c r="PYM152" s="74"/>
      <c r="PYN152" s="74"/>
      <c r="PYO152" s="4"/>
      <c r="PYP152" s="4"/>
      <c r="PYQ152" s="4"/>
      <c r="PYR152" s="4"/>
      <c r="PYS152" s="4"/>
      <c r="PYT152" s="4"/>
      <c r="PYU152" s="4"/>
      <c r="PYV152" s="4"/>
      <c r="PYW152" s="4"/>
      <c r="PYX152" s="4"/>
      <c r="PYY152" s="4"/>
      <c r="PYZ152" s="4"/>
      <c r="PZA152" s="4"/>
      <c r="PZB152" s="4"/>
      <c r="PZC152" s="4"/>
      <c r="PZD152" s="4"/>
      <c r="PZE152" s="4"/>
      <c r="PZF152" s="4"/>
      <c r="PZG152" s="4"/>
      <c r="PZH152" s="4"/>
      <c r="PZI152" s="4"/>
      <c r="PZJ152" s="4"/>
      <c r="PZK152" s="4"/>
      <c r="PZL152" s="4"/>
      <c r="PZM152" s="4"/>
      <c r="PZN152" s="4"/>
      <c r="PZO152" s="4"/>
      <c r="PZP152" s="4"/>
      <c r="PZQ152" s="4"/>
      <c r="PZR152" s="4"/>
      <c r="PZS152" s="4"/>
      <c r="PZT152" s="4"/>
      <c r="PZU152" s="4"/>
      <c r="PZV152" s="4"/>
      <c r="PZW152" s="4"/>
      <c r="PZX152" s="4"/>
      <c r="PZY152" s="4"/>
      <c r="PZZ152" s="4"/>
      <c r="QAA152" s="4"/>
      <c r="QAB152" s="4"/>
      <c r="QAC152" s="4"/>
      <c r="QAD152" s="4"/>
      <c r="QAE152" s="4"/>
      <c r="QAF152" s="4"/>
      <c r="QAG152" s="4"/>
      <c r="QAH152" s="4"/>
      <c r="QAI152" s="4"/>
      <c r="QAJ152" s="4"/>
      <c r="QAK152" s="4"/>
      <c r="QAL152" s="4"/>
      <c r="QAM152" s="4"/>
      <c r="QAN152" s="4"/>
      <c r="QAO152" s="4"/>
      <c r="QAP152" s="4"/>
      <c r="QAQ152" s="4"/>
      <c r="QAR152" s="4"/>
      <c r="QAS152" s="4"/>
      <c r="QAT152" s="4"/>
      <c r="QAU152" s="4"/>
      <c r="QAV152" s="4"/>
      <c r="QAW152" s="4"/>
      <c r="QAX152" s="4"/>
      <c r="QAY152" s="4"/>
      <c r="QAZ152" s="4"/>
      <c r="QBA152" s="4"/>
      <c r="QBB152" s="4"/>
      <c r="QBC152" s="4"/>
      <c r="QBD152" s="4"/>
      <c r="QBE152" s="4"/>
      <c r="QBF152" s="4"/>
      <c r="QBG152" s="4"/>
      <c r="QBH152" s="4"/>
      <c r="QBI152" s="4"/>
      <c r="QBJ152" s="4"/>
      <c r="QBK152" s="4"/>
      <c r="QBL152" s="4"/>
      <c r="QBM152" s="4"/>
      <c r="QBN152" s="4"/>
      <c r="QBO152" s="4"/>
      <c r="QBP152" s="4"/>
      <c r="QBQ152" s="4"/>
      <c r="QBR152" s="4"/>
      <c r="QBS152" s="4"/>
      <c r="QBT152" s="4"/>
      <c r="QBU152" s="4"/>
      <c r="QBV152" s="4"/>
      <c r="QBW152" s="4"/>
      <c r="QBX152" s="4"/>
      <c r="QBY152" s="4"/>
      <c r="QBZ152" s="4"/>
      <c r="QCA152" s="4"/>
      <c r="QCB152" s="4"/>
      <c r="QCC152" s="4"/>
      <c r="QCD152" s="4"/>
      <c r="QCE152" s="4"/>
      <c r="QCF152" s="4"/>
      <c r="QCG152" s="4"/>
      <c r="QCH152" s="4"/>
      <c r="QCI152" s="4"/>
      <c r="QCJ152" s="4"/>
      <c r="QCK152" s="4"/>
      <c r="QCL152" s="4"/>
      <c r="QCM152" s="4"/>
      <c r="QCN152" s="4"/>
      <c r="QCO152" s="4"/>
      <c r="QCP152" s="4"/>
      <c r="QCQ152" s="4"/>
      <c r="QCR152" s="4"/>
      <c r="QCS152" s="4"/>
      <c r="QCT152" s="4"/>
      <c r="QCU152" s="4"/>
      <c r="QCV152" s="4"/>
      <c r="QCW152" s="4"/>
      <c r="QCX152" s="4"/>
      <c r="QCY152" s="4"/>
      <c r="QCZ152" s="4"/>
      <c r="QDA152" s="4"/>
      <c r="QDB152" s="4"/>
      <c r="QDC152" s="4"/>
      <c r="QDD152" s="4"/>
      <c r="QDE152" s="4"/>
      <c r="QDF152" s="4"/>
      <c r="QDG152" s="4"/>
      <c r="QDH152" s="4"/>
      <c r="QDI152" s="4"/>
      <c r="QDJ152" s="4"/>
      <c r="QDK152" s="4"/>
      <c r="QDL152" s="4"/>
      <c r="QDM152" s="4"/>
      <c r="QDN152" s="4"/>
      <c r="QDO152" s="4"/>
      <c r="QDP152" s="4"/>
      <c r="QDQ152" s="4"/>
      <c r="QDR152" s="4"/>
      <c r="QDS152" s="4"/>
      <c r="QDT152" s="4"/>
      <c r="QDU152" s="4"/>
      <c r="QDV152" s="4"/>
      <c r="QDW152" s="4"/>
      <c r="QDX152" s="4"/>
      <c r="QDY152" s="4"/>
      <c r="QDZ152" s="4"/>
      <c r="QEA152" s="4"/>
      <c r="QEB152" s="4"/>
      <c r="QEC152" s="4"/>
      <c r="QED152" s="4"/>
      <c r="QEE152" s="4"/>
      <c r="QEF152" s="4"/>
      <c r="QEG152" s="4"/>
      <c r="QEH152" s="4"/>
      <c r="QEI152" s="4"/>
      <c r="QEJ152" s="4"/>
      <c r="QEK152" s="4"/>
      <c r="QEL152" s="4"/>
      <c r="QEM152" s="4"/>
      <c r="QEN152" s="4"/>
      <c r="QEO152" s="4"/>
      <c r="QEP152" s="4"/>
      <c r="QEQ152" s="4"/>
      <c r="QER152" s="4"/>
      <c r="QES152" s="4"/>
      <c r="QET152" s="4"/>
      <c r="QEU152" s="4"/>
      <c r="QEV152" s="4"/>
      <c r="QEW152" s="4"/>
      <c r="QEX152" s="4"/>
      <c r="QEY152" s="4"/>
      <c r="QEZ152" s="4"/>
      <c r="QFA152" s="4"/>
      <c r="QFB152" s="4"/>
      <c r="QFC152" s="4"/>
      <c r="QFD152" s="4"/>
      <c r="QFE152" s="4"/>
      <c r="QFF152" s="4"/>
      <c r="QFG152" s="4"/>
      <c r="QFH152" s="4"/>
      <c r="QFI152" s="4"/>
      <c r="QFJ152" s="4"/>
      <c r="QFK152" s="4"/>
      <c r="QFL152" s="4"/>
      <c r="QFM152" s="4"/>
      <c r="QFN152" s="4"/>
      <c r="QFO152" s="4"/>
      <c r="QFP152" s="4"/>
      <c r="QFQ152" s="4"/>
      <c r="QFR152" s="4"/>
      <c r="QFS152" s="4"/>
      <c r="QFT152" s="4"/>
      <c r="QFU152" s="4"/>
      <c r="QFV152" s="4"/>
      <c r="QFW152" s="4"/>
      <c r="QFX152" s="4"/>
      <c r="QFY152" s="4"/>
      <c r="QFZ152" s="4"/>
      <c r="QGA152" s="4"/>
      <c r="QGB152" s="4"/>
      <c r="QGC152" s="4"/>
      <c r="QGD152" s="4"/>
      <c r="QGE152" s="4"/>
      <c r="QGF152" s="4"/>
      <c r="QGG152" s="4"/>
      <c r="QGH152" s="4"/>
      <c r="QGI152" s="4"/>
      <c r="QGJ152" s="4"/>
      <c r="QGK152" s="4"/>
      <c r="QGL152" s="4"/>
      <c r="QGM152" s="4"/>
      <c r="QGN152" s="4"/>
      <c r="QGO152" s="4"/>
      <c r="QGP152" s="4"/>
      <c r="QGQ152" s="4"/>
      <c r="QGR152" s="4"/>
      <c r="QGS152" s="4"/>
      <c r="QGT152" s="4"/>
      <c r="QGU152" s="4"/>
      <c r="QGV152" s="4"/>
      <c r="QGW152" s="4"/>
      <c r="QGX152" s="4"/>
      <c r="QGY152" s="4"/>
      <c r="QGZ152" s="4"/>
      <c r="QHA152" s="4"/>
      <c r="QHB152" s="4"/>
      <c r="QHC152" s="4"/>
      <c r="QHD152" s="4"/>
      <c r="QHE152" s="4"/>
      <c r="QHF152" s="4"/>
      <c r="QHG152" s="4"/>
      <c r="QHH152" s="4"/>
      <c r="QHI152" s="4"/>
      <c r="QHJ152" s="4"/>
      <c r="QHK152" s="4"/>
      <c r="QHL152" s="4"/>
      <c r="QHM152" s="4"/>
      <c r="QHN152" s="4"/>
      <c r="QHO152" s="4"/>
      <c r="QHP152" s="4"/>
      <c r="QHQ152" s="4"/>
      <c r="QHR152" s="4"/>
      <c r="QHS152" s="4"/>
      <c r="QHT152" s="4"/>
      <c r="QHU152" s="4"/>
      <c r="QHV152" s="4"/>
      <c r="QHW152" s="4"/>
      <c r="QHX152" s="4"/>
      <c r="QHY152" s="4"/>
      <c r="QHZ152" s="4"/>
      <c r="QIA152" s="4"/>
      <c r="QIB152" s="4"/>
      <c r="QIC152" s="4"/>
      <c r="QID152" s="4"/>
      <c r="QIE152" s="74"/>
      <c r="QIF152" s="74"/>
      <c r="QIG152" s="74"/>
      <c r="QIH152" s="74"/>
      <c r="QII152" s="74"/>
      <c r="QIJ152" s="74"/>
      <c r="QIK152" s="4"/>
      <c r="QIL152" s="4"/>
      <c r="QIM152" s="4"/>
      <c r="QIN152" s="4"/>
      <c r="QIO152" s="4"/>
      <c r="QIP152" s="4"/>
      <c r="QIQ152" s="4"/>
      <c r="QIR152" s="4"/>
      <c r="QIS152" s="4"/>
      <c r="QIT152" s="4"/>
      <c r="QIU152" s="4"/>
      <c r="QIV152" s="4"/>
      <c r="QIW152" s="4"/>
      <c r="QIX152" s="4"/>
      <c r="QIY152" s="4"/>
      <c r="QIZ152" s="4"/>
      <c r="QJA152" s="4"/>
      <c r="QJB152" s="4"/>
      <c r="QJC152" s="4"/>
      <c r="QJD152" s="4"/>
      <c r="QJE152" s="4"/>
      <c r="QJF152" s="4"/>
      <c r="QJG152" s="4"/>
      <c r="QJH152" s="4"/>
      <c r="QJI152" s="4"/>
      <c r="QJJ152" s="4"/>
      <c r="QJK152" s="4"/>
      <c r="QJL152" s="4"/>
      <c r="QJM152" s="4"/>
      <c r="QJN152" s="4"/>
      <c r="QJO152" s="4"/>
      <c r="QJP152" s="4"/>
      <c r="QJQ152" s="4"/>
      <c r="QJR152" s="4"/>
      <c r="QJS152" s="4"/>
      <c r="QJT152" s="4"/>
      <c r="QJU152" s="4"/>
      <c r="QJV152" s="4"/>
      <c r="QJW152" s="4"/>
      <c r="QJX152" s="4"/>
      <c r="QJY152" s="4"/>
      <c r="QJZ152" s="4"/>
      <c r="QKA152" s="4"/>
      <c r="QKB152" s="4"/>
      <c r="QKC152" s="4"/>
      <c r="QKD152" s="4"/>
      <c r="QKE152" s="4"/>
      <c r="QKF152" s="4"/>
      <c r="QKG152" s="4"/>
      <c r="QKH152" s="4"/>
      <c r="QKI152" s="4"/>
      <c r="QKJ152" s="4"/>
      <c r="QKK152" s="4"/>
      <c r="QKL152" s="4"/>
      <c r="QKM152" s="4"/>
      <c r="QKN152" s="4"/>
      <c r="QKO152" s="4"/>
      <c r="QKP152" s="4"/>
      <c r="QKQ152" s="4"/>
      <c r="QKR152" s="4"/>
      <c r="QKS152" s="4"/>
      <c r="QKT152" s="4"/>
      <c r="QKU152" s="4"/>
      <c r="QKV152" s="4"/>
      <c r="QKW152" s="4"/>
      <c r="QKX152" s="4"/>
      <c r="QKY152" s="4"/>
      <c r="QKZ152" s="4"/>
      <c r="QLA152" s="4"/>
      <c r="QLB152" s="4"/>
      <c r="QLC152" s="4"/>
      <c r="QLD152" s="4"/>
      <c r="QLE152" s="4"/>
      <c r="QLF152" s="4"/>
      <c r="QLG152" s="4"/>
      <c r="QLH152" s="4"/>
      <c r="QLI152" s="4"/>
      <c r="QLJ152" s="4"/>
      <c r="QLK152" s="4"/>
      <c r="QLL152" s="4"/>
      <c r="QLM152" s="4"/>
      <c r="QLN152" s="4"/>
      <c r="QLO152" s="4"/>
      <c r="QLP152" s="4"/>
      <c r="QLQ152" s="4"/>
      <c r="QLR152" s="4"/>
      <c r="QLS152" s="4"/>
      <c r="QLT152" s="4"/>
      <c r="QLU152" s="4"/>
      <c r="QLV152" s="4"/>
      <c r="QLW152" s="4"/>
      <c r="QLX152" s="4"/>
      <c r="QLY152" s="4"/>
      <c r="QLZ152" s="4"/>
      <c r="QMA152" s="4"/>
      <c r="QMB152" s="4"/>
      <c r="QMC152" s="4"/>
      <c r="QMD152" s="4"/>
      <c r="QME152" s="4"/>
      <c r="QMF152" s="4"/>
      <c r="QMG152" s="4"/>
      <c r="QMH152" s="4"/>
      <c r="QMI152" s="4"/>
      <c r="QMJ152" s="4"/>
      <c r="QMK152" s="4"/>
      <c r="QML152" s="4"/>
      <c r="QMM152" s="4"/>
      <c r="QMN152" s="4"/>
      <c r="QMO152" s="4"/>
      <c r="QMP152" s="4"/>
      <c r="QMQ152" s="4"/>
      <c r="QMR152" s="4"/>
      <c r="QMS152" s="4"/>
      <c r="QMT152" s="4"/>
      <c r="QMU152" s="4"/>
      <c r="QMV152" s="4"/>
      <c r="QMW152" s="4"/>
      <c r="QMX152" s="4"/>
      <c r="QMY152" s="4"/>
      <c r="QMZ152" s="4"/>
      <c r="QNA152" s="4"/>
      <c r="QNB152" s="4"/>
      <c r="QNC152" s="4"/>
      <c r="QND152" s="4"/>
      <c r="QNE152" s="4"/>
      <c r="QNF152" s="4"/>
      <c r="QNG152" s="4"/>
      <c r="QNH152" s="4"/>
      <c r="QNI152" s="4"/>
      <c r="QNJ152" s="4"/>
      <c r="QNK152" s="4"/>
      <c r="QNL152" s="4"/>
      <c r="QNM152" s="4"/>
      <c r="QNN152" s="4"/>
      <c r="QNO152" s="4"/>
      <c r="QNP152" s="4"/>
      <c r="QNQ152" s="4"/>
      <c r="QNR152" s="4"/>
      <c r="QNS152" s="4"/>
      <c r="QNT152" s="4"/>
      <c r="QNU152" s="4"/>
      <c r="QNV152" s="4"/>
      <c r="QNW152" s="4"/>
      <c r="QNX152" s="4"/>
      <c r="QNY152" s="4"/>
      <c r="QNZ152" s="4"/>
      <c r="QOA152" s="4"/>
      <c r="QOB152" s="4"/>
      <c r="QOC152" s="4"/>
      <c r="QOD152" s="4"/>
      <c r="QOE152" s="4"/>
      <c r="QOF152" s="4"/>
      <c r="QOG152" s="4"/>
      <c r="QOH152" s="4"/>
      <c r="QOI152" s="4"/>
      <c r="QOJ152" s="4"/>
      <c r="QOK152" s="4"/>
      <c r="QOL152" s="4"/>
      <c r="QOM152" s="4"/>
      <c r="QON152" s="4"/>
      <c r="QOO152" s="4"/>
      <c r="QOP152" s="4"/>
      <c r="QOQ152" s="4"/>
      <c r="QOR152" s="4"/>
      <c r="QOS152" s="4"/>
      <c r="QOT152" s="4"/>
      <c r="QOU152" s="4"/>
      <c r="QOV152" s="4"/>
      <c r="QOW152" s="4"/>
      <c r="QOX152" s="4"/>
      <c r="QOY152" s="4"/>
      <c r="QOZ152" s="4"/>
      <c r="QPA152" s="4"/>
      <c r="QPB152" s="4"/>
      <c r="QPC152" s="4"/>
      <c r="QPD152" s="4"/>
      <c r="QPE152" s="4"/>
      <c r="QPF152" s="4"/>
      <c r="QPG152" s="4"/>
      <c r="QPH152" s="4"/>
      <c r="QPI152" s="4"/>
      <c r="QPJ152" s="4"/>
      <c r="QPK152" s="4"/>
      <c r="QPL152" s="4"/>
      <c r="QPM152" s="4"/>
      <c r="QPN152" s="4"/>
      <c r="QPO152" s="4"/>
      <c r="QPP152" s="4"/>
      <c r="QPQ152" s="4"/>
      <c r="QPR152" s="4"/>
      <c r="QPS152" s="4"/>
      <c r="QPT152" s="4"/>
      <c r="QPU152" s="4"/>
      <c r="QPV152" s="4"/>
      <c r="QPW152" s="4"/>
      <c r="QPX152" s="4"/>
      <c r="QPY152" s="4"/>
      <c r="QPZ152" s="4"/>
      <c r="QQA152" s="4"/>
      <c r="QQB152" s="4"/>
      <c r="QQC152" s="4"/>
      <c r="QQD152" s="4"/>
      <c r="QQE152" s="4"/>
      <c r="QQF152" s="4"/>
      <c r="QQG152" s="4"/>
      <c r="QQH152" s="4"/>
      <c r="QQI152" s="4"/>
      <c r="QQJ152" s="4"/>
      <c r="QQK152" s="4"/>
      <c r="QQL152" s="4"/>
      <c r="QQM152" s="4"/>
      <c r="QQN152" s="4"/>
      <c r="QQO152" s="4"/>
      <c r="QQP152" s="4"/>
      <c r="QQQ152" s="4"/>
      <c r="QQR152" s="4"/>
      <c r="QQS152" s="4"/>
      <c r="QQT152" s="4"/>
      <c r="QQU152" s="4"/>
      <c r="QQV152" s="4"/>
      <c r="QQW152" s="4"/>
      <c r="QQX152" s="4"/>
      <c r="QQY152" s="4"/>
      <c r="QQZ152" s="4"/>
      <c r="QRA152" s="4"/>
      <c r="QRB152" s="4"/>
      <c r="QRC152" s="4"/>
      <c r="QRD152" s="4"/>
      <c r="QRE152" s="4"/>
      <c r="QRF152" s="4"/>
      <c r="QRG152" s="4"/>
      <c r="QRH152" s="4"/>
      <c r="QRI152" s="4"/>
      <c r="QRJ152" s="4"/>
      <c r="QRK152" s="4"/>
      <c r="QRL152" s="4"/>
      <c r="QRM152" s="4"/>
      <c r="QRN152" s="4"/>
      <c r="QRO152" s="4"/>
      <c r="QRP152" s="4"/>
      <c r="QRQ152" s="4"/>
      <c r="QRR152" s="4"/>
      <c r="QRS152" s="4"/>
      <c r="QRT152" s="4"/>
      <c r="QRU152" s="4"/>
      <c r="QRV152" s="4"/>
      <c r="QRW152" s="4"/>
      <c r="QRX152" s="4"/>
      <c r="QRY152" s="4"/>
      <c r="QRZ152" s="4"/>
      <c r="QSA152" s="74"/>
      <c r="QSB152" s="74"/>
      <c r="QSC152" s="74"/>
      <c r="QSD152" s="74"/>
      <c r="QSE152" s="74"/>
      <c r="QSF152" s="74"/>
      <c r="QSG152" s="4"/>
      <c r="QSH152" s="4"/>
      <c r="QSI152" s="4"/>
      <c r="QSJ152" s="4"/>
      <c r="QSK152" s="4"/>
      <c r="QSL152" s="4"/>
      <c r="QSM152" s="4"/>
      <c r="QSN152" s="4"/>
      <c r="QSO152" s="4"/>
      <c r="QSP152" s="4"/>
      <c r="QSQ152" s="4"/>
      <c r="QSR152" s="4"/>
      <c r="QSS152" s="4"/>
      <c r="QST152" s="4"/>
      <c r="QSU152" s="4"/>
      <c r="QSV152" s="4"/>
      <c r="QSW152" s="4"/>
      <c r="QSX152" s="4"/>
      <c r="QSY152" s="4"/>
      <c r="QSZ152" s="4"/>
      <c r="QTA152" s="4"/>
      <c r="QTB152" s="4"/>
      <c r="QTC152" s="4"/>
      <c r="QTD152" s="4"/>
      <c r="QTE152" s="4"/>
      <c r="QTF152" s="4"/>
      <c r="QTG152" s="4"/>
      <c r="QTH152" s="4"/>
      <c r="QTI152" s="4"/>
      <c r="QTJ152" s="4"/>
      <c r="QTK152" s="4"/>
      <c r="QTL152" s="4"/>
      <c r="QTM152" s="4"/>
      <c r="QTN152" s="4"/>
      <c r="QTO152" s="4"/>
      <c r="QTP152" s="4"/>
      <c r="QTQ152" s="4"/>
      <c r="QTR152" s="4"/>
      <c r="QTS152" s="4"/>
      <c r="QTT152" s="4"/>
      <c r="QTU152" s="4"/>
      <c r="QTV152" s="4"/>
      <c r="QTW152" s="4"/>
      <c r="QTX152" s="4"/>
      <c r="QTY152" s="4"/>
      <c r="QTZ152" s="4"/>
      <c r="QUA152" s="4"/>
      <c r="QUB152" s="4"/>
      <c r="QUC152" s="4"/>
      <c r="QUD152" s="4"/>
      <c r="QUE152" s="4"/>
      <c r="QUF152" s="4"/>
      <c r="QUG152" s="4"/>
      <c r="QUH152" s="4"/>
      <c r="QUI152" s="4"/>
      <c r="QUJ152" s="4"/>
      <c r="QUK152" s="4"/>
      <c r="QUL152" s="4"/>
      <c r="QUM152" s="4"/>
      <c r="QUN152" s="4"/>
      <c r="QUO152" s="4"/>
      <c r="QUP152" s="4"/>
      <c r="QUQ152" s="4"/>
      <c r="QUR152" s="4"/>
      <c r="QUS152" s="4"/>
      <c r="QUT152" s="4"/>
      <c r="QUU152" s="4"/>
      <c r="QUV152" s="4"/>
      <c r="QUW152" s="4"/>
      <c r="QUX152" s="4"/>
      <c r="QUY152" s="4"/>
      <c r="QUZ152" s="4"/>
      <c r="QVA152" s="4"/>
      <c r="QVB152" s="4"/>
      <c r="QVC152" s="4"/>
      <c r="QVD152" s="4"/>
      <c r="QVE152" s="4"/>
      <c r="QVF152" s="4"/>
      <c r="QVG152" s="4"/>
      <c r="QVH152" s="4"/>
      <c r="QVI152" s="4"/>
      <c r="QVJ152" s="4"/>
      <c r="QVK152" s="4"/>
      <c r="QVL152" s="4"/>
      <c r="QVM152" s="4"/>
      <c r="QVN152" s="4"/>
      <c r="QVO152" s="4"/>
      <c r="QVP152" s="4"/>
      <c r="QVQ152" s="4"/>
      <c r="QVR152" s="4"/>
      <c r="QVS152" s="4"/>
      <c r="QVT152" s="4"/>
      <c r="QVU152" s="4"/>
      <c r="QVV152" s="4"/>
      <c r="QVW152" s="4"/>
      <c r="QVX152" s="4"/>
      <c r="QVY152" s="4"/>
      <c r="QVZ152" s="4"/>
      <c r="QWA152" s="4"/>
      <c r="QWB152" s="4"/>
      <c r="QWC152" s="4"/>
      <c r="QWD152" s="4"/>
      <c r="QWE152" s="4"/>
      <c r="QWF152" s="4"/>
      <c r="QWG152" s="4"/>
      <c r="QWH152" s="4"/>
      <c r="QWI152" s="4"/>
      <c r="QWJ152" s="4"/>
      <c r="QWK152" s="4"/>
      <c r="QWL152" s="4"/>
      <c r="QWM152" s="4"/>
      <c r="QWN152" s="4"/>
      <c r="QWO152" s="4"/>
      <c r="QWP152" s="4"/>
      <c r="QWQ152" s="4"/>
      <c r="QWR152" s="4"/>
      <c r="QWS152" s="4"/>
      <c r="QWT152" s="4"/>
      <c r="QWU152" s="4"/>
      <c r="QWV152" s="4"/>
      <c r="QWW152" s="4"/>
      <c r="QWX152" s="4"/>
      <c r="QWY152" s="4"/>
      <c r="QWZ152" s="4"/>
      <c r="QXA152" s="4"/>
      <c r="QXB152" s="4"/>
      <c r="QXC152" s="4"/>
      <c r="QXD152" s="4"/>
      <c r="QXE152" s="4"/>
      <c r="QXF152" s="4"/>
      <c r="QXG152" s="4"/>
      <c r="QXH152" s="4"/>
      <c r="QXI152" s="4"/>
      <c r="QXJ152" s="4"/>
      <c r="QXK152" s="4"/>
      <c r="QXL152" s="4"/>
      <c r="QXM152" s="4"/>
      <c r="QXN152" s="4"/>
      <c r="QXO152" s="4"/>
      <c r="QXP152" s="4"/>
      <c r="QXQ152" s="4"/>
      <c r="QXR152" s="4"/>
      <c r="QXS152" s="4"/>
      <c r="QXT152" s="4"/>
      <c r="QXU152" s="4"/>
      <c r="QXV152" s="4"/>
      <c r="QXW152" s="4"/>
      <c r="QXX152" s="4"/>
      <c r="QXY152" s="4"/>
      <c r="QXZ152" s="4"/>
      <c r="QYA152" s="4"/>
      <c r="QYB152" s="4"/>
      <c r="QYC152" s="4"/>
      <c r="QYD152" s="4"/>
      <c r="QYE152" s="4"/>
      <c r="QYF152" s="4"/>
      <c r="QYG152" s="4"/>
      <c r="QYH152" s="4"/>
      <c r="QYI152" s="4"/>
      <c r="QYJ152" s="4"/>
      <c r="QYK152" s="4"/>
      <c r="QYL152" s="4"/>
      <c r="QYM152" s="4"/>
      <c r="QYN152" s="4"/>
      <c r="QYO152" s="4"/>
      <c r="QYP152" s="4"/>
      <c r="QYQ152" s="4"/>
      <c r="QYR152" s="4"/>
      <c r="QYS152" s="4"/>
      <c r="QYT152" s="4"/>
      <c r="QYU152" s="4"/>
      <c r="QYV152" s="4"/>
      <c r="QYW152" s="4"/>
      <c r="QYX152" s="4"/>
      <c r="QYY152" s="4"/>
      <c r="QYZ152" s="4"/>
      <c r="QZA152" s="4"/>
      <c r="QZB152" s="4"/>
      <c r="QZC152" s="4"/>
      <c r="QZD152" s="4"/>
      <c r="QZE152" s="4"/>
      <c r="QZF152" s="4"/>
      <c r="QZG152" s="4"/>
      <c r="QZH152" s="4"/>
      <c r="QZI152" s="4"/>
      <c r="QZJ152" s="4"/>
      <c r="QZK152" s="4"/>
      <c r="QZL152" s="4"/>
      <c r="QZM152" s="4"/>
      <c r="QZN152" s="4"/>
      <c r="QZO152" s="4"/>
      <c r="QZP152" s="4"/>
      <c r="QZQ152" s="4"/>
      <c r="QZR152" s="4"/>
      <c r="QZS152" s="4"/>
      <c r="QZT152" s="4"/>
      <c r="QZU152" s="4"/>
      <c r="QZV152" s="4"/>
      <c r="QZW152" s="4"/>
      <c r="QZX152" s="4"/>
      <c r="QZY152" s="4"/>
      <c r="QZZ152" s="4"/>
      <c r="RAA152" s="4"/>
      <c r="RAB152" s="4"/>
      <c r="RAC152" s="4"/>
      <c r="RAD152" s="4"/>
      <c r="RAE152" s="4"/>
      <c r="RAF152" s="4"/>
      <c r="RAG152" s="4"/>
      <c r="RAH152" s="4"/>
      <c r="RAI152" s="4"/>
      <c r="RAJ152" s="4"/>
      <c r="RAK152" s="4"/>
      <c r="RAL152" s="4"/>
      <c r="RAM152" s="4"/>
      <c r="RAN152" s="4"/>
      <c r="RAO152" s="4"/>
      <c r="RAP152" s="4"/>
      <c r="RAQ152" s="4"/>
      <c r="RAR152" s="4"/>
      <c r="RAS152" s="4"/>
      <c r="RAT152" s="4"/>
      <c r="RAU152" s="4"/>
      <c r="RAV152" s="4"/>
      <c r="RAW152" s="4"/>
      <c r="RAX152" s="4"/>
      <c r="RAY152" s="4"/>
      <c r="RAZ152" s="4"/>
      <c r="RBA152" s="4"/>
      <c r="RBB152" s="4"/>
      <c r="RBC152" s="4"/>
      <c r="RBD152" s="4"/>
      <c r="RBE152" s="4"/>
      <c r="RBF152" s="4"/>
      <c r="RBG152" s="4"/>
      <c r="RBH152" s="4"/>
      <c r="RBI152" s="4"/>
      <c r="RBJ152" s="4"/>
      <c r="RBK152" s="4"/>
      <c r="RBL152" s="4"/>
      <c r="RBM152" s="4"/>
      <c r="RBN152" s="4"/>
      <c r="RBO152" s="4"/>
      <c r="RBP152" s="4"/>
      <c r="RBQ152" s="4"/>
      <c r="RBR152" s="4"/>
      <c r="RBS152" s="4"/>
      <c r="RBT152" s="4"/>
      <c r="RBU152" s="4"/>
      <c r="RBV152" s="4"/>
      <c r="RBW152" s="74"/>
      <c r="RBX152" s="74"/>
      <c r="RBY152" s="74"/>
      <c r="RBZ152" s="74"/>
      <c r="RCA152" s="74"/>
      <c r="RCB152" s="74"/>
      <c r="RCC152" s="4"/>
      <c r="RCD152" s="4"/>
      <c r="RCE152" s="4"/>
      <c r="RCF152" s="4"/>
      <c r="RCG152" s="4"/>
      <c r="RCH152" s="4"/>
      <c r="RCI152" s="4"/>
      <c r="RCJ152" s="4"/>
      <c r="RCK152" s="4"/>
      <c r="RCL152" s="4"/>
      <c r="RCM152" s="4"/>
      <c r="RCN152" s="4"/>
      <c r="RCO152" s="4"/>
      <c r="RCP152" s="4"/>
      <c r="RCQ152" s="4"/>
      <c r="RCR152" s="4"/>
      <c r="RCS152" s="4"/>
      <c r="RCT152" s="4"/>
      <c r="RCU152" s="4"/>
      <c r="RCV152" s="4"/>
      <c r="RCW152" s="4"/>
      <c r="RCX152" s="4"/>
      <c r="RCY152" s="4"/>
      <c r="RCZ152" s="4"/>
      <c r="RDA152" s="4"/>
      <c r="RDB152" s="4"/>
      <c r="RDC152" s="4"/>
      <c r="RDD152" s="4"/>
      <c r="RDE152" s="4"/>
      <c r="RDF152" s="4"/>
      <c r="RDG152" s="4"/>
      <c r="RDH152" s="4"/>
      <c r="RDI152" s="4"/>
      <c r="RDJ152" s="4"/>
      <c r="RDK152" s="4"/>
      <c r="RDL152" s="4"/>
      <c r="RDM152" s="4"/>
      <c r="RDN152" s="4"/>
      <c r="RDO152" s="4"/>
      <c r="RDP152" s="4"/>
      <c r="RDQ152" s="4"/>
      <c r="RDR152" s="4"/>
      <c r="RDS152" s="4"/>
      <c r="RDT152" s="4"/>
      <c r="RDU152" s="4"/>
      <c r="RDV152" s="4"/>
      <c r="RDW152" s="4"/>
      <c r="RDX152" s="4"/>
      <c r="RDY152" s="4"/>
      <c r="RDZ152" s="4"/>
      <c r="REA152" s="4"/>
      <c r="REB152" s="4"/>
      <c r="REC152" s="4"/>
      <c r="RED152" s="4"/>
      <c r="REE152" s="4"/>
      <c r="REF152" s="4"/>
      <c r="REG152" s="4"/>
      <c r="REH152" s="4"/>
      <c r="REI152" s="4"/>
      <c r="REJ152" s="4"/>
      <c r="REK152" s="4"/>
      <c r="REL152" s="4"/>
      <c r="REM152" s="4"/>
      <c r="REN152" s="4"/>
      <c r="REO152" s="4"/>
      <c r="REP152" s="4"/>
      <c r="REQ152" s="4"/>
      <c r="RER152" s="4"/>
      <c r="RES152" s="4"/>
      <c r="RET152" s="4"/>
      <c r="REU152" s="4"/>
      <c r="REV152" s="4"/>
      <c r="REW152" s="4"/>
      <c r="REX152" s="4"/>
      <c r="REY152" s="4"/>
      <c r="REZ152" s="4"/>
      <c r="RFA152" s="4"/>
      <c r="RFB152" s="4"/>
      <c r="RFC152" s="4"/>
      <c r="RFD152" s="4"/>
      <c r="RFE152" s="4"/>
      <c r="RFF152" s="4"/>
      <c r="RFG152" s="4"/>
      <c r="RFH152" s="4"/>
      <c r="RFI152" s="4"/>
      <c r="RFJ152" s="4"/>
      <c r="RFK152" s="4"/>
      <c r="RFL152" s="4"/>
      <c r="RFM152" s="4"/>
      <c r="RFN152" s="4"/>
      <c r="RFO152" s="4"/>
      <c r="RFP152" s="4"/>
      <c r="RFQ152" s="4"/>
      <c r="RFR152" s="4"/>
      <c r="RFS152" s="4"/>
      <c r="RFT152" s="4"/>
      <c r="RFU152" s="4"/>
      <c r="RFV152" s="4"/>
      <c r="RFW152" s="4"/>
      <c r="RFX152" s="4"/>
      <c r="RFY152" s="4"/>
      <c r="RFZ152" s="4"/>
      <c r="RGA152" s="4"/>
      <c r="RGB152" s="4"/>
      <c r="RGC152" s="4"/>
      <c r="RGD152" s="4"/>
      <c r="RGE152" s="4"/>
      <c r="RGF152" s="4"/>
      <c r="RGG152" s="4"/>
      <c r="RGH152" s="4"/>
      <c r="RGI152" s="4"/>
      <c r="RGJ152" s="4"/>
      <c r="RGK152" s="4"/>
      <c r="RGL152" s="4"/>
      <c r="RGM152" s="4"/>
      <c r="RGN152" s="4"/>
      <c r="RGO152" s="4"/>
      <c r="RGP152" s="4"/>
      <c r="RGQ152" s="4"/>
      <c r="RGR152" s="4"/>
      <c r="RGS152" s="4"/>
      <c r="RGT152" s="4"/>
      <c r="RGU152" s="4"/>
      <c r="RGV152" s="4"/>
      <c r="RGW152" s="4"/>
      <c r="RGX152" s="4"/>
      <c r="RGY152" s="4"/>
      <c r="RGZ152" s="4"/>
      <c r="RHA152" s="4"/>
      <c r="RHB152" s="4"/>
      <c r="RHC152" s="4"/>
      <c r="RHD152" s="4"/>
      <c r="RHE152" s="4"/>
      <c r="RHF152" s="4"/>
      <c r="RHG152" s="4"/>
      <c r="RHH152" s="4"/>
      <c r="RHI152" s="4"/>
      <c r="RHJ152" s="4"/>
      <c r="RHK152" s="4"/>
      <c r="RHL152" s="4"/>
      <c r="RHM152" s="4"/>
      <c r="RHN152" s="4"/>
      <c r="RHO152" s="4"/>
      <c r="RHP152" s="4"/>
      <c r="RHQ152" s="4"/>
      <c r="RHR152" s="4"/>
      <c r="RHS152" s="4"/>
      <c r="RHT152" s="4"/>
      <c r="RHU152" s="4"/>
      <c r="RHV152" s="4"/>
      <c r="RHW152" s="4"/>
      <c r="RHX152" s="4"/>
      <c r="RHY152" s="4"/>
      <c r="RHZ152" s="4"/>
      <c r="RIA152" s="4"/>
      <c r="RIB152" s="4"/>
      <c r="RIC152" s="4"/>
      <c r="RID152" s="4"/>
      <c r="RIE152" s="4"/>
      <c r="RIF152" s="4"/>
      <c r="RIG152" s="4"/>
      <c r="RIH152" s="4"/>
      <c r="RII152" s="4"/>
      <c r="RIJ152" s="4"/>
      <c r="RIK152" s="4"/>
      <c r="RIL152" s="4"/>
      <c r="RIM152" s="4"/>
      <c r="RIN152" s="4"/>
      <c r="RIO152" s="4"/>
      <c r="RIP152" s="4"/>
      <c r="RIQ152" s="4"/>
      <c r="RIR152" s="4"/>
      <c r="RIS152" s="4"/>
      <c r="RIT152" s="4"/>
      <c r="RIU152" s="4"/>
      <c r="RIV152" s="4"/>
      <c r="RIW152" s="4"/>
      <c r="RIX152" s="4"/>
      <c r="RIY152" s="4"/>
      <c r="RIZ152" s="4"/>
      <c r="RJA152" s="4"/>
      <c r="RJB152" s="4"/>
      <c r="RJC152" s="4"/>
      <c r="RJD152" s="4"/>
      <c r="RJE152" s="4"/>
      <c r="RJF152" s="4"/>
      <c r="RJG152" s="4"/>
      <c r="RJH152" s="4"/>
      <c r="RJI152" s="4"/>
      <c r="RJJ152" s="4"/>
      <c r="RJK152" s="4"/>
      <c r="RJL152" s="4"/>
      <c r="RJM152" s="4"/>
      <c r="RJN152" s="4"/>
      <c r="RJO152" s="4"/>
      <c r="RJP152" s="4"/>
      <c r="RJQ152" s="4"/>
      <c r="RJR152" s="4"/>
      <c r="RJS152" s="4"/>
      <c r="RJT152" s="4"/>
      <c r="RJU152" s="4"/>
      <c r="RJV152" s="4"/>
      <c r="RJW152" s="4"/>
      <c r="RJX152" s="4"/>
      <c r="RJY152" s="4"/>
      <c r="RJZ152" s="4"/>
      <c r="RKA152" s="4"/>
      <c r="RKB152" s="4"/>
      <c r="RKC152" s="4"/>
      <c r="RKD152" s="4"/>
      <c r="RKE152" s="4"/>
      <c r="RKF152" s="4"/>
      <c r="RKG152" s="4"/>
      <c r="RKH152" s="4"/>
      <c r="RKI152" s="4"/>
      <c r="RKJ152" s="4"/>
      <c r="RKK152" s="4"/>
      <c r="RKL152" s="4"/>
      <c r="RKM152" s="4"/>
      <c r="RKN152" s="4"/>
      <c r="RKO152" s="4"/>
      <c r="RKP152" s="4"/>
      <c r="RKQ152" s="4"/>
      <c r="RKR152" s="4"/>
      <c r="RKS152" s="4"/>
      <c r="RKT152" s="4"/>
      <c r="RKU152" s="4"/>
      <c r="RKV152" s="4"/>
      <c r="RKW152" s="4"/>
      <c r="RKX152" s="4"/>
      <c r="RKY152" s="4"/>
      <c r="RKZ152" s="4"/>
      <c r="RLA152" s="4"/>
      <c r="RLB152" s="4"/>
      <c r="RLC152" s="4"/>
      <c r="RLD152" s="4"/>
      <c r="RLE152" s="4"/>
      <c r="RLF152" s="4"/>
      <c r="RLG152" s="4"/>
      <c r="RLH152" s="4"/>
      <c r="RLI152" s="4"/>
      <c r="RLJ152" s="4"/>
      <c r="RLK152" s="4"/>
      <c r="RLL152" s="4"/>
      <c r="RLM152" s="4"/>
      <c r="RLN152" s="4"/>
      <c r="RLO152" s="4"/>
      <c r="RLP152" s="4"/>
      <c r="RLQ152" s="4"/>
      <c r="RLR152" s="4"/>
      <c r="RLS152" s="74"/>
      <c r="RLT152" s="74"/>
      <c r="RLU152" s="74"/>
      <c r="RLV152" s="74"/>
      <c r="RLW152" s="74"/>
      <c r="RLX152" s="74"/>
      <c r="RLY152" s="4"/>
      <c r="RLZ152" s="4"/>
      <c r="RMA152" s="4"/>
      <c r="RMB152" s="4"/>
      <c r="RMC152" s="4"/>
      <c r="RMD152" s="4"/>
      <c r="RME152" s="4"/>
      <c r="RMF152" s="4"/>
      <c r="RMG152" s="4"/>
      <c r="RMH152" s="4"/>
      <c r="RMI152" s="4"/>
      <c r="RMJ152" s="4"/>
      <c r="RMK152" s="4"/>
      <c r="RML152" s="4"/>
      <c r="RMM152" s="4"/>
      <c r="RMN152" s="4"/>
      <c r="RMO152" s="4"/>
      <c r="RMP152" s="4"/>
      <c r="RMQ152" s="4"/>
      <c r="RMR152" s="4"/>
      <c r="RMS152" s="4"/>
      <c r="RMT152" s="4"/>
      <c r="RMU152" s="4"/>
      <c r="RMV152" s="4"/>
      <c r="RMW152" s="4"/>
      <c r="RMX152" s="4"/>
      <c r="RMY152" s="4"/>
      <c r="RMZ152" s="4"/>
      <c r="RNA152" s="4"/>
      <c r="RNB152" s="4"/>
      <c r="RNC152" s="4"/>
      <c r="RND152" s="4"/>
      <c r="RNE152" s="4"/>
      <c r="RNF152" s="4"/>
      <c r="RNG152" s="4"/>
      <c r="RNH152" s="4"/>
      <c r="RNI152" s="4"/>
      <c r="RNJ152" s="4"/>
      <c r="RNK152" s="4"/>
      <c r="RNL152" s="4"/>
      <c r="RNM152" s="4"/>
      <c r="RNN152" s="4"/>
      <c r="RNO152" s="4"/>
      <c r="RNP152" s="4"/>
      <c r="RNQ152" s="4"/>
      <c r="RNR152" s="4"/>
      <c r="RNS152" s="4"/>
      <c r="RNT152" s="4"/>
      <c r="RNU152" s="4"/>
      <c r="RNV152" s="4"/>
      <c r="RNW152" s="4"/>
      <c r="RNX152" s="4"/>
      <c r="RNY152" s="4"/>
      <c r="RNZ152" s="4"/>
      <c r="ROA152" s="4"/>
      <c r="ROB152" s="4"/>
      <c r="ROC152" s="4"/>
      <c r="ROD152" s="4"/>
      <c r="ROE152" s="4"/>
      <c r="ROF152" s="4"/>
      <c r="ROG152" s="4"/>
      <c r="ROH152" s="4"/>
      <c r="ROI152" s="4"/>
      <c r="ROJ152" s="4"/>
      <c r="ROK152" s="4"/>
      <c r="ROL152" s="4"/>
      <c r="ROM152" s="4"/>
      <c r="RON152" s="4"/>
      <c r="ROO152" s="4"/>
      <c r="ROP152" s="4"/>
      <c r="ROQ152" s="4"/>
      <c r="ROR152" s="4"/>
      <c r="ROS152" s="4"/>
      <c r="ROT152" s="4"/>
      <c r="ROU152" s="4"/>
      <c r="ROV152" s="4"/>
      <c r="ROW152" s="4"/>
      <c r="ROX152" s="4"/>
      <c r="ROY152" s="4"/>
      <c r="ROZ152" s="4"/>
      <c r="RPA152" s="4"/>
      <c r="RPB152" s="4"/>
      <c r="RPC152" s="4"/>
      <c r="RPD152" s="4"/>
      <c r="RPE152" s="4"/>
      <c r="RPF152" s="4"/>
      <c r="RPG152" s="4"/>
      <c r="RPH152" s="4"/>
      <c r="RPI152" s="4"/>
      <c r="RPJ152" s="4"/>
      <c r="RPK152" s="4"/>
      <c r="RPL152" s="4"/>
      <c r="RPM152" s="4"/>
      <c r="RPN152" s="4"/>
      <c r="RPO152" s="4"/>
      <c r="RPP152" s="4"/>
      <c r="RPQ152" s="4"/>
      <c r="RPR152" s="4"/>
      <c r="RPS152" s="4"/>
      <c r="RPT152" s="4"/>
      <c r="RPU152" s="4"/>
      <c r="RPV152" s="4"/>
      <c r="RPW152" s="4"/>
      <c r="RPX152" s="4"/>
      <c r="RPY152" s="4"/>
      <c r="RPZ152" s="4"/>
      <c r="RQA152" s="4"/>
      <c r="RQB152" s="4"/>
      <c r="RQC152" s="4"/>
      <c r="RQD152" s="4"/>
      <c r="RQE152" s="4"/>
      <c r="RQF152" s="4"/>
      <c r="RQG152" s="4"/>
      <c r="RQH152" s="4"/>
      <c r="RQI152" s="4"/>
      <c r="RQJ152" s="4"/>
      <c r="RQK152" s="4"/>
      <c r="RQL152" s="4"/>
      <c r="RQM152" s="4"/>
      <c r="RQN152" s="4"/>
      <c r="RQO152" s="4"/>
      <c r="RQP152" s="4"/>
      <c r="RQQ152" s="4"/>
      <c r="RQR152" s="4"/>
      <c r="RQS152" s="4"/>
      <c r="RQT152" s="4"/>
      <c r="RQU152" s="4"/>
      <c r="RQV152" s="4"/>
      <c r="RQW152" s="4"/>
      <c r="RQX152" s="4"/>
      <c r="RQY152" s="4"/>
      <c r="RQZ152" s="4"/>
      <c r="RRA152" s="4"/>
      <c r="RRB152" s="4"/>
      <c r="RRC152" s="4"/>
      <c r="RRD152" s="4"/>
      <c r="RRE152" s="4"/>
      <c r="RRF152" s="4"/>
      <c r="RRG152" s="4"/>
      <c r="RRH152" s="4"/>
      <c r="RRI152" s="4"/>
      <c r="RRJ152" s="4"/>
      <c r="RRK152" s="4"/>
      <c r="RRL152" s="4"/>
      <c r="RRM152" s="4"/>
      <c r="RRN152" s="4"/>
      <c r="RRO152" s="4"/>
      <c r="RRP152" s="4"/>
      <c r="RRQ152" s="4"/>
      <c r="RRR152" s="4"/>
      <c r="RRS152" s="4"/>
      <c r="RRT152" s="4"/>
      <c r="RRU152" s="4"/>
      <c r="RRV152" s="4"/>
      <c r="RRW152" s="4"/>
      <c r="RRX152" s="4"/>
      <c r="RRY152" s="4"/>
      <c r="RRZ152" s="4"/>
      <c r="RSA152" s="4"/>
      <c r="RSB152" s="4"/>
      <c r="RSC152" s="4"/>
      <c r="RSD152" s="4"/>
      <c r="RSE152" s="4"/>
      <c r="RSF152" s="4"/>
      <c r="RSG152" s="4"/>
      <c r="RSH152" s="4"/>
      <c r="RSI152" s="4"/>
      <c r="RSJ152" s="4"/>
      <c r="RSK152" s="4"/>
      <c r="RSL152" s="4"/>
      <c r="RSM152" s="4"/>
      <c r="RSN152" s="4"/>
      <c r="RSO152" s="4"/>
      <c r="RSP152" s="4"/>
      <c r="RSQ152" s="4"/>
      <c r="RSR152" s="4"/>
      <c r="RSS152" s="4"/>
      <c r="RST152" s="4"/>
      <c r="RSU152" s="4"/>
      <c r="RSV152" s="4"/>
      <c r="RSW152" s="4"/>
      <c r="RSX152" s="4"/>
      <c r="RSY152" s="4"/>
      <c r="RSZ152" s="4"/>
      <c r="RTA152" s="4"/>
      <c r="RTB152" s="4"/>
      <c r="RTC152" s="4"/>
      <c r="RTD152" s="4"/>
      <c r="RTE152" s="4"/>
      <c r="RTF152" s="4"/>
      <c r="RTG152" s="4"/>
      <c r="RTH152" s="4"/>
      <c r="RTI152" s="4"/>
      <c r="RTJ152" s="4"/>
      <c r="RTK152" s="4"/>
      <c r="RTL152" s="4"/>
      <c r="RTM152" s="4"/>
      <c r="RTN152" s="4"/>
      <c r="RTO152" s="4"/>
      <c r="RTP152" s="4"/>
      <c r="RTQ152" s="4"/>
      <c r="RTR152" s="4"/>
      <c r="RTS152" s="4"/>
      <c r="RTT152" s="4"/>
      <c r="RTU152" s="4"/>
      <c r="RTV152" s="4"/>
      <c r="RTW152" s="4"/>
      <c r="RTX152" s="4"/>
      <c r="RTY152" s="4"/>
      <c r="RTZ152" s="4"/>
      <c r="RUA152" s="4"/>
      <c r="RUB152" s="4"/>
      <c r="RUC152" s="4"/>
      <c r="RUD152" s="4"/>
      <c r="RUE152" s="4"/>
      <c r="RUF152" s="4"/>
      <c r="RUG152" s="4"/>
      <c r="RUH152" s="4"/>
      <c r="RUI152" s="4"/>
      <c r="RUJ152" s="4"/>
      <c r="RUK152" s="4"/>
      <c r="RUL152" s="4"/>
      <c r="RUM152" s="4"/>
      <c r="RUN152" s="4"/>
      <c r="RUO152" s="4"/>
      <c r="RUP152" s="4"/>
      <c r="RUQ152" s="4"/>
      <c r="RUR152" s="4"/>
      <c r="RUS152" s="4"/>
      <c r="RUT152" s="4"/>
      <c r="RUU152" s="4"/>
      <c r="RUV152" s="4"/>
      <c r="RUW152" s="4"/>
      <c r="RUX152" s="4"/>
      <c r="RUY152" s="4"/>
      <c r="RUZ152" s="4"/>
      <c r="RVA152" s="4"/>
      <c r="RVB152" s="4"/>
      <c r="RVC152" s="4"/>
      <c r="RVD152" s="4"/>
      <c r="RVE152" s="4"/>
      <c r="RVF152" s="4"/>
      <c r="RVG152" s="4"/>
      <c r="RVH152" s="4"/>
      <c r="RVI152" s="4"/>
      <c r="RVJ152" s="4"/>
      <c r="RVK152" s="4"/>
      <c r="RVL152" s="4"/>
      <c r="RVM152" s="4"/>
      <c r="RVN152" s="4"/>
      <c r="RVO152" s="74"/>
      <c r="RVP152" s="74"/>
      <c r="RVQ152" s="74"/>
      <c r="RVR152" s="74"/>
      <c r="RVS152" s="74"/>
      <c r="RVT152" s="74"/>
      <c r="RVU152" s="4"/>
      <c r="RVV152" s="4"/>
      <c r="RVW152" s="4"/>
      <c r="RVX152" s="4"/>
      <c r="RVY152" s="4"/>
      <c r="RVZ152" s="4"/>
      <c r="RWA152" s="4"/>
      <c r="RWB152" s="4"/>
      <c r="RWC152" s="4"/>
      <c r="RWD152" s="4"/>
      <c r="RWE152" s="4"/>
      <c r="RWF152" s="4"/>
      <c r="RWG152" s="4"/>
      <c r="RWH152" s="4"/>
      <c r="RWI152" s="4"/>
      <c r="RWJ152" s="4"/>
      <c r="RWK152" s="4"/>
      <c r="RWL152" s="4"/>
      <c r="RWM152" s="4"/>
      <c r="RWN152" s="4"/>
      <c r="RWO152" s="4"/>
      <c r="RWP152" s="4"/>
      <c r="RWQ152" s="4"/>
      <c r="RWR152" s="4"/>
      <c r="RWS152" s="4"/>
      <c r="RWT152" s="4"/>
      <c r="RWU152" s="4"/>
      <c r="RWV152" s="4"/>
      <c r="RWW152" s="4"/>
      <c r="RWX152" s="4"/>
      <c r="RWY152" s="4"/>
      <c r="RWZ152" s="4"/>
      <c r="RXA152" s="4"/>
      <c r="RXB152" s="4"/>
      <c r="RXC152" s="4"/>
      <c r="RXD152" s="4"/>
      <c r="RXE152" s="4"/>
      <c r="RXF152" s="4"/>
      <c r="RXG152" s="4"/>
      <c r="RXH152" s="4"/>
      <c r="RXI152" s="4"/>
      <c r="RXJ152" s="4"/>
      <c r="RXK152" s="4"/>
      <c r="RXL152" s="4"/>
      <c r="RXM152" s="4"/>
      <c r="RXN152" s="4"/>
      <c r="RXO152" s="4"/>
      <c r="RXP152" s="4"/>
      <c r="RXQ152" s="4"/>
      <c r="RXR152" s="4"/>
      <c r="RXS152" s="4"/>
      <c r="RXT152" s="4"/>
      <c r="RXU152" s="4"/>
      <c r="RXV152" s="4"/>
      <c r="RXW152" s="4"/>
      <c r="RXX152" s="4"/>
      <c r="RXY152" s="4"/>
      <c r="RXZ152" s="4"/>
      <c r="RYA152" s="4"/>
      <c r="RYB152" s="4"/>
      <c r="RYC152" s="4"/>
      <c r="RYD152" s="4"/>
      <c r="RYE152" s="4"/>
      <c r="RYF152" s="4"/>
      <c r="RYG152" s="4"/>
      <c r="RYH152" s="4"/>
      <c r="RYI152" s="4"/>
      <c r="RYJ152" s="4"/>
      <c r="RYK152" s="4"/>
      <c r="RYL152" s="4"/>
      <c r="RYM152" s="4"/>
      <c r="RYN152" s="4"/>
      <c r="RYO152" s="4"/>
      <c r="RYP152" s="4"/>
      <c r="RYQ152" s="4"/>
      <c r="RYR152" s="4"/>
      <c r="RYS152" s="4"/>
      <c r="RYT152" s="4"/>
      <c r="RYU152" s="4"/>
      <c r="RYV152" s="4"/>
      <c r="RYW152" s="4"/>
      <c r="RYX152" s="4"/>
      <c r="RYY152" s="4"/>
      <c r="RYZ152" s="4"/>
      <c r="RZA152" s="4"/>
      <c r="RZB152" s="4"/>
      <c r="RZC152" s="4"/>
      <c r="RZD152" s="4"/>
      <c r="RZE152" s="4"/>
      <c r="RZF152" s="4"/>
      <c r="RZG152" s="4"/>
      <c r="RZH152" s="4"/>
      <c r="RZI152" s="4"/>
      <c r="RZJ152" s="4"/>
      <c r="RZK152" s="4"/>
      <c r="RZL152" s="4"/>
      <c r="RZM152" s="4"/>
      <c r="RZN152" s="4"/>
      <c r="RZO152" s="4"/>
      <c r="RZP152" s="4"/>
      <c r="RZQ152" s="4"/>
      <c r="RZR152" s="4"/>
      <c r="RZS152" s="4"/>
      <c r="RZT152" s="4"/>
      <c r="RZU152" s="4"/>
      <c r="RZV152" s="4"/>
      <c r="RZW152" s="4"/>
      <c r="RZX152" s="4"/>
      <c r="RZY152" s="4"/>
      <c r="RZZ152" s="4"/>
      <c r="SAA152" s="4"/>
      <c r="SAB152" s="4"/>
      <c r="SAC152" s="4"/>
      <c r="SAD152" s="4"/>
      <c r="SAE152" s="4"/>
      <c r="SAF152" s="4"/>
      <c r="SAG152" s="4"/>
      <c r="SAH152" s="4"/>
      <c r="SAI152" s="4"/>
      <c r="SAJ152" s="4"/>
      <c r="SAK152" s="4"/>
      <c r="SAL152" s="4"/>
      <c r="SAM152" s="4"/>
      <c r="SAN152" s="4"/>
      <c r="SAO152" s="4"/>
      <c r="SAP152" s="4"/>
      <c r="SAQ152" s="4"/>
      <c r="SAR152" s="4"/>
      <c r="SAS152" s="4"/>
      <c r="SAT152" s="4"/>
      <c r="SAU152" s="4"/>
      <c r="SAV152" s="4"/>
      <c r="SAW152" s="4"/>
      <c r="SAX152" s="4"/>
      <c r="SAY152" s="4"/>
      <c r="SAZ152" s="4"/>
      <c r="SBA152" s="4"/>
      <c r="SBB152" s="4"/>
      <c r="SBC152" s="4"/>
      <c r="SBD152" s="4"/>
      <c r="SBE152" s="4"/>
      <c r="SBF152" s="4"/>
      <c r="SBG152" s="4"/>
      <c r="SBH152" s="4"/>
      <c r="SBI152" s="4"/>
      <c r="SBJ152" s="4"/>
      <c r="SBK152" s="4"/>
      <c r="SBL152" s="4"/>
      <c r="SBM152" s="4"/>
      <c r="SBN152" s="4"/>
      <c r="SBO152" s="4"/>
      <c r="SBP152" s="4"/>
      <c r="SBQ152" s="4"/>
      <c r="SBR152" s="4"/>
      <c r="SBS152" s="4"/>
      <c r="SBT152" s="4"/>
      <c r="SBU152" s="4"/>
      <c r="SBV152" s="4"/>
      <c r="SBW152" s="4"/>
      <c r="SBX152" s="4"/>
      <c r="SBY152" s="4"/>
      <c r="SBZ152" s="4"/>
      <c r="SCA152" s="4"/>
      <c r="SCB152" s="4"/>
      <c r="SCC152" s="4"/>
      <c r="SCD152" s="4"/>
      <c r="SCE152" s="4"/>
      <c r="SCF152" s="4"/>
      <c r="SCG152" s="4"/>
      <c r="SCH152" s="4"/>
      <c r="SCI152" s="4"/>
      <c r="SCJ152" s="4"/>
      <c r="SCK152" s="4"/>
      <c r="SCL152" s="4"/>
      <c r="SCM152" s="4"/>
      <c r="SCN152" s="4"/>
      <c r="SCO152" s="4"/>
      <c r="SCP152" s="4"/>
      <c r="SCQ152" s="4"/>
      <c r="SCR152" s="4"/>
      <c r="SCS152" s="4"/>
      <c r="SCT152" s="4"/>
      <c r="SCU152" s="4"/>
      <c r="SCV152" s="4"/>
      <c r="SCW152" s="4"/>
      <c r="SCX152" s="4"/>
      <c r="SCY152" s="4"/>
      <c r="SCZ152" s="4"/>
      <c r="SDA152" s="4"/>
      <c r="SDB152" s="4"/>
      <c r="SDC152" s="4"/>
      <c r="SDD152" s="4"/>
      <c r="SDE152" s="4"/>
      <c r="SDF152" s="4"/>
      <c r="SDG152" s="4"/>
      <c r="SDH152" s="4"/>
      <c r="SDI152" s="4"/>
      <c r="SDJ152" s="4"/>
      <c r="SDK152" s="4"/>
      <c r="SDL152" s="4"/>
      <c r="SDM152" s="4"/>
      <c r="SDN152" s="4"/>
      <c r="SDO152" s="4"/>
      <c r="SDP152" s="4"/>
      <c r="SDQ152" s="4"/>
      <c r="SDR152" s="4"/>
      <c r="SDS152" s="4"/>
      <c r="SDT152" s="4"/>
      <c r="SDU152" s="4"/>
      <c r="SDV152" s="4"/>
      <c r="SDW152" s="4"/>
      <c r="SDX152" s="4"/>
      <c r="SDY152" s="4"/>
      <c r="SDZ152" s="4"/>
      <c r="SEA152" s="4"/>
      <c r="SEB152" s="4"/>
      <c r="SEC152" s="4"/>
      <c r="SED152" s="4"/>
      <c r="SEE152" s="4"/>
      <c r="SEF152" s="4"/>
      <c r="SEG152" s="4"/>
      <c r="SEH152" s="4"/>
      <c r="SEI152" s="4"/>
      <c r="SEJ152" s="4"/>
      <c r="SEK152" s="4"/>
      <c r="SEL152" s="4"/>
      <c r="SEM152" s="4"/>
      <c r="SEN152" s="4"/>
      <c r="SEO152" s="4"/>
      <c r="SEP152" s="4"/>
      <c r="SEQ152" s="4"/>
      <c r="SER152" s="4"/>
      <c r="SES152" s="4"/>
      <c r="SET152" s="4"/>
      <c r="SEU152" s="4"/>
      <c r="SEV152" s="4"/>
      <c r="SEW152" s="4"/>
      <c r="SEX152" s="4"/>
      <c r="SEY152" s="4"/>
      <c r="SEZ152" s="4"/>
      <c r="SFA152" s="4"/>
      <c r="SFB152" s="4"/>
      <c r="SFC152" s="4"/>
      <c r="SFD152" s="4"/>
      <c r="SFE152" s="4"/>
      <c r="SFF152" s="4"/>
      <c r="SFG152" s="4"/>
      <c r="SFH152" s="4"/>
      <c r="SFI152" s="4"/>
      <c r="SFJ152" s="4"/>
      <c r="SFK152" s="74"/>
      <c r="SFL152" s="74"/>
      <c r="SFM152" s="74"/>
      <c r="SFN152" s="74"/>
      <c r="SFO152" s="74"/>
      <c r="SFP152" s="74"/>
      <c r="SFQ152" s="4"/>
      <c r="SFR152" s="4"/>
      <c r="SFS152" s="4"/>
      <c r="SFT152" s="4"/>
      <c r="SFU152" s="4"/>
      <c r="SFV152" s="4"/>
      <c r="SFW152" s="4"/>
      <c r="SFX152" s="4"/>
      <c r="SFY152" s="4"/>
      <c r="SFZ152" s="4"/>
      <c r="SGA152" s="4"/>
      <c r="SGB152" s="4"/>
      <c r="SGC152" s="4"/>
      <c r="SGD152" s="4"/>
      <c r="SGE152" s="4"/>
      <c r="SGF152" s="4"/>
      <c r="SGG152" s="4"/>
      <c r="SGH152" s="4"/>
      <c r="SGI152" s="4"/>
      <c r="SGJ152" s="4"/>
      <c r="SGK152" s="4"/>
      <c r="SGL152" s="4"/>
      <c r="SGM152" s="4"/>
      <c r="SGN152" s="4"/>
      <c r="SGO152" s="4"/>
      <c r="SGP152" s="4"/>
      <c r="SGQ152" s="4"/>
      <c r="SGR152" s="4"/>
      <c r="SGS152" s="4"/>
      <c r="SGT152" s="4"/>
      <c r="SGU152" s="4"/>
      <c r="SGV152" s="4"/>
      <c r="SGW152" s="4"/>
      <c r="SGX152" s="4"/>
      <c r="SGY152" s="4"/>
      <c r="SGZ152" s="4"/>
      <c r="SHA152" s="4"/>
      <c r="SHB152" s="4"/>
      <c r="SHC152" s="4"/>
      <c r="SHD152" s="4"/>
      <c r="SHE152" s="4"/>
      <c r="SHF152" s="4"/>
      <c r="SHG152" s="4"/>
      <c r="SHH152" s="4"/>
      <c r="SHI152" s="4"/>
      <c r="SHJ152" s="4"/>
      <c r="SHK152" s="4"/>
      <c r="SHL152" s="4"/>
      <c r="SHM152" s="4"/>
      <c r="SHN152" s="4"/>
      <c r="SHO152" s="4"/>
      <c r="SHP152" s="4"/>
      <c r="SHQ152" s="4"/>
      <c r="SHR152" s="4"/>
      <c r="SHS152" s="4"/>
      <c r="SHT152" s="4"/>
      <c r="SHU152" s="4"/>
      <c r="SHV152" s="4"/>
      <c r="SHW152" s="4"/>
      <c r="SHX152" s="4"/>
      <c r="SHY152" s="4"/>
      <c r="SHZ152" s="4"/>
      <c r="SIA152" s="4"/>
      <c r="SIB152" s="4"/>
      <c r="SIC152" s="4"/>
      <c r="SID152" s="4"/>
      <c r="SIE152" s="4"/>
      <c r="SIF152" s="4"/>
      <c r="SIG152" s="4"/>
      <c r="SIH152" s="4"/>
      <c r="SII152" s="4"/>
      <c r="SIJ152" s="4"/>
      <c r="SIK152" s="4"/>
      <c r="SIL152" s="4"/>
      <c r="SIM152" s="4"/>
      <c r="SIN152" s="4"/>
      <c r="SIO152" s="4"/>
      <c r="SIP152" s="4"/>
      <c r="SIQ152" s="4"/>
      <c r="SIR152" s="4"/>
      <c r="SIS152" s="4"/>
      <c r="SIT152" s="4"/>
      <c r="SIU152" s="4"/>
      <c r="SIV152" s="4"/>
      <c r="SIW152" s="4"/>
      <c r="SIX152" s="4"/>
      <c r="SIY152" s="4"/>
      <c r="SIZ152" s="4"/>
      <c r="SJA152" s="4"/>
      <c r="SJB152" s="4"/>
      <c r="SJC152" s="4"/>
      <c r="SJD152" s="4"/>
      <c r="SJE152" s="4"/>
      <c r="SJF152" s="4"/>
      <c r="SJG152" s="4"/>
      <c r="SJH152" s="4"/>
      <c r="SJI152" s="4"/>
      <c r="SJJ152" s="4"/>
      <c r="SJK152" s="4"/>
      <c r="SJL152" s="4"/>
      <c r="SJM152" s="4"/>
      <c r="SJN152" s="4"/>
      <c r="SJO152" s="4"/>
      <c r="SJP152" s="4"/>
      <c r="SJQ152" s="4"/>
      <c r="SJR152" s="4"/>
      <c r="SJS152" s="4"/>
      <c r="SJT152" s="4"/>
      <c r="SJU152" s="4"/>
      <c r="SJV152" s="4"/>
      <c r="SJW152" s="4"/>
      <c r="SJX152" s="4"/>
      <c r="SJY152" s="4"/>
      <c r="SJZ152" s="4"/>
      <c r="SKA152" s="4"/>
      <c r="SKB152" s="4"/>
      <c r="SKC152" s="4"/>
      <c r="SKD152" s="4"/>
      <c r="SKE152" s="4"/>
      <c r="SKF152" s="4"/>
      <c r="SKG152" s="4"/>
      <c r="SKH152" s="4"/>
      <c r="SKI152" s="4"/>
      <c r="SKJ152" s="4"/>
      <c r="SKK152" s="4"/>
      <c r="SKL152" s="4"/>
      <c r="SKM152" s="4"/>
      <c r="SKN152" s="4"/>
      <c r="SKO152" s="4"/>
      <c r="SKP152" s="4"/>
      <c r="SKQ152" s="4"/>
      <c r="SKR152" s="4"/>
      <c r="SKS152" s="4"/>
      <c r="SKT152" s="4"/>
      <c r="SKU152" s="4"/>
      <c r="SKV152" s="4"/>
      <c r="SKW152" s="4"/>
      <c r="SKX152" s="4"/>
      <c r="SKY152" s="4"/>
      <c r="SKZ152" s="4"/>
      <c r="SLA152" s="4"/>
      <c r="SLB152" s="4"/>
      <c r="SLC152" s="4"/>
      <c r="SLD152" s="4"/>
      <c r="SLE152" s="4"/>
      <c r="SLF152" s="4"/>
      <c r="SLG152" s="4"/>
      <c r="SLH152" s="4"/>
      <c r="SLI152" s="4"/>
      <c r="SLJ152" s="4"/>
      <c r="SLK152" s="4"/>
      <c r="SLL152" s="4"/>
      <c r="SLM152" s="4"/>
      <c r="SLN152" s="4"/>
      <c r="SLO152" s="4"/>
      <c r="SLP152" s="4"/>
      <c r="SLQ152" s="4"/>
      <c r="SLR152" s="4"/>
      <c r="SLS152" s="4"/>
      <c r="SLT152" s="4"/>
      <c r="SLU152" s="4"/>
      <c r="SLV152" s="4"/>
      <c r="SLW152" s="4"/>
      <c r="SLX152" s="4"/>
      <c r="SLY152" s="4"/>
      <c r="SLZ152" s="4"/>
      <c r="SMA152" s="4"/>
      <c r="SMB152" s="4"/>
      <c r="SMC152" s="4"/>
      <c r="SMD152" s="4"/>
      <c r="SME152" s="4"/>
      <c r="SMF152" s="4"/>
      <c r="SMG152" s="4"/>
      <c r="SMH152" s="4"/>
      <c r="SMI152" s="4"/>
      <c r="SMJ152" s="4"/>
      <c r="SMK152" s="4"/>
      <c r="SML152" s="4"/>
      <c r="SMM152" s="4"/>
      <c r="SMN152" s="4"/>
      <c r="SMO152" s="4"/>
      <c r="SMP152" s="4"/>
      <c r="SMQ152" s="4"/>
      <c r="SMR152" s="4"/>
      <c r="SMS152" s="4"/>
      <c r="SMT152" s="4"/>
      <c r="SMU152" s="4"/>
      <c r="SMV152" s="4"/>
      <c r="SMW152" s="4"/>
      <c r="SMX152" s="4"/>
      <c r="SMY152" s="4"/>
      <c r="SMZ152" s="4"/>
      <c r="SNA152" s="4"/>
      <c r="SNB152" s="4"/>
      <c r="SNC152" s="4"/>
      <c r="SND152" s="4"/>
      <c r="SNE152" s="4"/>
      <c r="SNF152" s="4"/>
      <c r="SNG152" s="4"/>
      <c r="SNH152" s="4"/>
      <c r="SNI152" s="4"/>
      <c r="SNJ152" s="4"/>
      <c r="SNK152" s="4"/>
      <c r="SNL152" s="4"/>
      <c r="SNM152" s="4"/>
      <c r="SNN152" s="4"/>
      <c r="SNO152" s="4"/>
      <c r="SNP152" s="4"/>
      <c r="SNQ152" s="4"/>
      <c r="SNR152" s="4"/>
      <c r="SNS152" s="4"/>
      <c r="SNT152" s="4"/>
      <c r="SNU152" s="4"/>
      <c r="SNV152" s="4"/>
      <c r="SNW152" s="4"/>
      <c r="SNX152" s="4"/>
      <c r="SNY152" s="4"/>
      <c r="SNZ152" s="4"/>
      <c r="SOA152" s="4"/>
      <c r="SOB152" s="4"/>
      <c r="SOC152" s="4"/>
      <c r="SOD152" s="4"/>
      <c r="SOE152" s="4"/>
      <c r="SOF152" s="4"/>
      <c r="SOG152" s="4"/>
      <c r="SOH152" s="4"/>
      <c r="SOI152" s="4"/>
      <c r="SOJ152" s="4"/>
      <c r="SOK152" s="4"/>
      <c r="SOL152" s="4"/>
      <c r="SOM152" s="4"/>
      <c r="SON152" s="4"/>
      <c r="SOO152" s="4"/>
      <c r="SOP152" s="4"/>
      <c r="SOQ152" s="4"/>
      <c r="SOR152" s="4"/>
      <c r="SOS152" s="4"/>
      <c r="SOT152" s="4"/>
      <c r="SOU152" s="4"/>
      <c r="SOV152" s="4"/>
      <c r="SOW152" s="4"/>
      <c r="SOX152" s="4"/>
      <c r="SOY152" s="4"/>
      <c r="SOZ152" s="4"/>
      <c r="SPA152" s="4"/>
      <c r="SPB152" s="4"/>
      <c r="SPC152" s="4"/>
      <c r="SPD152" s="4"/>
      <c r="SPE152" s="4"/>
      <c r="SPF152" s="4"/>
      <c r="SPG152" s="74"/>
      <c r="SPH152" s="74"/>
      <c r="SPI152" s="74"/>
      <c r="SPJ152" s="74"/>
      <c r="SPK152" s="74"/>
      <c r="SPL152" s="74"/>
      <c r="SPM152" s="4"/>
      <c r="SPN152" s="4"/>
      <c r="SPO152" s="4"/>
      <c r="SPP152" s="4"/>
      <c r="SPQ152" s="4"/>
      <c r="SPR152" s="4"/>
      <c r="SPS152" s="4"/>
      <c r="SPT152" s="4"/>
      <c r="SPU152" s="4"/>
      <c r="SPV152" s="4"/>
      <c r="SPW152" s="4"/>
      <c r="SPX152" s="4"/>
      <c r="SPY152" s="4"/>
      <c r="SPZ152" s="4"/>
      <c r="SQA152" s="4"/>
      <c r="SQB152" s="4"/>
      <c r="SQC152" s="4"/>
      <c r="SQD152" s="4"/>
      <c r="SQE152" s="4"/>
      <c r="SQF152" s="4"/>
      <c r="SQG152" s="4"/>
      <c r="SQH152" s="4"/>
      <c r="SQI152" s="4"/>
      <c r="SQJ152" s="4"/>
      <c r="SQK152" s="4"/>
      <c r="SQL152" s="4"/>
      <c r="SQM152" s="4"/>
      <c r="SQN152" s="4"/>
      <c r="SQO152" s="4"/>
      <c r="SQP152" s="4"/>
      <c r="SQQ152" s="4"/>
      <c r="SQR152" s="4"/>
      <c r="SQS152" s="4"/>
      <c r="SQT152" s="4"/>
      <c r="SQU152" s="4"/>
      <c r="SQV152" s="4"/>
      <c r="SQW152" s="4"/>
      <c r="SQX152" s="4"/>
      <c r="SQY152" s="4"/>
      <c r="SQZ152" s="4"/>
      <c r="SRA152" s="4"/>
      <c r="SRB152" s="4"/>
      <c r="SRC152" s="4"/>
      <c r="SRD152" s="4"/>
      <c r="SRE152" s="4"/>
      <c r="SRF152" s="4"/>
      <c r="SRG152" s="4"/>
      <c r="SRH152" s="4"/>
      <c r="SRI152" s="4"/>
      <c r="SRJ152" s="4"/>
      <c r="SRK152" s="4"/>
      <c r="SRL152" s="4"/>
      <c r="SRM152" s="4"/>
      <c r="SRN152" s="4"/>
      <c r="SRO152" s="4"/>
      <c r="SRP152" s="4"/>
      <c r="SRQ152" s="4"/>
      <c r="SRR152" s="4"/>
      <c r="SRS152" s="4"/>
      <c r="SRT152" s="4"/>
      <c r="SRU152" s="4"/>
      <c r="SRV152" s="4"/>
      <c r="SRW152" s="4"/>
      <c r="SRX152" s="4"/>
      <c r="SRY152" s="4"/>
      <c r="SRZ152" s="4"/>
      <c r="SSA152" s="4"/>
      <c r="SSB152" s="4"/>
      <c r="SSC152" s="4"/>
      <c r="SSD152" s="4"/>
      <c r="SSE152" s="4"/>
      <c r="SSF152" s="4"/>
      <c r="SSG152" s="4"/>
      <c r="SSH152" s="4"/>
      <c r="SSI152" s="4"/>
      <c r="SSJ152" s="4"/>
      <c r="SSK152" s="4"/>
      <c r="SSL152" s="4"/>
      <c r="SSM152" s="4"/>
      <c r="SSN152" s="4"/>
      <c r="SSO152" s="4"/>
      <c r="SSP152" s="4"/>
      <c r="SSQ152" s="4"/>
      <c r="SSR152" s="4"/>
      <c r="SSS152" s="4"/>
      <c r="SST152" s="4"/>
      <c r="SSU152" s="4"/>
      <c r="SSV152" s="4"/>
      <c r="SSW152" s="4"/>
      <c r="SSX152" s="4"/>
      <c r="SSY152" s="4"/>
      <c r="SSZ152" s="4"/>
      <c r="STA152" s="4"/>
      <c r="STB152" s="4"/>
      <c r="STC152" s="4"/>
      <c r="STD152" s="4"/>
      <c r="STE152" s="4"/>
      <c r="STF152" s="4"/>
      <c r="STG152" s="4"/>
      <c r="STH152" s="4"/>
      <c r="STI152" s="4"/>
      <c r="STJ152" s="4"/>
      <c r="STK152" s="4"/>
      <c r="STL152" s="4"/>
      <c r="STM152" s="4"/>
      <c r="STN152" s="4"/>
      <c r="STO152" s="4"/>
      <c r="STP152" s="4"/>
      <c r="STQ152" s="4"/>
      <c r="STR152" s="4"/>
      <c r="STS152" s="4"/>
      <c r="STT152" s="4"/>
      <c r="STU152" s="4"/>
      <c r="STV152" s="4"/>
      <c r="STW152" s="4"/>
      <c r="STX152" s="4"/>
      <c r="STY152" s="4"/>
      <c r="STZ152" s="4"/>
      <c r="SUA152" s="4"/>
      <c r="SUB152" s="4"/>
      <c r="SUC152" s="4"/>
      <c r="SUD152" s="4"/>
      <c r="SUE152" s="4"/>
      <c r="SUF152" s="4"/>
      <c r="SUG152" s="4"/>
      <c r="SUH152" s="4"/>
      <c r="SUI152" s="4"/>
      <c r="SUJ152" s="4"/>
      <c r="SUK152" s="4"/>
      <c r="SUL152" s="4"/>
      <c r="SUM152" s="4"/>
      <c r="SUN152" s="4"/>
      <c r="SUO152" s="4"/>
      <c r="SUP152" s="4"/>
      <c r="SUQ152" s="4"/>
      <c r="SUR152" s="4"/>
      <c r="SUS152" s="4"/>
      <c r="SUT152" s="4"/>
      <c r="SUU152" s="4"/>
      <c r="SUV152" s="4"/>
      <c r="SUW152" s="4"/>
      <c r="SUX152" s="4"/>
      <c r="SUY152" s="4"/>
      <c r="SUZ152" s="4"/>
      <c r="SVA152" s="4"/>
      <c r="SVB152" s="4"/>
      <c r="SVC152" s="4"/>
      <c r="SVD152" s="4"/>
      <c r="SVE152" s="4"/>
      <c r="SVF152" s="4"/>
      <c r="SVG152" s="4"/>
      <c r="SVH152" s="4"/>
      <c r="SVI152" s="4"/>
      <c r="SVJ152" s="4"/>
      <c r="SVK152" s="4"/>
      <c r="SVL152" s="4"/>
      <c r="SVM152" s="4"/>
      <c r="SVN152" s="4"/>
      <c r="SVO152" s="4"/>
      <c r="SVP152" s="4"/>
      <c r="SVQ152" s="4"/>
      <c r="SVR152" s="4"/>
      <c r="SVS152" s="4"/>
      <c r="SVT152" s="4"/>
      <c r="SVU152" s="4"/>
      <c r="SVV152" s="4"/>
      <c r="SVW152" s="4"/>
      <c r="SVX152" s="4"/>
      <c r="SVY152" s="4"/>
      <c r="SVZ152" s="4"/>
      <c r="SWA152" s="4"/>
      <c r="SWB152" s="4"/>
      <c r="SWC152" s="4"/>
      <c r="SWD152" s="4"/>
      <c r="SWE152" s="4"/>
      <c r="SWF152" s="4"/>
      <c r="SWG152" s="4"/>
      <c r="SWH152" s="4"/>
      <c r="SWI152" s="4"/>
      <c r="SWJ152" s="4"/>
      <c r="SWK152" s="4"/>
      <c r="SWL152" s="4"/>
      <c r="SWM152" s="4"/>
      <c r="SWN152" s="4"/>
      <c r="SWO152" s="4"/>
      <c r="SWP152" s="4"/>
      <c r="SWQ152" s="4"/>
      <c r="SWR152" s="4"/>
      <c r="SWS152" s="4"/>
      <c r="SWT152" s="4"/>
      <c r="SWU152" s="4"/>
      <c r="SWV152" s="4"/>
      <c r="SWW152" s="4"/>
      <c r="SWX152" s="4"/>
      <c r="SWY152" s="4"/>
      <c r="SWZ152" s="4"/>
      <c r="SXA152" s="4"/>
      <c r="SXB152" s="4"/>
      <c r="SXC152" s="4"/>
      <c r="SXD152" s="4"/>
      <c r="SXE152" s="4"/>
      <c r="SXF152" s="4"/>
      <c r="SXG152" s="4"/>
      <c r="SXH152" s="4"/>
      <c r="SXI152" s="4"/>
      <c r="SXJ152" s="4"/>
      <c r="SXK152" s="4"/>
      <c r="SXL152" s="4"/>
      <c r="SXM152" s="4"/>
      <c r="SXN152" s="4"/>
      <c r="SXO152" s="4"/>
      <c r="SXP152" s="4"/>
      <c r="SXQ152" s="4"/>
      <c r="SXR152" s="4"/>
      <c r="SXS152" s="4"/>
      <c r="SXT152" s="4"/>
      <c r="SXU152" s="4"/>
      <c r="SXV152" s="4"/>
      <c r="SXW152" s="4"/>
      <c r="SXX152" s="4"/>
      <c r="SXY152" s="4"/>
      <c r="SXZ152" s="4"/>
      <c r="SYA152" s="4"/>
      <c r="SYB152" s="4"/>
      <c r="SYC152" s="4"/>
      <c r="SYD152" s="4"/>
      <c r="SYE152" s="4"/>
      <c r="SYF152" s="4"/>
      <c r="SYG152" s="4"/>
      <c r="SYH152" s="4"/>
      <c r="SYI152" s="4"/>
      <c r="SYJ152" s="4"/>
      <c r="SYK152" s="4"/>
      <c r="SYL152" s="4"/>
      <c r="SYM152" s="4"/>
      <c r="SYN152" s="4"/>
      <c r="SYO152" s="4"/>
      <c r="SYP152" s="4"/>
      <c r="SYQ152" s="4"/>
      <c r="SYR152" s="4"/>
      <c r="SYS152" s="4"/>
      <c r="SYT152" s="4"/>
      <c r="SYU152" s="4"/>
      <c r="SYV152" s="4"/>
      <c r="SYW152" s="4"/>
      <c r="SYX152" s="4"/>
      <c r="SYY152" s="4"/>
      <c r="SYZ152" s="4"/>
      <c r="SZA152" s="4"/>
      <c r="SZB152" s="4"/>
      <c r="SZC152" s="74"/>
      <c r="SZD152" s="74"/>
      <c r="SZE152" s="74"/>
      <c r="SZF152" s="74"/>
      <c r="SZG152" s="74"/>
      <c r="SZH152" s="74"/>
      <c r="SZI152" s="4"/>
      <c r="SZJ152" s="4"/>
      <c r="SZK152" s="4"/>
      <c r="SZL152" s="4"/>
      <c r="SZM152" s="4"/>
      <c r="SZN152" s="4"/>
      <c r="SZO152" s="4"/>
      <c r="SZP152" s="4"/>
      <c r="SZQ152" s="4"/>
      <c r="SZR152" s="4"/>
      <c r="SZS152" s="4"/>
      <c r="SZT152" s="4"/>
      <c r="SZU152" s="4"/>
      <c r="SZV152" s="4"/>
      <c r="SZW152" s="4"/>
      <c r="SZX152" s="4"/>
      <c r="SZY152" s="4"/>
      <c r="SZZ152" s="4"/>
      <c r="TAA152" s="4"/>
      <c r="TAB152" s="4"/>
      <c r="TAC152" s="4"/>
      <c r="TAD152" s="4"/>
      <c r="TAE152" s="4"/>
      <c r="TAF152" s="4"/>
      <c r="TAG152" s="4"/>
      <c r="TAH152" s="4"/>
      <c r="TAI152" s="4"/>
      <c r="TAJ152" s="4"/>
      <c r="TAK152" s="4"/>
      <c r="TAL152" s="4"/>
      <c r="TAM152" s="4"/>
      <c r="TAN152" s="4"/>
      <c r="TAO152" s="4"/>
      <c r="TAP152" s="4"/>
      <c r="TAQ152" s="4"/>
      <c r="TAR152" s="4"/>
      <c r="TAS152" s="4"/>
      <c r="TAT152" s="4"/>
      <c r="TAU152" s="4"/>
      <c r="TAV152" s="4"/>
      <c r="TAW152" s="4"/>
      <c r="TAX152" s="4"/>
      <c r="TAY152" s="4"/>
      <c r="TAZ152" s="4"/>
      <c r="TBA152" s="4"/>
      <c r="TBB152" s="4"/>
      <c r="TBC152" s="4"/>
      <c r="TBD152" s="4"/>
      <c r="TBE152" s="4"/>
      <c r="TBF152" s="4"/>
      <c r="TBG152" s="4"/>
      <c r="TBH152" s="4"/>
      <c r="TBI152" s="4"/>
      <c r="TBJ152" s="4"/>
      <c r="TBK152" s="4"/>
      <c r="TBL152" s="4"/>
      <c r="TBM152" s="4"/>
      <c r="TBN152" s="4"/>
      <c r="TBO152" s="4"/>
      <c r="TBP152" s="4"/>
      <c r="TBQ152" s="4"/>
      <c r="TBR152" s="4"/>
      <c r="TBS152" s="4"/>
      <c r="TBT152" s="4"/>
      <c r="TBU152" s="4"/>
      <c r="TBV152" s="4"/>
      <c r="TBW152" s="4"/>
      <c r="TBX152" s="4"/>
      <c r="TBY152" s="4"/>
      <c r="TBZ152" s="4"/>
      <c r="TCA152" s="4"/>
      <c r="TCB152" s="4"/>
      <c r="TCC152" s="4"/>
      <c r="TCD152" s="4"/>
      <c r="TCE152" s="4"/>
      <c r="TCF152" s="4"/>
      <c r="TCG152" s="4"/>
      <c r="TCH152" s="4"/>
      <c r="TCI152" s="4"/>
      <c r="TCJ152" s="4"/>
      <c r="TCK152" s="4"/>
      <c r="TCL152" s="4"/>
      <c r="TCM152" s="4"/>
      <c r="TCN152" s="4"/>
      <c r="TCO152" s="4"/>
      <c r="TCP152" s="4"/>
      <c r="TCQ152" s="4"/>
      <c r="TCR152" s="4"/>
      <c r="TCS152" s="4"/>
      <c r="TCT152" s="4"/>
      <c r="TCU152" s="4"/>
      <c r="TCV152" s="4"/>
      <c r="TCW152" s="4"/>
      <c r="TCX152" s="4"/>
      <c r="TCY152" s="4"/>
      <c r="TCZ152" s="4"/>
      <c r="TDA152" s="4"/>
      <c r="TDB152" s="4"/>
      <c r="TDC152" s="4"/>
      <c r="TDD152" s="4"/>
      <c r="TDE152" s="4"/>
      <c r="TDF152" s="4"/>
      <c r="TDG152" s="4"/>
      <c r="TDH152" s="4"/>
      <c r="TDI152" s="4"/>
      <c r="TDJ152" s="4"/>
      <c r="TDK152" s="4"/>
      <c r="TDL152" s="4"/>
      <c r="TDM152" s="4"/>
      <c r="TDN152" s="4"/>
      <c r="TDO152" s="4"/>
      <c r="TDP152" s="4"/>
      <c r="TDQ152" s="4"/>
      <c r="TDR152" s="4"/>
      <c r="TDS152" s="4"/>
      <c r="TDT152" s="4"/>
      <c r="TDU152" s="4"/>
      <c r="TDV152" s="4"/>
      <c r="TDW152" s="4"/>
      <c r="TDX152" s="4"/>
      <c r="TDY152" s="4"/>
      <c r="TDZ152" s="4"/>
      <c r="TEA152" s="4"/>
      <c r="TEB152" s="4"/>
      <c r="TEC152" s="4"/>
      <c r="TED152" s="4"/>
      <c r="TEE152" s="4"/>
      <c r="TEF152" s="4"/>
      <c r="TEG152" s="4"/>
      <c r="TEH152" s="4"/>
      <c r="TEI152" s="4"/>
      <c r="TEJ152" s="4"/>
      <c r="TEK152" s="4"/>
      <c r="TEL152" s="4"/>
      <c r="TEM152" s="4"/>
      <c r="TEN152" s="4"/>
      <c r="TEO152" s="4"/>
      <c r="TEP152" s="4"/>
      <c r="TEQ152" s="4"/>
      <c r="TER152" s="4"/>
      <c r="TES152" s="4"/>
      <c r="TET152" s="4"/>
      <c r="TEU152" s="4"/>
      <c r="TEV152" s="4"/>
      <c r="TEW152" s="4"/>
      <c r="TEX152" s="4"/>
      <c r="TEY152" s="4"/>
      <c r="TEZ152" s="4"/>
      <c r="TFA152" s="4"/>
      <c r="TFB152" s="4"/>
      <c r="TFC152" s="4"/>
      <c r="TFD152" s="4"/>
      <c r="TFE152" s="4"/>
      <c r="TFF152" s="4"/>
      <c r="TFG152" s="4"/>
      <c r="TFH152" s="4"/>
      <c r="TFI152" s="4"/>
      <c r="TFJ152" s="4"/>
      <c r="TFK152" s="4"/>
      <c r="TFL152" s="4"/>
      <c r="TFM152" s="4"/>
      <c r="TFN152" s="4"/>
      <c r="TFO152" s="4"/>
      <c r="TFP152" s="4"/>
      <c r="TFQ152" s="4"/>
      <c r="TFR152" s="4"/>
      <c r="TFS152" s="4"/>
      <c r="TFT152" s="4"/>
      <c r="TFU152" s="4"/>
      <c r="TFV152" s="4"/>
      <c r="TFW152" s="4"/>
      <c r="TFX152" s="4"/>
      <c r="TFY152" s="4"/>
      <c r="TFZ152" s="4"/>
      <c r="TGA152" s="4"/>
      <c r="TGB152" s="4"/>
      <c r="TGC152" s="4"/>
      <c r="TGD152" s="4"/>
      <c r="TGE152" s="4"/>
      <c r="TGF152" s="4"/>
      <c r="TGG152" s="4"/>
      <c r="TGH152" s="4"/>
      <c r="TGI152" s="4"/>
      <c r="TGJ152" s="4"/>
      <c r="TGK152" s="4"/>
      <c r="TGL152" s="4"/>
      <c r="TGM152" s="4"/>
      <c r="TGN152" s="4"/>
      <c r="TGO152" s="4"/>
      <c r="TGP152" s="4"/>
      <c r="TGQ152" s="4"/>
      <c r="TGR152" s="4"/>
      <c r="TGS152" s="4"/>
      <c r="TGT152" s="4"/>
      <c r="TGU152" s="4"/>
      <c r="TGV152" s="4"/>
      <c r="TGW152" s="4"/>
      <c r="TGX152" s="4"/>
      <c r="TGY152" s="4"/>
      <c r="TGZ152" s="4"/>
      <c r="THA152" s="4"/>
      <c r="THB152" s="4"/>
      <c r="THC152" s="4"/>
      <c r="THD152" s="4"/>
      <c r="THE152" s="4"/>
      <c r="THF152" s="4"/>
      <c r="THG152" s="4"/>
      <c r="THH152" s="4"/>
      <c r="THI152" s="4"/>
      <c r="THJ152" s="4"/>
      <c r="THK152" s="4"/>
      <c r="THL152" s="4"/>
      <c r="THM152" s="4"/>
      <c r="THN152" s="4"/>
      <c r="THO152" s="4"/>
      <c r="THP152" s="4"/>
      <c r="THQ152" s="4"/>
      <c r="THR152" s="4"/>
      <c r="THS152" s="4"/>
      <c r="THT152" s="4"/>
      <c r="THU152" s="4"/>
      <c r="THV152" s="4"/>
      <c r="THW152" s="4"/>
      <c r="THX152" s="4"/>
      <c r="THY152" s="4"/>
      <c r="THZ152" s="4"/>
      <c r="TIA152" s="4"/>
      <c r="TIB152" s="4"/>
      <c r="TIC152" s="4"/>
      <c r="TID152" s="4"/>
      <c r="TIE152" s="4"/>
      <c r="TIF152" s="4"/>
      <c r="TIG152" s="4"/>
      <c r="TIH152" s="4"/>
      <c r="TII152" s="4"/>
      <c r="TIJ152" s="4"/>
      <c r="TIK152" s="4"/>
      <c r="TIL152" s="4"/>
      <c r="TIM152" s="4"/>
      <c r="TIN152" s="4"/>
      <c r="TIO152" s="4"/>
      <c r="TIP152" s="4"/>
      <c r="TIQ152" s="4"/>
      <c r="TIR152" s="4"/>
      <c r="TIS152" s="4"/>
      <c r="TIT152" s="4"/>
      <c r="TIU152" s="4"/>
      <c r="TIV152" s="4"/>
      <c r="TIW152" s="4"/>
      <c r="TIX152" s="4"/>
      <c r="TIY152" s="74"/>
      <c r="TIZ152" s="74"/>
      <c r="TJA152" s="74"/>
      <c r="TJB152" s="74"/>
      <c r="TJC152" s="74"/>
      <c r="TJD152" s="74"/>
      <c r="TJE152" s="4"/>
      <c r="TJF152" s="4"/>
      <c r="TJG152" s="4"/>
      <c r="TJH152" s="4"/>
      <c r="TJI152" s="4"/>
      <c r="TJJ152" s="4"/>
      <c r="TJK152" s="4"/>
      <c r="TJL152" s="4"/>
      <c r="TJM152" s="4"/>
      <c r="TJN152" s="4"/>
      <c r="TJO152" s="4"/>
      <c r="TJP152" s="4"/>
      <c r="TJQ152" s="4"/>
      <c r="TJR152" s="4"/>
      <c r="TJS152" s="4"/>
      <c r="TJT152" s="4"/>
      <c r="TJU152" s="4"/>
      <c r="TJV152" s="4"/>
      <c r="TJW152" s="4"/>
      <c r="TJX152" s="4"/>
      <c r="TJY152" s="4"/>
      <c r="TJZ152" s="4"/>
      <c r="TKA152" s="4"/>
      <c r="TKB152" s="4"/>
      <c r="TKC152" s="4"/>
      <c r="TKD152" s="4"/>
      <c r="TKE152" s="4"/>
      <c r="TKF152" s="4"/>
      <c r="TKG152" s="4"/>
      <c r="TKH152" s="4"/>
      <c r="TKI152" s="4"/>
      <c r="TKJ152" s="4"/>
      <c r="TKK152" s="4"/>
      <c r="TKL152" s="4"/>
      <c r="TKM152" s="4"/>
      <c r="TKN152" s="4"/>
      <c r="TKO152" s="4"/>
      <c r="TKP152" s="4"/>
      <c r="TKQ152" s="4"/>
      <c r="TKR152" s="4"/>
      <c r="TKS152" s="4"/>
      <c r="TKT152" s="4"/>
      <c r="TKU152" s="4"/>
      <c r="TKV152" s="4"/>
      <c r="TKW152" s="4"/>
      <c r="TKX152" s="4"/>
      <c r="TKY152" s="4"/>
      <c r="TKZ152" s="4"/>
      <c r="TLA152" s="4"/>
      <c r="TLB152" s="4"/>
      <c r="TLC152" s="4"/>
      <c r="TLD152" s="4"/>
      <c r="TLE152" s="4"/>
      <c r="TLF152" s="4"/>
      <c r="TLG152" s="4"/>
      <c r="TLH152" s="4"/>
      <c r="TLI152" s="4"/>
      <c r="TLJ152" s="4"/>
      <c r="TLK152" s="4"/>
      <c r="TLL152" s="4"/>
      <c r="TLM152" s="4"/>
      <c r="TLN152" s="4"/>
      <c r="TLO152" s="4"/>
      <c r="TLP152" s="4"/>
      <c r="TLQ152" s="4"/>
      <c r="TLR152" s="4"/>
      <c r="TLS152" s="4"/>
      <c r="TLT152" s="4"/>
      <c r="TLU152" s="4"/>
      <c r="TLV152" s="4"/>
      <c r="TLW152" s="4"/>
      <c r="TLX152" s="4"/>
      <c r="TLY152" s="4"/>
      <c r="TLZ152" s="4"/>
      <c r="TMA152" s="4"/>
      <c r="TMB152" s="4"/>
      <c r="TMC152" s="4"/>
      <c r="TMD152" s="4"/>
      <c r="TME152" s="4"/>
      <c r="TMF152" s="4"/>
      <c r="TMG152" s="4"/>
      <c r="TMH152" s="4"/>
      <c r="TMI152" s="4"/>
      <c r="TMJ152" s="4"/>
      <c r="TMK152" s="4"/>
      <c r="TML152" s="4"/>
      <c r="TMM152" s="4"/>
      <c r="TMN152" s="4"/>
      <c r="TMO152" s="4"/>
      <c r="TMP152" s="4"/>
      <c r="TMQ152" s="4"/>
      <c r="TMR152" s="4"/>
      <c r="TMS152" s="4"/>
      <c r="TMT152" s="4"/>
      <c r="TMU152" s="4"/>
      <c r="TMV152" s="4"/>
      <c r="TMW152" s="4"/>
      <c r="TMX152" s="4"/>
      <c r="TMY152" s="4"/>
      <c r="TMZ152" s="4"/>
      <c r="TNA152" s="4"/>
      <c r="TNB152" s="4"/>
      <c r="TNC152" s="4"/>
      <c r="TND152" s="4"/>
      <c r="TNE152" s="4"/>
      <c r="TNF152" s="4"/>
      <c r="TNG152" s="4"/>
      <c r="TNH152" s="4"/>
      <c r="TNI152" s="4"/>
      <c r="TNJ152" s="4"/>
      <c r="TNK152" s="4"/>
      <c r="TNL152" s="4"/>
      <c r="TNM152" s="4"/>
      <c r="TNN152" s="4"/>
      <c r="TNO152" s="4"/>
      <c r="TNP152" s="4"/>
      <c r="TNQ152" s="4"/>
      <c r="TNR152" s="4"/>
      <c r="TNS152" s="4"/>
      <c r="TNT152" s="4"/>
      <c r="TNU152" s="4"/>
      <c r="TNV152" s="4"/>
      <c r="TNW152" s="4"/>
      <c r="TNX152" s="4"/>
      <c r="TNY152" s="4"/>
      <c r="TNZ152" s="4"/>
      <c r="TOA152" s="4"/>
      <c r="TOB152" s="4"/>
      <c r="TOC152" s="4"/>
      <c r="TOD152" s="4"/>
      <c r="TOE152" s="4"/>
      <c r="TOF152" s="4"/>
      <c r="TOG152" s="4"/>
      <c r="TOH152" s="4"/>
      <c r="TOI152" s="4"/>
      <c r="TOJ152" s="4"/>
      <c r="TOK152" s="4"/>
      <c r="TOL152" s="4"/>
      <c r="TOM152" s="4"/>
      <c r="TON152" s="4"/>
      <c r="TOO152" s="4"/>
      <c r="TOP152" s="4"/>
      <c r="TOQ152" s="4"/>
      <c r="TOR152" s="4"/>
      <c r="TOS152" s="4"/>
      <c r="TOT152" s="4"/>
      <c r="TOU152" s="4"/>
      <c r="TOV152" s="4"/>
      <c r="TOW152" s="4"/>
      <c r="TOX152" s="4"/>
      <c r="TOY152" s="4"/>
      <c r="TOZ152" s="4"/>
      <c r="TPA152" s="4"/>
      <c r="TPB152" s="4"/>
      <c r="TPC152" s="4"/>
      <c r="TPD152" s="4"/>
      <c r="TPE152" s="4"/>
      <c r="TPF152" s="4"/>
      <c r="TPG152" s="4"/>
      <c r="TPH152" s="4"/>
      <c r="TPI152" s="4"/>
      <c r="TPJ152" s="4"/>
      <c r="TPK152" s="4"/>
      <c r="TPL152" s="4"/>
      <c r="TPM152" s="4"/>
      <c r="TPN152" s="4"/>
      <c r="TPO152" s="4"/>
      <c r="TPP152" s="4"/>
      <c r="TPQ152" s="4"/>
      <c r="TPR152" s="4"/>
      <c r="TPS152" s="4"/>
      <c r="TPT152" s="4"/>
      <c r="TPU152" s="4"/>
      <c r="TPV152" s="4"/>
      <c r="TPW152" s="4"/>
      <c r="TPX152" s="4"/>
      <c r="TPY152" s="4"/>
      <c r="TPZ152" s="4"/>
      <c r="TQA152" s="4"/>
      <c r="TQB152" s="4"/>
      <c r="TQC152" s="4"/>
      <c r="TQD152" s="4"/>
      <c r="TQE152" s="4"/>
      <c r="TQF152" s="4"/>
      <c r="TQG152" s="4"/>
      <c r="TQH152" s="4"/>
      <c r="TQI152" s="4"/>
      <c r="TQJ152" s="4"/>
      <c r="TQK152" s="4"/>
      <c r="TQL152" s="4"/>
      <c r="TQM152" s="4"/>
      <c r="TQN152" s="4"/>
      <c r="TQO152" s="4"/>
      <c r="TQP152" s="4"/>
      <c r="TQQ152" s="4"/>
      <c r="TQR152" s="4"/>
      <c r="TQS152" s="4"/>
      <c r="TQT152" s="4"/>
      <c r="TQU152" s="4"/>
      <c r="TQV152" s="4"/>
      <c r="TQW152" s="4"/>
      <c r="TQX152" s="4"/>
      <c r="TQY152" s="4"/>
      <c r="TQZ152" s="4"/>
      <c r="TRA152" s="4"/>
      <c r="TRB152" s="4"/>
      <c r="TRC152" s="4"/>
      <c r="TRD152" s="4"/>
      <c r="TRE152" s="4"/>
      <c r="TRF152" s="4"/>
      <c r="TRG152" s="4"/>
      <c r="TRH152" s="4"/>
      <c r="TRI152" s="4"/>
      <c r="TRJ152" s="4"/>
      <c r="TRK152" s="4"/>
      <c r="TRL152" s="4"/>
      <c r="TRM152" s="4"/>
      <c r="TRN152" s="4"/>
      <c r="TRO152" s="4"/>
      <c r="TRP152" s="4"/>
      <c r="TRQ152" s="4"/>
      <c r="TRR152" s="4"/>
      <c r="TRS152" s="4"/>
      <c r="TRT152" s="4"/>
      <c r="TRU152" s="4"/>
      <c r="TRV152" s="4"/>
      <c r="TRW152" s="4"/>
      <c r="TRX152" s="4"/>
      <c r="TRY152" s="4"/>
      <c r="TRZ152" s="4"/>
      <c r="TSA152" s="4"/>
      <c r="TSB152" s="4"/>
      <c r="TSC152" s="4"/>
      <c r="TSD152" s="4"/>
      <c r="TSE152" s="4"/>
      <c r="TSF152" s="4"/>
      <c r="TSG152" s="4"/>
      <c r="TSH152" s="4"/>
      <c r="TSI152" s="4"/>
      <c r="TSJ152" s="4"/>
      <c r="TSK152" s="4"/>
      <c r="TSL152" s="4"/>
      <c r="TSM152" s="4"/>
      <c r="TSN152" s="4"/>
      <c r="TSO152" s="4"/>
      <c r="TSP152" s="4"/>
      <c r="TSQ152" s="4"/>
      <c r="TSR152" s="4"/>
      <c r="TSS152" s="4"/>
      <c r="TST152" s="4"/>
      <c r="TSU152" s="74"/>
      <c r="TSV152" s="74"/>
      <c r="TSW152" s="74"/>
      <c r="TSX152" s="74"/>
      <c r="TSY152" s="74"/>
      <c r="TSZ152" s="74"/>
      <c r="TTA152" s="4"/>
      <c r="TTB152" s="4"/>
      <c r="TTC152" s="4"/>
      <c r="TTD152" s="4"/>
      <c r="TTE152" s="4"/>
      <c r="TTF152" s="4"/>
      <c r="TTG152" s="4"/>
      <c r="TTH152" s="4"/>
      <c r="TTI152" s="4"/>
      <c r="TTJ152" s="4"/>
      <c r="TTK152" s="4"/>
      <c r="TTL152" s="4"/>
      <c r="TTM152" s="4"/>
      <c r="TTN152" s="4"/>
      <c r="TTO152" s="4"/>
      <c r="TTP152" s="4"/>
      <c r="TTQ152" s="4"/>
      <c r="TTR152" s="4"/>
      <c r="TTS152" s="4"/>
      <c r="TTT152" s="4"/>
      <c r="TTU152" s="4"/>
      <c r="TTV152" s="4"/>
      <c r="TTW152" s="4"/>
      <c r="TTX152" s="4"/>
      <c r="TTY152" s="4"/>
      <c r="TTZ152" s="4"/>
      <c r="TUA152" s="4"/>
      <c r="TUB152" s="4"/>
      <c r="TUC152" s="4"/>
      <c r="TUD152" s="4"/>
      <c r="TUE152" s="4"/>
      <c r="TUF152" s="4"/>
      <c r="TUG152" s="4"/>
      <c r="TUH152" s="4"/>
      <c r="TUI152" s="4"/>
      <c r="TUJ152" s="4"/>
      <c r="TUK152" s="4"/>
      <c r="TUL152" s="4"/>
      <c r="TUM152" s="4"/>
      <c r="TUN152" s="4"/>
      <c r="TUO152" s="4"/>
      <c r="TUP152" s="4"/>
      <c r="TUQ152" s="4"/>
      <c r="TUR152" s="4"/>
      <c r="TUS152" s="4"/>
      <c r="TUT152" s="4"/>
      <c r="TUU152" s="4"/>
      <c r="TUV152" s="4"/>
      <c r="TUW152" s="4"/>
      <c r="TUX152" s="4"/>
      <c r="TUY152" s="4"/>
      <c r="TUZ152" s="4"/>
      <c r="TVA152" s="4"/>
      <c r="TVB152" s="4"/>
      <c r="TVC152" s="4"/>
      <c r="TVD152" s="4"/>
      <c r="TVE152" s="4"/>
      <c r="TVF152" s="4"/>
      <c r="TVG152" s="4"/>
      <c r="TVH152" s="4"/>
      <c r="TVI152" s="4"/>
      <c r="TVJ152" s="4"/>
      <c r="TVK152" s="4"/>
      <c r="TVL152" s="4"/>
      <c r="TVM152" s="4"/>
      <c r="TVN152" s="4"/>
      <c r="TVO152" s="4"/>
      <c r="TVP152" s="4"/>
      <c r="TVQ152" s="4"/>
      <c r="TVR152" s="4"/>
      <c r="TVS152" s="4"/>
      <c r="TVT152" s="4"/>
      <c r="TVU152" s="4"/>
      <c r="TVV152" s="4"/>
      <c r="TVW152" s="4"/>
      <c r="TVX152" s="4"/>
      <c r="TVY152" s="4"/>
      <c r="TVZ152" s="4"/>
      <c r="TWA152" s="4"/>
      <c r="TWB152" s="4"/>
      <c r="TWC152" s="4"/>
      <c r="TWD152" s="4"/>
      <c r="TWE152" s="4"/>
      <c r="TWF152" s="4"/>
      <c r="TWG152" s="4"/>
      <c r="TWH152" s="4"/>
      <c r="TWI152" s="4"/>
      <c r="TWJ152" s="4"/>
      <c r="TWK152" s="4"/>
      <c r="TWL152" s="4"/>
      <c r="TWM152" s="4"/>
      <c r="TWN152" s="4"/>
      <c r="TWO152" s="4"/>
      <c r="TWP152" s="4"/>
      <c r="TWQ152" s="4"/>
      <c r="TWR152" s="4"/>
      <c r="TWS152" s="4"/>
      <c r="TWT152" s="4"/>
      <c r="TWU152" s="4"/>
      <c r="TWV152" s="4"/>
      <c r="TWW152" s="4"/>
      <c r="TWX152" s="4"/>
      <c r="TWY152" s="4"/>
      <c r="TWZ152" s="4"/>
      <c r="TXA152" s="4"/>
      <c r="TXB152" s="4"/>
      <c r="TXC152" s="4"/>
      <c r="TXD152" s="4"/>
      <c r="TXE152" s="4"/>
      <c r="TXF152" s="4"/>
      <c r="TXG152" s="4"/>
      <c r="TXH152" s="4"/>
      <c r="TXI152" s="4"/>
      <c r="TXJ152" s="4"/>
      <c r="TXK152" s="4"/>
      <c r="TXL152" s="4"/>
      <c r="TXM152" s="4"/>
      <c r="TXN152" s="4"/>
      <c r="TXO152" s="4"/>
      <c r="TXP152" s="4"/>
      <c r="TXQ152" s="4"/>
      <c r="TXR152" s="4"/>
      <c r="TXS152" s="4"/>
      <c r="TXT152" s="4"/>
      <c r="TXU152" s="4"/>
      <c r="TXV152" s="4"/>
      <c r="TXW152" s="4"/>
      <c r="TXX152" s="4"/>
      <c r="TXY152" s="4"/>
      <c r="TXZ152" s="4"/>
      <c r="TYA152" s="4"/>
      <c r="TYB152" s="4"/>
      <c r="TYC152" s="4"/>
      <c r="TYD152" s="4"/>
      <c r="TYE152" s="4"/>
      <c r="TYF152" s="4"/>
      <c r="TYG152" s="4"/>
      <c r="TYH152" s="4"/>
      <c r="TYI152" s="4"/>
      <c r="TYJ152" s="4"/>
      <c r="TYK152" s="4"/>
      <c r="TYL152" s="4"/>
      <c r="TYM152" s="4"/>
      <c r="TYN152" s="4"/>
      <c r="TYO152" s="4"/>
      <c r="TYP152" s="4"/>
      <c r="TYQ152" s="4"/>
      <c r="TYR152" s="4"/>
      <c r="TYS152" s="4"/>
      <c r="TYT152" s="4"/>
      <c r="TYU152" s="4"/>
      <c r="TYV152" s="4"/>
      <c r="TYW152" s="4"/>
      <c r="TYX152" s="4"/>
      <c r="TYY152" s="4"/>
      <c r="TYZ152" s="4"/>
      <c r="TZA152" s="4"/>
      <c r="TZB152" s="4"/>
      <c r="TZC152" s="4"/>
      <c r="TZD152" s="4"/>
      <c r="TZE152" s="4"/>
      <c r="TZF152" s="4"/>
      <c r="TZG152" s="4"/>
      <c r="TZH152" s="4"/>
      <c r="TZI152" s="4"/>
      <c r="TZJ152" s="4"/>
      <c r="TZK152" s="4"/>
      <c r="TZL152" s="4"/>
      <c r="TZM152" s="4"/>
      <c r="TZN152" s="4"/>
      <c r="TZO152" s="4"/>
      <c r="TZP152" s="4"/>
      <c r="TZQ152" s="4"/>
      <c r="TZR152" s="4"/>
      <c r="TZS152" s="4"/>
      <c r="TZT152" s="4"/>
      <c r="TZU152" s="4"/>
      <c r="TZV152" s="4"/>
      <c r="TZW152" s="4"/>
      <c r="TZX152" s="4"/>
      <c r="TZY152" s="4"/>
      <c r="TZZ152" s="4"/>
      <c r="UAA152" s="4"/>
      <c r="UAB152" s="4"/>
      <c r="UAC152" s="4"/>
      <c r="UAD152" s="4"/>
      <c r="UAE152" s="4"/>
      <c r="UAF152" s="4"/>
      <c r="UAG152" s="4"/>
      <c r="UAH152" s="4"/>
      <c r="UAI152" s="4"/>
      <c r="UAJ152" s="4"/>
      <c r="UAK152" s="4"/>
      <c r="UAL152" s="4"/>
      <c r="UAM152" s="4"/>
      <c r="UAN152" s="4"/>
      <c r="UAO152" s="4"/>
      <c r="UAP152" s="4"/>
      <c r="UAQ152" s="4"/>
      <c r="UAR152" s="4"/>
      <c r="UAS152" s="4"/>
      <c r="UAT152" s="4"/>
      <c r="UAU152" s="4"/>
      <c r="UAV152" s="4"/>
      <c r="UAW152" s="4"/>
      <c r="UAX152" s="4"/>
      <c r="UAY152" s="4"/>
      <c r="UAZ152" s="4"/>
      <c r="UBA152" s="4"/>
      <c r="UBB152" s="4"/>
      <c r="UBC152" s="4"/>
      <c r="UBD152" s="4"/>
      <c r="UBE152" s="4"/>
      <c r="UBF152" s="4"/>
      <c r="UBG152" s="4"/>
      <c r="UBH152" s="4"/>
      <c r="UBI152" s="4"/>
      <c r="UBJ152" s="4"/>
      <c r="UBK152" s="4"/>
      <c r="UBL152" s="4"/>
      <c r="UBM152" s="4"/>
      <c r="UBN152" s="4"/>
      <c r="UBO152" s="4"/>
      <c r="UBP152" s="4"/>
      <c r="UBQ152" s="4"/>
      <c r="UBR152" s="4"/>
      <c r="UBS152" s="4"/>
      <c r="UBT152" s="4"/>
      <c r="UBU152" s="4"/>
      <c r="UBV152" s="4"/>
      <c r="UBW152" s="4"/>
      <c r="UBX152" s="4"/>
      <c r="UBY152" s="4"/>
      <c r="UBZ152" s="4"/>
      <c r="UCA152" s="4"/>
      <c r="UCB152" s="4"/>
      <c r="UCC152" s="4"/>
      <c r="UCD152" s="4"/>
      <c r="UCE152" s="4"/>
      <c r="UCF152" s="4"/>
      <c r="UCG152" s="4"/>
      <c r="UCH152" s="4"/>
      <c r="UCI152" s="4"/>
      <c r="UCJ152" s="4"/>
      <c r="UCK152" s="4"/>
      <c r="UCL152" s="4"/>
      <c r="UCM152" s="4"/>
      <c r="UCN152" s="4"/>
      <c r="UCO152" s="4"/>
      <c r="UCP152" s="4"/>
      <c r="UCQ152" s="74"/>
      <c r="UCR152" s="74"/>
      <c r="UCS152" s="74"/>
      <c r="UCT152" s="74"/>
      <c r="UCU152" s="74"/>
      <c r="UCV152" s="74"/>
      <c r="UCW152" s="4"/>
      <c r="UCX152" s="4"/>
      <c r="UCY152" s="4"/>
      <c r="UCZ152" s="4"/>
      <c r="UDA152" s="4"/>
      <c r="UDB152" s="4"/>
      <c r="UDC152" s="4"/>
      <c r="UDD152" s="4"/>
      <c r="UDE152" s="4"/>
      <c r="UDF152" s="4"/>
      <c r="UDG152" s="4"/>
      <c r="UDH152" s="4"/>
      <c r="UDI152" s="4"/>
      <c r="UDJ152" s="4"/>
      <c r="UDK152" s="4"/>
      <c r="UDL152" s="4"/>
      <c r="UDM152" s="4"/>
      <c r="UDN152" s="4"/>
      <c r="UDO152" s="4"/>
      <c r="UDP152" s="4"/>
      <c r="UDQ152" s="4"/>
      <c r="UDR152" s="4"/>
      <c r="UDS152" s="4"/>
      <c r="UDT152" s="4"/>
      <c r="UDU152" s="4"/>
      <c r="UDV152" s="4"/>
      <c r="UDW152" s="4"/>
      <c r="UDX152" s="4"/>
      <c r="UDY152" s="4"/>
      <c r="UDZ152" s="4"/>
      <c r="UEA152" s="4"/>
      <c r="UEB152" s="4"/>
      <c r="UEC152" s="4"/>
      <c r="UED152" s="4"/>
      <c r="UEE152" s="4"/>
      <c r="UEF152" s="4"/>
      <c r="UEG152" s="4"/>
      <c r="UEH152" s="4"/>
      <c r="UEI152" s="4"/>
      <c r="UEJ152" s="4"/>
      <c r="UEK152" s="4"/>
      <c r="UEL152" s="4"/>
      <c r="UEM152" s="4"/>
      <c r="UEN152" s="4"/>
      <c r="UEO152" s="4"/>
      <c r="UEP152" s="4"/>
      <c r="UEQ152" s="4"/>
      <c r="UER152" s="4"/>
      <c r="UES152" s="4"/>
      <c r="UET152" s="4"/>
      <c r="UEU152" s="4"/>
      <c r="UEV152" s="4"/>
      <c r="UEW152" s="4"/>
      <c r="UEX152" s="4"/>
      <c r="UEY152" s="4"/>
      <c r="UEZ152" s="4"/>
      <c r="UFA152" s="4"/>
      <c r="UFB152" s="4"/>
      <c r="UFC152" s="4"/>
      <c r="UFD152" s="4"/>
      <c r="UFE152" s="4"/>
      <c r="UFF152" s="4"/>
      <c r="UFG152" s="4"/>
      <c r="UFH152" s="4"/>
      <c r="UFI152" s="4"/>
      <c r="UFJ152" s="4"/>
      <c r="UFK152" s="4"/>
      <c r="UFL152" s="4"/>
      <c r="UFM152" s="4"/>
      <c r="UFN152" s="4"/>
      <c r="UFO152" s="4"/>
      <c r="UFP152" s="4"/>
      <c r="UFQ152" s="4"/>
      <c r="UFR152" s="4"/>
      <c r="UFS152" s="4"/>
      <c r="UFT152" s="4"/>
      <c r="UFU152" s="4"/>
      <c r="UFV152" s="4"/>
      <c r="UFW152" s="4"/>
      <c r="UFX152" s="4"/>
      <c r="UFY152" s="4"/>
      <c r="UFZ152" s="4"/>
      <c r="UGA152" s="4"/>
      <c r="UGB152" s="4"/>
      <c r="UGC152" s="4"/>
      <c r="UGD152" s="4"/>
      <c r="UGE152" s="4"/>
      <c r="UGF152" s="4"/>
      <c r="UGG152" s="4"/>
      <c r="UGH152" s="4"/>
      <c r="UGI152" s="4"/>
      <c r="UGJ152" s="4"/>
      <c r="UGK152" s="4"/>
      <c r="UGL152" s="4"/>
      <c r="UGM152" s="4"/>
      <c r="UGN152" s="4"/>
      <c r="UGO152" s="4"/>
      <c r="UGP152" s="4"/>
      <c r="UGQ152" s="4"/>
      <c r="UGR152" s="4"/>
      <c r="UGS152" s="4"/>
      <c r="UGT152" s="4"/>
      <c r="UGU152" s="4"/>
      <c r="UGV152" s="4"/>
      <c r="UGW152" s="4"/>
      <c r="UGX152" s="4"/>
      <c r="UGY152" s="4"/>
      <c r="UGZ152" s="4"/>
      <c r="UHA152" s="4"/>
      <c r="UHB152" s="4"/>
      <c r="UHC152" s="4"/>
      <c r="UHD152" s="4"/>
      <c r="UHE152" s="4"/>
      <c r="UHF152" s="4"/>
      <c r="UHG152" s="4"/>
      <c r="UHH152" s="4"/>
      <c r="UHI152" s="4"/>
      <c r="UHJ152" s="4"/>
      <c r="UHK152" s="4"/>
      <c r="UHL152" s="4"/>
      <c r="UHM152" s="4"/>
      <c r="UHN152" s="4"/>
      <c r="UHO152" s="4"/>
      <c r="UHP152" s="4"/>
      <c r="UHQ152" s="4"/>
      <c r="UHR152" s="4"/>
      <c r="UHS152" s="4"/>
      <c r="UHT152" s="4"/>
      <c r="UHU152" s="4"/>
      <c r="UHV152" s="4"/>
      <c r="UHW152" s="4"/>
      <c r="UHX152" s="4"/>
      <c r="UHY152" s="4"/>
      <c r="UHZ152" s="4"/>
      <c r="UIA152" s="4"/>
      <c r="UIB152" s="4"/>
      <c r="UIC152" s="4"/>
      <c r="UID152" s="4"/>
      <c r="UIE152" s="4"/>
      <c r="UIF152" s="4"/>
      <c r="UIG152" s="4"/>
      <c r="UIH152" s="4"/>
      <c r="UII152" s="4"/>
      <c r="UIJ152" s="4"/>
      <c r="UIK152" s="4"/>
      <c r="UIL152" s="4"/>
      <c r="UIM152" s="4"/>
      <c r="UIN152" s="4"/>
      <c r="UIO152" s="4"/>
      <c r="UIP152" s="4"/>
      <c r="UIQ152" s="4"/>
      <c r="UIR152" s="4"/>
      <c r="UIS152" s="4"/>
      <c r="UIT152" s="4"/>
      <c r="UIU152" s="4"/>
      <c r="UIV152" s="4"/>
      <c r="UIW152" s="4"/>
      <c r="UIX152" s="4"/>
      <c r="UIY152" s="4"/>
      <c r="UIZ152" s="4"/>
      <c r="UJA152" s="4"/>
      <c r="UJB152" s="4"/>
      <c r="UJC152" s="4"/>
      <c r="UJD152" s="4"/>
      <c r="UJE152" s="4"/>
      <c r="UJF152" s="4"/>
      <c r="UJG152" s="4"/>
      <c r="UJH152" s="4"/>
      <c r="UJI152" s="4"/>
      <c r="UJJ152" s="4"/>
      <c r="UJK152" s="4"/>
      <c r="UJL152" s="4"/>
      <c r="UJM152" s="4"/>
      <c r="UJN152" s="4"/>
      <c r="UJO152" s="4"/>
      <c r="UJP152" s="4"/>
      <c r="UJQ152" s="4"/>
      <c r="UJR152" s="4"/>
      <c r="UJS152" s="4"/>
      <c r="UJT152" s="4"/>
      <c r="UJU152" s="4"/>
      <c r="UJV152" s="4"/>
      <c r="UJW152" s="4"/>
      <c r="UJX152" s="4"/>
      <c r="UJY152" s="4"/>
      <c r="UJZ152" s="4"/>
      <c r="UKA152" s="4"/>
      <c r="UKB152" s="4"/>
      <c r="UKC152" s="4"/>
      <c r="UKD152" s="4"/>
      <c r="UKE152" s="4"/>
      <c r="UKF152" s="4"/>
      <c r="UKG152" s="4"/>
      <c r="UKH152" s="4"/>
      <c r="UKI152" s="4"/>
      <c r="UKJ152" s="4"/>
      <c r="UKK152" s="4"/>
      <c r="UKL152" s="4"/>
      <c r="UKM152" s="4"/>
      <c r="UKN152" s="4"/>
      <c r="UKO152" s="4"/>
      <c r="UKP152" s="4"/>
      <c r="UKQ152" s="4"/>
      <c r="UKR152" s="4"/>
      <c r="UKS152" s="4"/>
      <c r="UKT152" s="4"/>
      <c r="UKU152" s="4"/>
      <c r="UKV152" s="4"/>
      <c r="UKW152" s="4"/>
      <c r="UKX152" s="4"/>
      <c r="UKY152" s="4"/>
      <c r="UKZ152" s="4"/>
      <c r="ULA152" s="4"/>
      <c r="ULB152" s="4"/>
      <c r="ULC152" s="4"/>
      <c r="ULD152" s="4"/>
      <c r="ULE152" s="4"/>
      <c r="ULF152" s="4"/>
      <c r="ULG152" s="4"/>
      <c r="ULH152" s="4"/>
      <c r="ULI152" s="4"/>
      <c r="ULJ152" s="4"/>
      <c r="ULK152" s="4"/>
      <c r="ULL152" s="4"/>
      <c r="ULM152" s="4"/>
      <c r="ULN152" s="4"/>
      <c r="ULO152" s="4"/>
      <c r="ULP152" s="4"/>
      <c r="ULQ152" s="4"/>
      <c r="ULR152" s="4"/>
      <c r="ULS152" s="4"/>
      <c r="ULT152" s="4"/>
      <c r="ULU152" s="4"/>
      <c r="ULV152" s="4"/>
      <c r="ULW152" s="4"/>
      <c r="ULX152" s="4"/>
      <c r="ULY152" s="4"/>
      <c r="ULZ152" s="4"/>
      <c r="UMA152" s="4"/>
      <c r="UMB152" s="4"/>
      <c r="UMC152" s="4"/>
      <c r="UMD152" s="4"/>
      <c r="UME152" s="4"/>
      <c r="UMF152" s="4"/>
      <c r="UMG152" s="4"/>
      <c r="UMH152" s="4"/>
      <c r="UMI152" s="4"/>
      <c r="UMJ152" s="4"/>
      <c r="UMK152" s="4"/>
      <c r="UML152" s="4"/>
      <c r="UMM152" s="74"/>
      <c r="UMN152" s="74"/>
      <c r="UMO152" s="74"/>
      <c r="UMP152" s="74"/>
      <c r="UMQ152" s="74"/>
      <c r="UMR152" s="74"/>
      <c r="UMS152" s="4"/>
      <c r="UMT152" s="4"/>
      <c r="UMU152" s="4"/>
      <c r="UMV152" s="4"/>
      <c r="UMW152" s="4"/>
      <c r="UMX152" s="4"/>
      <c r="UMY152" s="4"/>
      <c r="UMZ152" s="4"/>
      <c r="UNA152" s="4"/>
      <c r="UNB152" s="4"/>
      <c r="UNC152" s="4"/>
      <c r="UND152" s="4"/>
      <c r="UNE152" s="4"/>
      <c r="UNF152" s="4"/>
      <c r="UNG152" s="4"/>
      <c r="UNH152" s="4"/>
      <c r="UNI152" s="4"/>
      <c r="UNJ152" s="4"/>
      <c r="UNK152" s="4"/>
      <c r="UNL152" s="4"/>
      <c r="UNM152" s="4"/>
      <c r="UNN152" s="4"/>
      <c r="UNO152" s="4"/>
      <c r="UNP152" s="4"/>
      <c r="UNQ152" s="4"/>
      <c r="UNR152" s="4"/>
      <c r="UNS152" s="4"/>
      <c r="UNT152" s="4"/>
      <c r="UNU152" s="4"/>
      <c r="UNV152" s="4"/>
      <c r="UNW152" s="4"/>
      <c r="UNX152" s="4"/>
      <c r="UNY152" s="4"/>
      <c r="UNZ152" s="4"/>
      <c r="UOA152" s="4"/>
      <c r="UOB152" s="4"/>
      <c r="UOC152" s="4"/>
      <c r="UOD152" s="4"/>
      <c r="UOE152" s="4"/>
      <c r="UOF152" s="4"/>
      <c r="UOG152" s="4"/>
      <c r="UOH152" s="4"/>
      <c r="UOI152" s="4"/>
      <c r="UOJ152" s="4"/>
      <c r="UOK152" s="4"/>
      <c r="UOL152" s="4"/>
      <c r="UOM152" s="4"/>
      <c r="UON152" s="4"/>
      <c r="UOO152" s="4"/>
      <c r="UOP152" s="4"/>
      <c r="UOQ152" s="4"/>
      <c r="UOR152" s="4"/>
      <c r="UOS152" s="4"/>
      <c r="UOT152" s="4"/>
      <c r="UOU152" s="4"/>
      <c r="UOV152" s="4"/>
      <c r="UOW152" s="4"/>
      <c r="UOX152" s="4"/>
      <c r="UOY152" s="4"/>
      <c r="UOZ152" s="4"/>
      <c r="UPA152" s="4"/>
      <c r="UPB152" s="4"/>
      <c r="UPC152" s="4"/>
      <c r="UPD152" s="4"/>
      <c r="UPE152" s="4"/>
      <c r="UPF152" s="4"/>
      <c r="UPG152" s="4"/>
      <c r="UPH152" s="4"/>
      <c r="UPI152" s="4"/>
      <c r="UPJ152" s="4"/>
      <c r="UPK152" s="4"/>
      <c r="UPL152" s="4"/>
      <c r="UPM152" s="4"/>
      <c r="UPN152" s="4"/>
      <c r="UPO152" s="4"/>
      <c r="UPP152" s="4"/>
      <c r="UPQ152" s="4"/>
      <c r="UPR152" s="4"/>
      <c r="UPS152" s="4"/>
      <c r="UPT152" s="4"/>
      <c r="UPU152" s="4"/>
      <c r="UPV152" s="4"/>
      <c r="UPW152" s="4"/>
      <c r="UPX152" s="4"/>
      <c r="UPY152" s="4"/>
      <c r="UPZ152" s="4"/>
      <c r="UQA152" s="4"/>
      <c r="UQB152" s="4"/>
      <c r="UQC152" s="4"/>
      <c r="UQD152" s="4"/>
      <c r="UQE152" s="4"/>
      <c r="UQF152" s="4"/>
      <c r="UQG152" s="4"/>
      <c r="UQH152" s="4"/>
      <c r="UQI152" s="4"/>
      <c r="UQJ152" s="4"/>
      <c r="UQK152" s="4"/>
      <c r="UQL152" s="4"/>
      <c r="UQM152" s="4"/>
      <c r="UQN152" s="4"/>
      <c r="UQO152" s="4"/>
      <c r="UQP152" s="4"/>
      <c r="UQQ152" s="4"/>
      <c r="UQR152" s="4"/>
      <c r="UQS152" s="4"/>
      <c r="UQT152" s="4"/>
      <c r="UQU152" s="4"/>
      <c r="UQV152" s="4"/>
      <c r="UQW152" s="4"/>
      <c r="UQX152" s="4"/>
      <c r="UQY152" s="4"/>
      <c r="UQZ152" s="4"/>
      <c r="URA152" s="4"/>
      <c r="URB152" s="4"/>
      <c r="URC152" s="4"/>
      <c r="URD152" s="4"/>
      <c r="URE152" s="4"/>
      <c r="URF152" s="4"/>
      <c r="URG152" s="4"/>
      <c r="URH152" s="4"/>
      <c r="URI152" s="4"/>
      <c r="URJ152" s="4"/>
      <c r="URK152" s="4"/>
      <c r="URL152" s="4"/>
      <c r="URM152" s="4"/>
      <c r="URN152" s="4"/>
      <c r="URO152" s="4"/>
      <c r="URP152" s="4"/>
      <c r="URQ152" s="4"/>
      <c r="URR152" s="4"/>
      <c r="URS152" s="4"/>
      <c r="URT152" s="4"/>
      <c r="URU152" s="4"/>
      <c r="URV152" s="4"/>
      <c r="URW152" s="4"/>
      <c r="URX152" s="4"/>
      <c r="URY152" s="4"/>
      <c r="URZ152" s="4"/>
      <c r="USA152" s="4"/>
      <c r="USB152" s="4"/>
      <c r="USC152" s="4"/>
      <c r="USD152" s="4"/>
      <c r="USE152" s="4"/>
      <c r="USF152" s="4"/>
      <c r="USG152" s="4"/>
      <c r="USH152" s="4"/>
      <c r="USI152" s="4"/>
      <c r="USJ152" s="4"/>
      <c r="USK152" s="4"/>
      <c r="USL152" s="4"/>
      <c r="USM152" s="4"/>
      <c r="USN152" s="4"/>
      <c r="USO152" s="4"/>
      <c r="USP152" s="4"/>
      <c r="USQ152" s="4"/>
      <c r="USR152" s="4"/>
      <c r="USS152" s="4"/>
      <c r="UST152" s="4"/>
      <c r="USU152" s="4"/>
      <c r="USV152" s="4"/>
      <c r="USW152" s="4"/>
      <c r="USX152" s="4"/>
      <c r="USY152" s="4"/>
      <c r="USZ152" s="4"/>
      <c r="UTA152" s="4"/>
      <c r="UTB152" s="4"/>
      <c r="UTC152" s="4"/>
      <c r="UTD152" s="4"/>
      <c r="UTE152" s="4"/>
      <c r="UTF152" s="4"/>
      <c r="UTG152" s="4"/>
      <c r="UTH152" s="4"/>
      <c r="UTI152" s="4"/>
      <c r="UTJ152" s="4"/>
      <c r="UTK152" s="4"/>
      <c r="UTL152" s="4"/>
      <c r="UTM152" s="4"/>
      <c r="UTN152" s="4"/>
      <c r="UTO152" s="4"/>
      <c r="UTP152" s="4"/>
      <c r="UTQ152" s="4"/>
      <c r="UTR152" s="4"/>
      <c r="UTS152" s="4"/>
      <c r="UTT152" s="4"/>
      <c r="UTU152" s="4"/>
      <c r="UTV152" s="4"/>
      <c r="UTW152" s="4"/>
      <c r="UTX152" s="4"/>
      <c r="UTY152" s="4"/>
      <c r="UTZ152" s="4"/>
      <c r="UUA152" s="4"/>
      <c r="UUB152" s="4"/>
      <c r="UUC152" s="4"/>
      <c r="UUD152" s="4"/>
      <c r="UUE152" s="4"/>
      <c r="UUF152" s="4"/>
      <c r="UUG152" s="4"/>
      <c r="UUH152" s="4"/>
      <c r="UUI152" s="4"/>
      <c r="UUJ152" s="4"/>
      <c r="UUK152" s="4"/>
      <c r="UUL152" s="4"/>
      <c r="UUM152" s="4"/>
      <c r="UUN152" s="4"/>
      <c r="UUO152" s="4"/>
      <c r="UUP152" s="4"/>
      <c r="UUQ152" s="4"/>
      <c r="UUR152" s="4"/>
      <c r="UUS152" s="4"/>
      <c r="UUT152" s="4"/>
      <c r="UUU152" s="4"/>
      <c r="UUV152" s="4"/>
      <c r="UUW152" s="4"/>
      <c r="UUX152" s="4"/>
      <c r="UUY152" s="4"/>
      <c r="UUZ152" s="4"/>
      <c r="UVA152" s="4"/>
      <c r="UVB152" s="4"/>
      <c r="UVC152" s="4"/>
      <c r="UVD152" s="4"/>
      <c r="UVE152" s="4"/>
      <c r="UVF152" s="4"/>
      <c r="UVG152" s="4"/>
      <c r="UVH152" s="4"/>
      <c r="UVI152" s="4"/>
      <c r="UVJ152" s="4"/>
      <c r="UVK152" s="4"/>
      <c r="UVL152" s="4"/>
      <c r="UVM152" s="4"/>
      <c r="UVN152" s="4"/>
      <c r="UVO152" s="4"/>
      <c r="UVP152" s="4"/>
      <c r="UVQ152" s="4"/>
      <c r="UVR152" s="4"/>
      <c r="UVS152" s="4"/>
      <c r="UVT152" s="4"/>
      <c r="UVU152" s="4"/>
      <c r="UVV152" s="4"/>
      <c r="UVW152" s="4"/>
      <c r="UVX152" s="4"/>
      <c r="UVY152" s="4"/>
      <c r="UVZ152" s="4"/>
      <c r="UWA152" s="4"/>
      <c r="UWB152" s="4"/>
      <c r="UWC152" s="4"/>
      <c r="UWD152" s="4"/>
      <c r="UWE152" s="4"/>
      <c r="UWF152" s="4"/>
      <c r="UWG152" s="4"/>
      <c r="UWH152" s="4"/>
      <c r="UWI152" s="74"/>
      <c r="UWJ152" s="74"/>
      <c r="UWK152" s="74"/>
      <c r="UWL152" s="74"/>
      <c r="UWM152" s="74"/>
      <c r="UWN152" s="74"/>
      <c r="UWO152" s="4"/>
      <c r="UWP152" s="4"/>
      <c r="UWQ152" s="4"/>
      <c r="UWR152" s="4"/>
      <c r="UWS152" s="4"/>
      <c r="UWT152" s="4"/>
      <c r="UWU152" s="4"/>
      <c r="UWV152" s="4"/>
      <c r="UWW152" s="4"/>
      <c r="UWX152" s="4"/>
      <c r="UWY152" s="4"/>
      <c r="UWZ152" s="4"/>
      <c r="UXA152" s="4"/>
      <c r="UXB152" s="4"/>
      <c r="UXC152" s="4"/>
      <c r="UXD152" s="4"/>
      <c r="UXE152" s="4"/>
      <c r="UXF152" s="4"/>
      <c r="UXG152" s="4"/>
      <c r="UXH152" s="4"/>
      <c r="UXI152" s="4"/>
      <c r="UXJ152" s="4"/>
      <c r="UXK152" s="4"/>
      <c r="UXL152" s="4"/>
      <c r="UXM152" s="4"/>
      <c r="UXN152" s="4"/>
      <c r="UXO152" s="4"/>
      <c r="UXP152" s="4"/>
      <c r="UXQ152" s="4"/>
      <c r="UXR152" s="4"/>
      <c r="UXS152" s="4"/>
      <c r="UXT152" s="4"/>
      <c r="UXU152" s="4"/>
      <c r="UXV152" s="4"/>
      <c r="UXW152" s="4"/>
      <c r="UXX152" s="4"/>
      <c r="UXY152" s="4"/>
      <c r="UXZ152" s="4"/>
      <c r="UYA152" s="4"/>
      <c r="UYB152" s="4"/>
      <c r="UYC152" s="4"/>
      <c r="UYD152" s="4"/>
      <c r="UYE152" s="4"/>
      <c r="UYF152" s="4"/>
      <c r="UYG152" s="4"/>
      <c r="UYH152" s="4"/>
      <c r="UYI152" s="4"/>
      <c r="UYJ152" s="4"/>
      <c r="UYK152" s="4"/>
      <c r="UYL152" s="4"/>
      <c r="UYM152" s="4"/>
      <c r="UYN152" s="4"/>
      <c r="UYO152" s="4"/>
      <c r="UYP152" s="4"/>
      <c r="UYQ152" s="4"/>
      <c r="UYR152" s="4"/>
      <c r="UYS152" s="4"/>
      <c r="UYT152" s="4"/>
      <c r="UYU152" s="4"/>
      <c r="UYV152" s="4"/>
      <c r="UYW152" s="4"/>
      <c r="UYX152" s="4"/>
      <c r="UYY152" s="4"/>
      <c r="UYZ152" s="4"/>
      <c r="UZA152" s="4"/>
      <c r="UZB152" s="4"/>
      <c r="UZC152" s="4"/>
      <c r="UZD152" s="4"/>
      <c r="UZE152" s="4"/>
      <c r="UZF152" s="4"/>
      <c r="UZG152" s="4"/>
      <c r="UZH152" s="4"/>
      <c r="UZI152" s="4"/>
      <c r="UZJ152" s="4"/>
      <c r="UZK152" s="4"/>
      <c r="UZL152" s="4"/>
      <c r="UZM152" s="4"/>
      <c r="UZN152" s="4"/>
      <c r="UZO152" s="4"/>
      <c r="UZP152" s="4"/>
      <c r="UZQ152" s="4"/>
      <c r="UZR152" s="4"/>
      <c r="UZS152" s="4"/>
      <c r="UZT152" s="4"/>
      <c r="UZU152" s="4"/>
      <c r="UZV152" s="4"/>
      <c r="UZW152" s="4"/>
      <c r="UZX152" s="4"/>
      <c r="UZY152" s="4"/>
      <c r="UZZ152" s="4"/>
      <c r="VAA152" s="4"/>
      <c r="VAB152" s="4"/>
      <c r="VAC152" s="4"/>
      <c r="VAD152" s="4"/>
      <c r="VAE152" s="4"/>
      <c r="VAF152" s="4"/>
      <c r="VAG152" s="4"/>
      <c r="VAH152" s="4"/>
      <c r="VAI152" s="4"/>
      <c r="VAJ152" s="4"/>
      <c r="VAK152" s="4"/>
      <c r="VAL152" s="4"/>
      <c r="VAM152" s="4"/>
      <c r="VAN152" s="4"/>
      <c r="VAO152" s="4"/>
      <c r="VAP152" s="4"/>
      <c r="VAQ152" s="4"/>
      <c r="VAR152" s="4"/>
      <c r="VAS152" s="4"/>
      <c r="VAT152" s="4"/>
      <c r="VAU152" s="4"/>
      <c r="VAV152" s="4"/>
      <c r="VAW152" s="4"/>
      <c r="VAX152" s="4"/>
      <c r="VAY152" s="4"/>
      <c r="VAZ152" s="4"/>
      <c r="VBA152" s="4"/>
      <c r="VBB152" s="4"/>
      <c r="VBC152" s="4"/>
      <c r="VBD152" s="4"/>
      <c r="VBE152" s="4"/>
      <c r="VBF152" s="4"/>
      <c r="VBG152" s="4"/>
      <c r="VBH152" s="4"/>
      <c r="VBI152" s="4"/>
      <c r="VBJ152" s="4"/>
      <c r="VBK152" s="4"/>
      <c r="VBL152" s="4"/>
      <c r="VBM152" s="4"/>
      <c r="VBN152" s="4"/>
      <c r="VBO152" s="4"/>
      <c r="VBP152" s="4"/>
      <c r="VBQ152" s="4"/>
      <c r="VBR152" s="4"/>
      <c r="VBS152" s="4"/>
      <c r="VBT152" s="4"/>
      <c r="VBU152" s="4"/>
      <c r="VBV152" s="4"/>
      <c r="VBW152" s="4"/>
      <c r="VBX152" s="4"/>
      <c r="VBY152" s="4"/>
      <c r="VBZ152" s="4"/>
      <c r="VCA152" s="4"/>
      <c r="VCB152" s="4"/>
      <c r="VCC152" s="4"/>
      <c r="VCD152" s="4"/>
      <c r="VCE152" s="4"/>
      <c r="VCF152" s="4"/>
      <c r="VCG152" s="4"/>
      <c r="VCH152" s="4"/>
      <c r="VCI152" s="4"/>
      <c r="VCJ152" s="4"/>
      <c r="VCK152" s="4"/>
      <c r="VCL152" s="4"/>
      <c r="VCM152" s="4"/>
      <c r="VCN152" s="4"/>
      <c r="VCO152" s="4"/>
      <c r="VCP152" s="4"/>
      <c r="VCQ152" s="4"/>
      <c r="VCR152" s="4"/>
      <c r="VCS152" s="4"/>
      <c r="VCT152" s="4"/>
      <c r="VCU152" s="4"/>
      <c r="VCV152" s="4"/>
      <c r="VCW152" s="4"/>
      <c r="VCX152" s="4"/>
      <c r="VCY152" s="4"/>
      <c r="VCZ152" s="4"/>
      <c r="VDA152" s="4"/>
      <c r="VDB152" s="4"/>
      <c r="VDC152" s="4"/>
      <c r="VDD152" s="4"/>
      <c r="VDE152" s="4"/>
      <c r="VDF152" s="4"/>
      <c r="VDG152" s="4"/>
      <c r="VDH152" s="4"/>
      <c r="VDI152" s="4"/>
      <c r="VDJ152" s="4"/>
      <c r="VDK152" s="4"/>
      <c r="VDL152" s="4"/>
      <c r="VDM152" s="4"/>
      <c r="VDN152" s="4"/>
      <c r="VDO152" s="4"/>
      <c r="VDP152" s="4"/>
      <c r="VDQ152" s="4"/>
      <c r="VDR152" s="4"/>
      <c r="VDS152" s="4"/>
      <c r="VDT152" s="4"/>
      <c r="VDU152" s="4"/>
      <c r="VDV152" s="4"/>
      <c r="VDW152" s="4"/>
      <c r="VDX152" s="4"/>
      <c r="VDY152" s="4"/>
      <c r="VDZ152" s="4"/>
      <c r="VEA152" s="4"/>
      <c r="VEB152" s="4"/>
      <c r="VEC152" s="4"/>
      <c r="VED152" s="4"/>
      <c r="VEE152" s="4"/>
      <c r="VEF152" s="4"/>
      <c r="VEG152" s="4"/>
      <c r="VEH152" s="4"/>
      <c r="VEI152" s="4"/>
      <c r="VEJ152" s="4"/>
      <c r="VEK152" s="4"/>
      <c r="VEL152" s="4"/>
      <c r="VEM152" s="4"/>
      <c r="VEN152" s="4"/>
      <c r="VEO152" s="4"/>
      <c r="VEP152" s="4"/>
      <c r="VEQ152" s="4"/>
      <c r="VER152" s="4"/>
      <c r="VES152" s="4"/>
      <c r="VET152" s="4"/>
      <c r="VEU152" s="4"/>
      <c r="VEV152" s="4"/>
      <c r="VEW152" s="4"/>
      <c r="VEX152" s="4"/>
      <c r="VEY152" s="4"/>
      <c r="VEZ152" s="4"/>
      <c r="VFA152" s="4"/>
      <c r="VFB152" s="4"/>
      <c r="VFC152" s="4"/>
      <c r="VFD152" s="4"/>
      <c r="VFE152" s="4"/>
      <c r="VFF152" s="4"/>
      <c r="VFG152" s="4"/>
      <c r="VFH152" s="4"/>
      <c r="VFI152" s="4"/>
      <c r="VFJ152" s="4"/>
      <c r="VFK152" s="4"/>
      <c r="VFL152" s="4"/>
      <c r="VFM152" s="4"/>
      <c r="VFN152" s="4"/>
      <c r="VFO152" s="4"/>
      <c r="VFP152" s="4"/>
      <c r="VFQ152" s="4"/>
      <c r="VFR152" s="4"/>
      <c r="VFS152" s="4"/>
      <c r="VFT152" s="4"/>
      <c r="VFU152" s="4"/>
      <c r="VFV152" s="4"/>
      <c r="VFW152" s="4"/>
      <c r="VFX152" s="4"/>
      <c r="VFY152" s="4"/>
      <c r="VFZ152" s="4"/>
      <c r="VGA152" s="4"/>
      <c r="VGB152" s="4"/>
      <c r="VGC152" s="4"/>
      <c r="VGD152" s="4"/>
      <c r="VGE152" s="74"/>
      <c r="VGF152" s="74"/>
      <c r="VGG152" s="74"/>
      <c r="VGH152" s="74"/>
      <c r="VGI152" s="74"/>
      <c r="VGJ152" s="74"/>
      <c r="VGK152" s="4"/>
      <c r="VGL152" s="4"/>
      <c r="VGM152" s="4"/>
      <c r="VGN152" s="4"/>
      <c r="VGO152" s="4"/>
      <c r="VGP152" s="4"/>
      <c r="VGQ152" s="4"/>
      <c r="VGR152" s="4"/>
      <c r="VGS152" s="4"/>
      <c r="VGT152" s="4"/>
      <c r="VGU152" s="4"/>
      <c r="VGV152" s="4"/>
      <c r="VGW152" s="4"/>
      <c r="VGX152" s="4"/>
      <c r="VGY152" s="4"/>
      <c r="VGZ152" s="4"/>
      <c r="VHA152" s="4"/>
      <c r="VHB152" s="4"/>
      <c r="VHC152" s="4"/>
      <c r="VHD152" s="4"/>
      <c r="VHE152" s="4"/>
      <c r="VHF152" s="4"/>
      <c r="VHG152" s="4"/>
      <c r="VHH152" s="4"/>
      <c r="VHI152" s="4"/>
      <c r="VHJ152" s="4"/>
      <c r="VHK152" s="4"/>
      <c r="VHL152" s="4"/>
      <c r="VHM152" s="4"/>
      <c r="VHN152" s="4"/>
      <c r="VHO152" s="4"/>
      <c r="VHP152" s="4"/>
      <c r="VHQ152" s="4"/>
      <c r="VHR152" s="4"/>
      <c r="VHS152" s="4"/>
      <c r="VHT152" s="4"/>
      <c r="VHU152" s="4"/>
      <c r="VHV152" s="4"/>
      <c r="VHW152" s="4"/>
      <c r="VHX152" s="4"/>
      <c r="VHY152" s="4"/>
      <c r="VHZ152" s="4"/>
      <c r="VIA152" s="4"/>
      <c r="VIB152" s="4"/>
      <c r="VIC152" s="4"/>
      <c r="VID152" s="4"/>
      <c r="VIE152" s="4"/>
      <c r="VIF152" s="4"/>
      <c r="VIG152" s="4"/>
      <c r="VIH152" s="4"/>
      <c r="VII152" s="4"/>
      <c r="VIJ152" s="4"/>
      <c r="VIK152" s="4"/>
      <c r="VIL152" s="4"/>
      <c r="VIM152" s="4"/>
      <c r="VIN152" s="4"/>
      <c r="VIO152" s="4"/>
      <c r="VIP152" s="4"/>
      <c r="VIQ152" s="4"/>
      <c r="VIR152" s="4"/>
      <c r="VIS152" s="4"/>
      <c r="VIT152" s="4"/>
      <c r="VIU152" s="4"/>
      <c r="VIV152" s="4"/>
      <c r="VIW152" s="4"/>
      <c r="VIX152" s="4"/>
      <c r="VIY152" s="4"/>
      <c r="VIZ152" s="4"/>
      <c r="VJA152" s="4"/>
      <c r="VJB152" s="4"/>
      <c r="VJC152" s="4"/>
      <c r="VJD152" s="4"/>
      <c r="VJE152" s="4"/>
      <c r="VJF152" s="4"/>
      <c r="VJG152" s="4"/>
      <c r="VJH152" s="4"/>
      <c r="VJI152" s="4"/>
      <c r="VJJ152" s="4"/>
      <c r="VJK152" s="4"/>
      <c r="VJL152" s="4"/>
      <c r="VJM152" s="4"/>
      <c r="VJN152" s="4"/>
      <c r="VJO152" s="4"/>
      <c r="VJP152" s="4"/>
      <c r="VJQ152" s="4"/>
      <c r="VJR152" s="4"/>
      <c r="VJS152" s="4"/>
      <c r="VJT152" s="4"/>
      <c r="VJU152" s="4"/>
      <c r="VJV152" s="4"/>
      <c r="VJW152" s="4"/>
      <c r="VJX152" s="4"/>
      <c r="VJY152" s="4"/>
      <c r="VJZ152" s="4"/>
      <c r="VKA152" s="4"/>
      <c r="VKB152" s="4"/>
      <c r="VKC152" s="4"/>
      <c r="VKD152" s="4"/>
      <c r="VKE152" s="4"/>
      <c r="VKF152" s="4"/>
      <c r="VKG152" s="4"/>
      <c r="VKH152" s="4"/>
      <c r="VKI152" s="4"/>
      <c r="VKJ152" s="4"/>
      <c r="VKK152" s="4"/>
      <c r="VKL152" s="4"/>
      <c r="VKM152" s="4"/>
      <c r="VKN152" s="4"/>
      <c r="VKO152" s="4"/>
      <c r="VKP152" s="4"/>
      <c r="VKQ152" s="4"/>
      <c r="VKR152" s="4"/>
      <c r="VKS152" s="4"/>
      <c r="VKT152" s="4"/>
      <c r="VKU152" s="4"/>
      <c r="VKV152" s="4"/>
      <c r="VKW152" s="4"/>
      <c r="VKX152" s="4"/>
      <c r="VKY152" s="4"/>
      <c r="VKZ152" s="4"/>
      <c r="VLA152" s="4"/>
      <c r="VLB152" s="4"/>
      <c r="VLC152" s="4"/>
      <c r="VLD152" s="4"/>
      <c r="VLE152" s="4"/>
      <c r="VLF152" s="4"/>
      <c r="VLG152" s="4"/>
      <c r="VLH152" s="4"/>
      <c r="VLI152" s="4"/>
      <c r="VLJ152" s="4"/>
      <c r="VLK152" s="4"/>
      <c r="VLL152" s="4"/>
      <c r="VLM152" s="4"/>
      <c r="VLN152" s="4"/>
      <c r="VLO152" s="4"/>
      <c r="VLP152" s="4"/>
      <c r="VLQ152" s="4"/>
      <c r="VLR152" s="4"/>
      <c r="VLS152" s="4"/>
      <c r="VLT152" s="4"/>
      <c r="VLU152" s="4"/>
      <c r="VLV152" s="4"/>
      <c r="VLW152" s="4"/>
      <c r="VLX152" s="4"/>
      <c r="VLY152" s="4"/>
      <c r="VLZ152" s="4"/>
      <c r="VMA152" s="4"/>
      <c r="VMB152" s="4"/>
      <c r="VMC152" s="4"/>
      <c r="VMD152" s="4"/>
      <c r="VME152" s="4"/>
      <c r="VMF152" s="4"/>
      <c r="VMG152" s="4"/>
      <c r="VMH152" s="4"/>
      <c r="VMI152" s="4"/>
      <c r="VMJ152" s="4"/>
      <c r="VMK152" s="4"/>
      <c r="VML152" s="4"/>
      <c r="VMM152" s="4"/>
      <c r="VMN152" s="4"/>
      <c r="VMO152" s="4"/>
      <c r="VMP152" s="4"/>
      <c r="VMQ152" s="4"/>
      <c r="VMR152" s="4"/>
      <c r="VMS152" s="4"/>
      <c r="VMT152" s="4"/>
      <c r="VMU152" s="4"/>
      <c r="VMV152" s="4"/>
      <c r="VMW152" s="4"/>
      <c r="VMX152" s="4"/>
      <c r="VMY152" s="4"/>
      <c r="VMZ152" s="4"/>
      <c r="VNA152" s="4"/>
      <c r="VNB152" s="4"/>
      <c r="VNC152" s="4"/>
      <c r="VND152" s="4"/>
      <c r="VNE152" s="4"/>
      <c r="VNF152" s="4"/>
      <c r="VNG152" s="4"/>
      <c r="VNH152" s="4"/>
      <c r="VNI152" s="4"/>
      <c r="VNJ152" s="4"/>
      <c r="VNK152" s="4"/>
      <c r="VNL152" s="4"/>
      <c r="VNM152" s="4"/>
      <c r="VNN152" s="4"/>
      <c r="VNO152" s="4"/>
      <c r="VNP152" s="4"/>
      <c r="VNQ152" s="4"/>
      <c r="VNR152" s="4"/>
      <c r="VNS152" s="4"/>
      <c r="VNT152" s="4"/>
      <c r="VNU152" s="4"/>
      <c r="VNV152" s="4"/>
      <c r="VNW152" s="4"/>
      <c r="VNX152" s="4"/>
      <c r="VNY152" s="4"/>
      <c r="VNZ152" s="4"/>
      <c r="VOA152" s="4"/>
      <c r="VOB152" s="4"/>
      <c r="VOC152" s="4"/>
      <c r="VOD152" s="4"/>
      <c r="VOE152" s="4"/>
      <c r="VOF152" s="4"/>
      <c r="VOG152" s="4"/>
      <c r="VOH152" s="4"/>
      <c r="VOI152" s="4"/>
      <c r="VOJ152" s="4"/>
      <c r="VOK152" s="4"/>
      <c r="VOL152" s="4"/>
      <c r="VOM152" s="4"/>
      <c r="VON152" s="4"/>
      <c r="VOO152" s="4"/>
      <c r="VOP152" s="4"/>
      <c r="VOQ152" s="4"/>
      <c r="VOR152" s="4"/>
      <c r="VOS152" s="4"/>
      <c r="VOT152" s="4"/>
      <c r="VOU152" s="4"/>
      <c r="VOV152" s="4"/>
      <c r="VOW152" s="4"/>
      <c r="VOX152" s="4"/>
      <c r="VOY152" s="4"/>
      <c r="VOZ152" s="4"/>
      <c r="VPA152" s="4"/>
      <c r="VPB152" s="4"/>
      <c r="VPC152" s="4"/>
      <c r="VPD152" s="4"/>
      <c r="VPE152" s="4"/>
      <c r="VPF152" s="4"/>
      <c r="VPG152" s="4"/>
      <c r="VPH152" s="4"/>
      <c r="VPI152" s="4"/>
      <c r="VPJ152" s="4"/>
      <c r="VPK152" s="4"/>
      <c r="VPL152" s="4"/>
      <c r="VPM152" s="4"/>
      <c r="VPN152" s="4"/>
      <c r="VPO152" s="4"/>
      <c r="VPP152" s="4"/>
      <c r="VPQ152" s="4"/>
      <c r="VPR152" s="4"/>
      <c r="VPS152" s="4"/>
      <c r="VPT152" s="4"/>
      <c r="VPU152" s="4"/>
      <c r="VPV152" s="4"/>
      <c r="VPW152" s="4"/>
      <c r="VPX152" s="4"/>
      <c r="VPY152" s="4"/>
      <c r="VPZ152" s="4"/>
      <c r="VQA152" s="74"/>
      <c r="VQB152" s="74"/>
      <c r="VQC152" s="74"/>
      <c r="VQD152" s="74"/>
      <c r="VQE152" s="74"/>
      <c r="VQF152" s="74"/>
      <c r="VQG152" s="4"/>
      <c r="VQH152" s="4"/>
      <c r="VQI152" s="4"/>
      <c r="VQJ152" s="4"/>
      <c r="VQK152" s="4"/>
      <c r="VQL152" s="4"/>
      <c r="VQM152" s="4"/>
      <c r="VQN152" s="4"/>
      <c r="VQO152" s="4"/>
      <c r="VQP152" s="4"/>
      <c r="VQQ152" s="4"/>
      <c r="VQR152" s="4"/>
      <c r="VQS152" s="4"/>
      <c r="VQT152" s="4"/>
      <c r="VQU152" s="4"/>
      <c r="VQV152" s="4"/>
      <c r="VQW152" s="4"/>
      <c r="VQX152" s="4"/>
      <c r="VQY152" s="4"/>
      <c r="VQZ152" s="4"/>
      <c r="VRA152" s="4"/>
      <c r="VRB152" s="4"/>
      <c r="VRC152" s="4"/>
      <c r="VRD152" s="4"/>
      <c r="VRE152" s="4"/>
      <c r="VRF152" s="4"/>
      <c r="VRG152" s="4"/>
      <c r="VRH152" s="4"/>
      <c r="VRI152" s="4"/>
      <c r="VRJ152" s="4"/>
      <c r="VRK152" s="4"/>
      <c r="VRL152" s="4"/>
      <c r="VRM152" s="4"/>
      <c r="VRN152" s="4"/>
      <c r="VRO152" s="4"/>
      <c r="VRP152" s="4"/>
      <c r="VRQ152" s="4"/>
      <c r="VRR152" s="4"/>
      <c r="VRS152" s="4"/>
      <c r="VRT152" s="4"/>
      <c r="VRU152" s="4"/>
      <c r="VRV152" s="4"/>
      <c r="VRW152" s="4"/>
      <c r="VRX152" s="4"/>
      <c r="VRY152" s="4"/>
      <c r="VRZ152" s="4"/>
      <c r="VSA152" s="4"/>
      <c r="VSB152" s="4"/>
      <c r="VSC152" s="4"/>
      <c r="VSD152" s="4"/>
      <c r="VSE152" s="4"/>
      <c r="VSF152" s="4"/>
      <c r="VSG152" s="4"/>
      <c r="VSH152" s="4"/>
      <c r="VSI152" s="4"/>
      <c r="VSJ152" s="4"/>
      <c r="VSK152" s="4"/>
      <c r="VSL152" s="4"/>
      <c r="VSM152" s="4"/>
      <c r="VSN152" s="4"/>
      <c r="VSO152" s="4"/>
      <c r="VSP152" s="4"/>
      <c r="VSQ152" s="4"/>
      <c r="VSR152" s="4"/>
      <c r="VSS152" s="4"/>
      <c r="VST152" s="4"/>
      <c r="VSU152" s="4"/>
      <c r="VSV152" s="4"/>
      <c r="VSW152" s="4"/>
      <c r="VSX152" s="4"/>
      <c r="VSY152" s="4"/>
      <c r="VSZ152" s="4"/>
      <c r="VTA152" s="4"/>
      <c r="VTB152" s="4"/>
      <c r="VTC152" s="4"/>
      <c r="VTD152" s="4"/>
      <c r="VTE152" s="4"/>
      <c r="VTF152" s="4"/>
      <c r="VTG152" s="4"/>
      <c r="VTH152" s="4"/>
      <c r="VTI152" s="4"/>
      <c r="VTJ152" s="4"/>
      <c r="VTK152" s="4"/>
      <c r="VTL152" s="4"/>
      <c r="VTM152" s="4"/>
      <c r="VTN152" s="4"/>
      <c r="VTO152" s="4"/>
      <c r="VTP152" s="4"/>
      <c r="VTQ152" s="4"/>
      <c r="VTR152" s="4"/>
      <c r="VTS152" s="4"/>
      <c r="VTT152" s="4"/>
      <c r="VTU152" s="4"/>
      <c r="VTV152" s="4"/>
      <c r="VTW152" s="4"/>
      <c r="VTX152" s="4"/>
      <c r="VTY152" s="4"/>
      <c r="VTZ152" s="4"/>
      <c r="VUA152" s="4"/>
      <c r="VUB152" s="4"/>
      <c r="VUC152" s="4"/>
      <c r="VUD152" s="4"/>
      <c r="VUE152" s="4"/>
      <c r="VUF152" s="4"/>
      <c r="VUG152" s="4"/>
      <c r="VUH152" s="4"/>
      <c r="VUI152" s="4"/>
      <c r="VUJ152" s="4"/>
      <c r="VUK152" s="4"/>
      <c r="VUL152" s="4"/>
      <c r="VUM152" s="4"/>
      <c r="VUN152" s="4"/>
      <c r="VUO152" s="4"/>
      <c r="VUP152" s="4"/>
      <c r="VUQ152" s="4"/>
      <c r="VUR152" s="4"/>
      <c r="VUS152" s="4"/>
      <c r="VUT152" s="4"/>
      <c r="VUU152" s="4"/>
      <c r="VUV152" s="4"/>
      <c r="VUW152" s="4"/>
      <c r="VUX152" s="4"/>
      <c r="VUY152" s="4"/>
      <c r="VUZ152" s="4"/>
      <c r="VVA152" s="4"/>
      <c r="VVB152" s="4"/>
      <c r="VVC152" s="4"/>
      <c r="VVD152" s="4"/>
      <c r="VVE152" s="4"/>
      <c r="VVF152" s="4"/>
      <c r="VVG152" s="4"/>
      <c r="VVH152" s="4"/>
      <c r="VVI152" s="4"/>
      <c r="VVJ152" s="4"/>
      <c r="VVK152" s="4"/>
      <c r="VVL152" s="4"/>
      <c r="VVM152" s="4"/>
      <c r="VVN152" s="4"/>
      <c r="VVO152" s="4"/>
      <c r="VVP152" s="4"/>
      <c r="VVQ152" s="4"/>
      <c r="VVR152" s="4"/>
      <c r="VVS152" s="4"/>
      <c r="VVT152" s="4"/>
      <c r="VVU152" s="4"/>
      <c r="VVV152" s="4"/>
      <c r="VVW152" s="4"/>
      <c r="VVX152" s="4"/>
      <c r="VVY152" s="4"/>
      <c r="VVZ152" s="4"/>
      <c r="VWA152" s="4"/>
      <c r="VWB152" s="4"/>
      <c r="VWC152" s="4"/>
      <c r="VWD152" s="4"/>
      <c r="VWE152" s="4"/>
      <c r="VWF152" s="4"/>
      <c r="VWG152" s="4"/>
      <c r="VWH152" s="4"/>
      <c r="VWI152" s="4"/>
      <c r="VWJ152" s="4"/>
      <c r="VWK152" s="4"/>
      <c r="VWL152" s="4"/>
      <c r="VWM152" s="4"/>
      <c r="VWN152" s="4"/>
      <c r="VWO152" s="4"/>
      <c r="VWP152" s="4"/>
      <c r="VWQ152" s="4"/>
      <c r="VWR152" s="4"/>
      <c r="VWS152" s="4"/>
      <c r="VWT152" s="4"/>
      <c r="VWU152" s="4"/>
      <c r="VWV152" s="4"/>
      <c r="VWW152" s="4"/>
      <c r="VWX152" s="4"/>
      <c r="VWY152" s="4"/>
      <c r="VWZ152" s="4"/>
      <c r="VXA152" s="4"/>
      <c r="VXB152" s="4"/>
      <c r="VXC152" s="4"/>
      <c r="VXD152" s="4"/>
      <c r="VXE152" s="4"/>
      <c r="VXF152" s="4"/>
      <c r="VXG152" s="4"/>
      <c r="VXH152" s="4"/>
      <c r="VXI152" s="4"/>
      <c r="VXJ152" s="4"/>
      <c r="VXK152" s="4"/>
      <c r="VXL152" s="4"/>
      <c r="VXM152" s="4"/>
      <c r="VXN152" s="4"/>
      <c r="VXO152" s="4"/>
      <c r="VXP152" s="4"/>
      <c r="VXQ152" s="4"/>
      <c r="VXR152" s="4"/>
      <c r="VXS152" s="4"/>
      <c r="VXT152" s="4"/>
      <c r="VXU152" s="4"/>
      <c r="VXV152" s="4"/>
      <c r="VXW152" s="4"/>
      <c r="VXX152" s="4"/>
      <c r="VXY152" s="4"/>
      <c r="VXZ152" s="4"/>
      <c r="VYA152" s="4"/>
      <c r="VYB152" s="4"/>
      <c r="VYC152" s="4"/>
      <c r="VYD152" s="4"/>
      <c r="VYE152" s="4"/>
      <c r="VYF152" s="4"/>
      <c r="VYG152" s="4"/>
      <c r="VYH152" s="4"/>
      <c r="VYI152" s="4"/>
      <c r="VYJ152" s="4"/>
      <c r="VYK152" s="4"/>
      <c r="VYL152" s="4"/>
      <c r="VYM152" s="4"/>
      <c r="VYN152" s="4"/>
      <c r="VYO152" s="4"/>
      <c r="VYP152" s="4"/>
      <c r="VYQ152" s="4"/>
      <c r="VYR152" s="4"/>
      <c r="VYS152" s="4"/>
      <c r="VYT152" s="4"/>
      <c r="VYU152" s="4"/>
      <c r="VYV152" s="4"/>
      <c r="VYW152" s="4"/>
      <c r="VYX152" s="4"/>
      <c r="VYY152" s="4"/>
      <c r="VYZ152" s="4"/>
      <c r="VZA152" s="4"/>
      <c r="VZB152" s="4"/>
      <c r="VZC152" s="4"/>
      <c r="VZD152" s="4"/>
      <c r="VZE152" s="4"/>
      <c r="VZF152" s="4"/>
      <c r="VZG152" s="4"/>
      <c r="VZH152" s="4"/>
      <c r="VZI152" s="4"/>
      <c r="VZJ152" s="4"/>
      <c r="VZK152" s="4"/>
      <c r="VZL152" s="4"/>
      <c r="VZM152" s="4"/>
      <c r="VZN152" s="4"/>
      <c r="VZO152" s="4"/>
      <c r="VZP152" s="4"/>
      <c r="VZQ152" s="4"/>
      <c r="VZR152" s="4"/>
      <c r="VZS152" s="4"/>
      <c r="VZT152" s="4"/>
      <c r="VZU152" s="4"/>
      <c r="VZV152" s="4"/>
      <c r="VZW152" s="74"/>
      <c r="VZX152" s="74"/>
      <c r="VZY152" s="74"/>
      <c r="VZZ152" s="74"/>
      <c r="WAA152" s="74"/>
      <c r="WAB152" s="74"/>
      <c r="WAC152" s="4"/>
      <c r="WAD152" s="4"/>
      <c r="WAE152" s="4"/>
      <c r="WAF152" s="4"/>
      <c r="WAG152" s="4"/>
      <c r="WAH152" s="4"/>
      <c r="WAI152" s="4"/>
      <c r="WAJ152" s="4"/>
      <c r="WAK152" s="4"/>
      <c r="WAL152" s="4"/>
      <c r="WAM152" s="4"/>
      <c r="WAN152" s="4"/>
      <c r="WAO152" s="4"/>
      <c r="WAP152" s="4"/>
      <c r="WAQ152" s="4"/>
      <c r="WAR152" s="4"/>
      <c r="WAS152" s="4"/>
      <c r="WAT152" s="4"/>
      <c r="WAU152" s="4"/>
      <c r="WAV152" s="4"/>
      <c r="WAW152" s="4"/>
      <c r="WAX152" s="4"/>
      <c r="WAY152" s="4"/>
      <c r="WAZ152" s="4"/>
      <c r="WBA152" s="4"/>
      <c r="WBB152" s="4"/>
      <c r="WBC152" s="4"/>
      <c r="WBD152" s="4"/>
      <c r="WBE152" s="4"/>
      <c r="WBF152" s="4"/>
      <c r="WBG152" s="4"/>
      <c r="WBH152" s="4"/>
      <c r="WBI152" s="4"/>
      <c r="WBJ152" s="4"/>
      <c r="WBK152" s="4"/>
      <c r="WBL152" s="4"/>
      <c r="WBM152" s="4"/>
      <c r="WBN152" s="4"/>
      <c r="WBO152" s="4"/>
      <c r="WBP152" s="4"/>
      <c r="WBQ152" s="4"/>
      <c r="WBR152" s="4"/>
      <c r="WBS152" s="4"/>
      <c r="WBT152" s="4"/>
      <c r="WBU152" s="4"/>
      <c r="WBV152" s="4"/>
      <c r="WBW152" s="4"/>
      <c r="WBX152" s="4"/>
      <c r="WBY152" s="4"/>
      <c r="WBZ152" s="4"/>
      <c r="WCA152" s="4"/>
      <c r="WCB152" s="4"/>
      <c r="WCC152" s="4"/>
      <c r="WCD152" s="4"/>
      <c r="WCE152" s="4"/>
      <c r="WCF152" s="4"/>
      <c r="WCG152" s="4"/>
      <c r="WCH152" s="4"/>
      <c r="WCI152" s="4"/>
      <c r="WCJ152" s="4"/>
      <c r="WCK152" s="4"/>
      <c r="WCL152" s="4"/>
      <c r="WCM152" s="4"/>
      <c r="WCN152" s="4"/>
      <c r="WCO152" s="4"/>
      <c r="WCP152" s="4"/>
      <c r="WCQ152" s="4"/>
      <c r="WCR152" s="4"/>
      <c r="WCS152" s="4"/>
      <c r="WCT152" s="4"/>
      <c r="WCU152" s="4"/>
      <c r="WCV152" s="4"/>
      <c r="WCW152" s="4"/>
      <c r="WCX152" s="4"/>
      <c r="WCY152" s="4"/>
      <c r="WCZ152" s="4"/>
      <c r="WDA152" s="4"/>
      <c r="WDB152" s="4"/>
      <c r="WDC152" s="4"/>
      <c r="WDD152" s="4"/>
      <c r="WDE152" s="4"/>
      <c r="WDF152" s="4"/>
      <c r="WDG152" s="4"/>
      <c r="WDH152" s="4"/>
      <c r="WDI152" s="4"/>
      <c r="WDJ152" s="4"/>
      <c r="WDK152" s="4"/>
      <c r="WDL152" s="4"/>
      <c r="WDM152" s="4"/>
      <c r="WDN152" s="4"/>
      <c r="WDO152" s="4"/>
      <c r="WDP152" s="4"/>
      <c r="WDQ152" s="4"/>
      <c r="WDR152" s="4"/>
      <c r="WDS152" s="4"/>
      <c r="WDT152" s="4"/>
      <c r="WDU152" s="4"/>
      <c r="WDV152" s="4"/>
      <c r="WDW152" s="4"/>
      <c r="WDX152" s="4"/>
      <c r="WDY152" s="4"/>
      <c r="WDZ152" s="4"/>
      <c r="WEA152" s="4"/>
      <c r="WEB152" s="4"/>
      <c r="WEC152" s="4"/>
      <c r="WED152" s="4"/>
      <c r="WEE152" s="4"/>
      <c r="WEF152" s="4"/>
      <c r="WEG152" s="4"/>
      <c r="WEH152" s="4"/>
      <c r="WEI152" s="4"/>
      <c r="WEJ152" s="4"/>
      <c r="WEK152" s="4"/>
      <c r="WEL152" s="4"/>
      <c r="WEM152" s="4"/>
      <c r="WEN152" s="4"/>
      <c r="WEO152" s="4"/>
      <c r="WEP152" s="4"/>
      <c r="WEQ152" s="4"/>
      <c r="WER152" s="4"/>
      <c r="WES152" s="4"/>
      <c r="WET152" s="4"/>
      <c r="WEU152" s="4"/>
      <c r="WEV152" s="4"/>
      <c r="WEW152" s="4"/>
      <c r="WEX152" s="4"/>
      <c r="WEY152" s="4"/>
      <c r="WEZ152" s="4"/>
      <c r="WFA152" s="4"/>
      <c r="WFB152" s="4"/>
      <c r="WFC152" s="4"/>
      <c r="WFD152" s="4"/>
      <c r="WFE152" s="4"/>
      <c r="WFF152" s="4"/>
      <c r="WFG152" s="4"/>
      <c r="WFH152" s="4"/>
      <c r="WFI152" s="4"/>
      <c r="WFJ152" s="4"/>
      <c r="WFK152" s="4"/>
      <c r="WFL152" s="4"/>
      <c r="WFM152" s="4"/>
      <c r="WFN152" s="4"/>
      <c r="WFO152" s="4"/>
      <c r="WFP152" s="4"/>
      <c r="WFQ152" s="4"/>
      <c r="WFR152" s="4"/>
      <c r="WFS152" s="4"/>
      <c r="WFT152" s="4"/>
      <c r="WFU152" s="4"/>
      <c r="WFV152" s="4"/>
      <c r="WFW152" s="4"/>
      <c r="WFX152" s="4"/>
      <c r="WFY152" s="4"/>
      <c r="WFZ152" s="4"/>
      <c r="WGA152" s="4"/>
      <c r="WGB152" s="4"/>
      <c r="WGC152" s="4"/>
      <c r="WGD152" s="4"/>
      <c r="WGE152" s="4"/>
      <c r="WGF152" s="4"/>
      <c r="WGG152" s="4"/>
      <c r="WGH152" s="4"/>
      <c r="WGI152" s="4"/>
      <c r="WGJ152" s="4"/>
      <c r="WGK152" s="4"/>
      <c r="WGL152" s="4"/>
      <c r="WGM152" s="4"/>
      <c r="WGN152" s="4"/>
      <c r="WGO152" s="4"/>
      <c r="WGP152" s="4"/>
      <c r="WGQ152" s="4"/>
      <c r="WGR152" s="4"/>
      <c r="WGS152" s="4"/>
      <c r="WGT152" s="4"/>
      <c r="WGU152" s="4"/>
      <c r="WGV152" s="4"/>
      <c r="WGW152" s="4"/>
      <c r="WGX152" s="4"/>
      <c r="WGY152" s="4"/>
      <c r="WGZ152" s="4"/>
      <c r="WHA152" s="4"/>
      <c r="WHB152" s="4"/>
      <c r="WHC152" s="4"/>
      <c r="WHD152" s="4"/>
      <c r="WHE152" s="4"/>
      <c r="WHF152" s="4"/>
      <c r="WHG152" s="4"/>
      <c r="WHH152" s="4"/>
      <c r="WHI152" s="4"/>
      <c r="WHJ152" s="4"/>
      <c r="WHK152" s="4"/>
      <c r="WHL152" s="4"/>
      <c r="WHM152" s="4"/>
      <c r="WHN152" s="4"/>
      <c r="WHO152" s="4"/>
      <c r="WHP152" s="4"/>
      <c r="WHQ152" s="4"/>
      <c r="WHR152" s="4"/>
      <c r="WHS152" s="4"/>
      <c r="WHT152" s="4"/>
      <c r="WHU152" s="4"/>
      <c r="WHV152" s="4"/>
      <c r="WHW152" s="4"/>
      <c r="WHX152" s="4"/>
      <c r="WHY152" s="4"/>
      <c r="WHZ152" s="4"/>
      <c r="WIA152" s="4"/>
      <c r="WIB152" s="4"/>
      <c r="WIC152" s="4"/>
      <c r="WID152" s="4"/>
      <c r="WIE152" s="4"/>
      <c r="WIF152" s="4"/>
      <c r="WIG152" s="4"/>
      <c r="WIH152" s="4"/>
      <c r="WII152" s="4"/>
      <c r="WIJ152" s="4"/>
      <c r="WIK152" s="4"/>
      <c r="WIL152" s="4"/>
      <c r="WIM152" s="4"/>
      <c r="WIN152" s="4"/>
      <c r="WIO152" s="4"/>
      <c r="WIP152" s="4"/>
      <c r="WIQ152" s="4"/>
      <c r="WIR152" s="4"/>
      <c r="WIS152" s="4"/>
      <c r="WIT152" s="4"/>
      <c r="WIU152" s="4"/>
      <c r="WIV152" s="4"/>
      <c r="WIW152" s="4"/>
      <c r="WIX152" s="4"/>
      <c r="WIY152" s="4"/>
      <c r="WIZ152" s="4"/>
      <c r="WJA152" s="4"/>
      <c r="WJB152" s="4"/>
      <c r="WJC152" s="4"/>
      <c r="WJD152" s="4"/>
      <c r="WJE152" s="4"/>
      <c r="WJF152" s="4"/>
      <c r="WJG152" s="4"/>
      <c r="WJH152" s="4"/>
      <c r="WJI152" s="4"/>
      <c r="WJJ152" s="4"/>
      <c r="WJK152" s="4"/>
      <c r="WJL152" s="4"/>
      <c r="WJM152" s="4"/>
      <c r="WJN152" s="4"/>
      <c r="WJO152" s="4"/>
      <c r="WJP152" s="4"/>
      <c r="WJQ152" s="4"/>
      <c r="WJR152" s="4"/>
      <c r="WJS152" s="74"/>
      <c r="WJT152" s="74"/>
      <c r="WJU152" s="74"/>
      <c r="WJV152" s="74"/>
      <c r="WJW152" s="74"/>
      <c r="WJX152" s="74"/>
      <c r="WJY152" s="4"/>
      <c r="WJZ152" s="4"/>
      <c r="WKA152" s="4"/>
      <c r="WKB152" s="4"/>
      <c r="WKC152" s="4"/>
      <c r="WKD152" s="4"/>
      <c r="WKE152" s="4"/>
      <c r="WKF152" s="4"/>
      <c r="WKG152" s="4"/>
      <c r="WKH152" s="4"/>
      <c r="WKI152" s="4"/>
      <c r="WKJ152" s="4"/>
      <c r="WKK152" s="4"/>
      <c r="WKL152" s="4"/>
      <c r="WKM152" s="4"/>
      <c r="WKN152" s="4"/>
      <c r="WKO152" s="4"/>
      <c r="WKP152" s="4"/>
      <c r="WKQ152" s="4"/>
      <c r="WKR152" s="4"/>
      <c r="WKS152" s="4"/>
      <c r="WKT152" s="4"/>
      <c r="WKU152" s="4"/>
      <c r="WKV152" s="4"/>
      <c r="WKW152" s="4"/>
      <c r="WKX152" s="4"/>
      <c r="WKY152" s="4"/>
      <c r="WKZ152" s="4"/>
      <c r="WLA152" s="4"/>
      <c r="WLB152" s="4"/>
      <c r="WLC152" s="4"/>
      <c r="WLD152" s="4"/>
      <c r="WLE152" s="4"/>
      <c r="WLF152" s="4"/>
      <c r="WLG152" s="4"/>
      <c r="WLH152" s="4"/>
      <c r="WLI152" s="4"/>
      <c r="WLJ152" s="4"/>
      <c r="WLK152" s="4"/>
      <c r="WLL152" s="4"/>
      <c r="WLM152" s="4"/>
      <c r="WLN152" s="4"/>
      <c r="WLO152" s="4"/>
      <c r="WLP152" s="4"/>
      <c r="WLQ152" s="4"/>
      <c r="WLR152" s="4"/>
      <c r="WLS152" s="4"/>
      <c r="WLT152" s="4"/>
      <c r="WLU152" s="4"/>
      <c r="WLV152" s="4"/>
      <c r="WLW152" s="4"/>
      <c r="WLX152" s="4"/>
      <c r="WLY152" s="4"/>
      <c r="WLZ152" s="4"/>
      <c r="WMA152" s="4"/>
      <c r="WMB152" s="4"/>
      <c r="WMC152" s="4"/>
      <c r="WMD152" s="4"/>
      <c r="WME152" s="4"/>
      <c r="WMF152" s="4"/>
      <c r="WMG152" s="4"/>
      <c r="WMH152" s="4"/>
      <c r="WMI152" s="4"/>
      <c r="WMJ152" s="4"/>
      <c r="WMK152" s="4"/>
      <c r="WML152" s="4"/>
      <c r="WMM152" s="4"/>
      <c r="WMN152" s="4"/>
      <c r="WMO152" s="4"/>
      <c r="WMP152" s="4"/>
      <c r="WMQ152" s="4"/>
      <c r="WMR152" s="4"/>
      <c r="WMS152" s="4"/>
      <c r="WMT152" s="4"/>
      <c r="WMU152" s="4"/>
      <c r="WMV152" s="4"/>
      <c r="WMW152" s="4"/>
      <c r="WMX152" s="4"/>
      <c r="WMY152" s="4"/>
      <c r="WMZ152" s="4"/>
      <c r="WNA152" s="4"/>
      <c r="WNB152" s="4"/>
      <c r="WNC152" s="4"/>
      <c r="WND152" s="4"/>
      <c r="WNE152" s="4"/>
      <c r="WNF152" s="4"/>
      <c r="WNG152" s="4"/>
      <c r="WNH152" s="4"/>
      <c r="WNI152" s="4"/>
      <c r="WNJ152" s="4"/>
      <c r="WNK152" s="4"/>
      <c r="WNL152" s="4"/>
      <c r="WNM152" s="4"/>
      <c r="WNN152" s="4"/>
      <c r="WNO152" s="4"/>
      <c r="WNP152" s="4"/>
      <c r="WNQ152" s="4"/>
      <c r="WNR152" s="4"/>
      <c r="WNS152" s="4"/>
      <c r="WNT152" s="4"/>
      <c r="WNU152" s="4"/>
      <c r="WNV152" s="4"/>
      <c r="WNW152" s="4"/>
      <c r="WNX152" s="4"/>
      <c r="WNY152" s="4"/>
      <c r="WNZ152" s="4"/>
      <c r="WOA152" s="4"/>
      <c r="WOB152" s="4"/>
      <c r="WOC152" s="4"/>
      <c r="WOD152" s="4"/>
      <c r="WOE152" s="4"/>
      <c r="WOF152" s="4"/>
      <c r="WOG152" s="4"/>
      <c r="WOH152" s="4"/>
      <c r="WOI152" s="4"/>
      <c r="WOJ152" s="4"/>
      <c r="WOK152" s="4"/>
      <c r="WOL152" s="4"/>
      <c r="WOM152" s="4"/>
      <c r="WON152" s="4"/>
      <c r="WOO152" s="4"/>
      <c r="WOP152" s="4"/>
      <c r="WOQ152" s="4"/>
      <c r="WOR152" s="4"/>
      <c r="WOS152" s="4"/>
      <c r="WOT152" s="4"/>
      <c r="WOU152" s="4"/>
      <c r="WOV152" s="4"/>
      <c r="WOW152" s="4"/>
      <c r="WOX152" s="4"/>
      <c r="WOY152" s="4"/>
      <c r="WOZ152" s="4"/>
      <c r="WPA152" s="4"/>
      <c r="WPB152" s="4"/>
      <c r="WPC152" s="4"/>
      <c r="WPD152" s="4"/>
      <c r="WPE152" s="4"/>
      <c r="WPF152" s="4"/>
      <c r="WPG152" s="4"/>
      <c r="WPH152" s="4"/>
      <c r="WPI152" s="4"/>
      <c r="WPJ152" s="4"/>
      <c r="WPK152" s="4"/>
      <c r="WPL152" s="4"/>
      <c r="WPM152" s="4"/>
      <c r="WPN152" s="4"/>
      <c r="WPO152" s="4"/>
      <c r="WPP152" s="4"/>
      <c r="WPQ152" s="4"/>
      <c r="WPR152" s="4"/>
      <c r="WPS152" s="4"/>
      <c r="WPT152" s="4"/>
      <c r="WPU152" s="4"/>
      <c r="WPV152" s="4"/>
      <c r="WPW152" s="4"/>
      <c r="WPX152" s="4"/>
      <c r="WPY152" s="4"/>
      <c r="WPZ152" s="4"/>
      <c r="WQA152" s="4"/>
      <c r="WQB152" s="4"/>
      <c r="WQC152" s="4"/>
      <c r="WQD152" s="4"/>
      <c r="WQE152" s="4"/>
      <c r="WQF152" s="4"/>
      <c r="WQG152" s="4"/>
      <c r="WQH152" s="4"/>
      <c r="WQI152" s="4"/>
      <c r="WQJ152" s="4"/>
      <c r="WQK152" s="4"/>
      <c r="WQL152" s="4"/>
      <c r="WQM152" s="4"/>
      <c r="WQN152" s="4"/>
      <c r="WQO152" s="4"/>
      <c r="WQP152" s="4"/>
      <c r="WQQ152" s="4"/>
      <c r="WQR152" s="4"/>
      <c r="WQS152" s="4"/>
      <c r="WQT152" s="4"/>
      <c r="WQU152" s="4"/>
      <c r="WQV152" s="4"/>
      <c r="WQW152" s="4"/>
      <c r="WQX152" s="4"/>
      <c r="WQY152" s="4"/>
      <c r="WQZ152" s="4"/>
      <c r="WRA152" s="4"/>
      <c r="WRB152" s="4"/>
      <c r="WRC152" s="4"/>
      <c r="WRD152" s="4"/>
      <c r="WRE152" s="4"/>
      <c r="WRF152" s="4"/>
      <c r="WRG152" s="4"/>
      <c r="WRH152" s="4"/>
      <c r="WRI152" s="4"/>
      <c r="WRJ152" s="4"/>
      <c r="WRK152" s="4"/>
      <c r="WRL152" s="4"/>
      <c r="WRM152" s="4"/>
      <c r="WRN152" s="4"/>
      <c r="WRO152" s="4"/>
      <c r="WRP152" s="4"/>
      <c r="WRQ152" s="4"/>
      <c r="WRR152" s="4"/>
      <c r="WRS152" s="4"/>
      <c r="WRT152" s="4"/>
      <c r="WRU152" s="4"/>
      <c r="WRV152" s="4"/>
      <c r="WRW152" s="4"/>
      <c r="WRX152" s="4"/>
      <c r="WRY152" s="4"/>
      <c r="WRZ152" s="4"/>
      <c r="WSA152" s="4"/>
      <c r="WSB152" s="4"/>
      <c r="WSC152" s="4"/>
      <c r="WSD152" s="4"/>
      <c r="WSE152" s="4"/>
      <c r="WSF152" s="4"/>
      <c r="WSG152" s="4"/>
      <c r="WSH152" s="4"/>
      <c r="WSI152" s="4"/>
      <c r="WSJ152" s="4"/>
      <c r="WSK152" s="4"/>
      <c r="WSL152" s="4"/>
      <c r="WSM152" s="4"/>
      <c r="WSN152" s="4"/>
      <c r="WSO152" s="4"/>
      <c r="WSP152" s="4"/>
      <c r="WSQ152" s="4"/>
      <c r="WSR152" s="4"/>
      <c r="WSS152" s="4"/>
      <c r="WST152" s="4"/>
      <c r="WSU152" s="4"/>
      <c r="WSV152" s="4"/>
      <c r="WSW152" s="4"/>
      <c r="WSX152" s="4"/>
      <c r="WSY152" s="4"/>
      <c r="WSZ152" s="4"/>
      <c r="WTA152" s="4"/>
      <c r="WTB152" s="4"/>
      <c r="WTC152" s="4"/>
      <c r="WTD152" s="4"/>
      <c r="WTE152" s="4"/>
      <c r="WTF152" s="4"/>
      <c r="WTG152" s="4"/>
      <c r="WTH152" s="4"/>
      <c r="WTI152" s="4"/>
      <c r="WTJ152" s="4"/>
      <c r="WTK152" s="4"/>
      <c r="WTL152" s="4"/>
      <c r="WTM152" s="4"/>
      <c r="WTN152" s="4"/>
      <c r="WTO152" s="74"/>
      <c r="WTP152" s="74"/>
      <c r="WTQ152" s="74"/>
      <c r="WTR152" s="74"/>
      <c r="WTS152" s="74"/>
      <c r="WTT152" s="74"/>
      <c r="WTU152" s="4"/>
      <c r="WTV152" s="4"/>
      <c r="WTW152" s="4"/>
      <c r="WTX152" s="4"/>
      <c r="WTY152" s="4"/>
      <c r="WTZ152" s="4"/>
      <c r="WUA152" s="4"/>
      <c r="WUB152" s="4"/>
      <c r="WUC152" s="4"/>
      <c r="WUD152" s="4"/>
      <c r="WUE152" s="4"/>
      <c r="WUF152" s="4"/>
      <c r="WUG152" s="4"/>
      <c r="WUH152" s="4"/>
      <c r="WUI152" s="4"/>
      <c r="WUJ152" s="4"/>
      <c r="WUK152" s="4"/>
      <c r="WUL152" s="4"/>
      <c r="WUM152" s="4"/>
      <c r="WUN152" s="4"/>
      <c r="WUO152" s="4"/>
      <c r="WUP152" s="4"/>
      <c r="WUQ152" s="4"/>
      <c r="WUR152" s="4"/>
      <c r="WUS152" s="4"/>
      <c r="WUT152" s="4"/>
      <c r="WUU152" s="4"/>
      <c r="WUV152" s="4"/>
      <c r="WUW152" s="4"/>
      <c r="WUX152" s="4"/>
      <c r="WUY152" s="4"/>
      <c r="WUZ152" s="4"/>
      <c r="WVA152" s="4"/>
      <c r="WVB152" s="4"/>
      <c r="WVC152" s="4"/>
      <c r="WVD152" s="4"/>
      <c r="WVE152" s="4"/>
      <c r="WVF152" s="4"/>
      <c r="WVG152" s="4"/>
      <c r="WVH152" s="4"/>
      <c r="WVI152" s="4"/>
      <c r="WVJ152" s="4"/>
      <c r="WVK152" s="4"/>
      <c r="WVL152" s="4"/>
      <c r="WVM152" s="4"/>
      <c r="WVN152" s="4"/>
      <c r="WVO152" s="4"/>
      <c r="WVP152" s="4"/>
      <c r="WVQ152" s="4"/>
      <c r="WVR152" s="4"/>
      <c r="WVS152" s="4"/>
      <c r="WVT152" s="4"/>
      <c r="WVU152" s="4"/>
      <c r="WVV152" s="4"/>
      <c r="WVW152" s="4"/>
      <c r="WVX152" s="4"/>
      <c r="WVY152" s="4"/>
      <c r="WVZ152" s="4"/>
      <c r="WWA152" s="4"/>
      <c r="WWB152" s="4"/>
      <c r="WWC152" s="4"/>
      <c r="WWD152" s="4"/>
      <c r="WWE152" s="4"/>
      <c r="WWF152" s="4"/>
      <c r="WWG152" s="4"/>
      <c r="WWH152" s="4"/>
      <c r="WWI152" s="4"/>
      <c r="WWJ152" s="4"/>
      <c r="WWK152" s="4"/>
      <c r="WWL152" s="4"/>
      <c r="WWM152" s="4"/>
      <c r="WWN152" s="4"/>
      <c r="WWO152" s="4"/>
      <c r="WWP152" s="4"/>
      <c r="WWQ152" s="4"/>
      <c r="WWR152" s="4"/>
      <c r="WWS152" s="4"/>
      <c r="WWT152" s="4"/>
      <c r="WWU152" s="4"/>
      <c r="WWV152" s="4"/>
      <c r="WWW152" s="4"/>
      <c r="WWX152" s="4"/>
      <c r="WWY152" s="4"/>
      <c r="WWZ152" s="4"/>
      <c r="WXA152" s="4"/>
      <c r="WXB152" s="4"/>
      <c r="WXC152" s="4"/>
      <c r="WXD152" s="4"/>
      <c r="WXE152" s="4"/>
      <c r="WXF152" s="4"/>
      <c r="WXG152" s="4"/>
      <c r="WXH152" s="4"/>
      <c r="WXI152" s="4"/>
      <c r="WXJ152" s="4"/>
      <c r="WXK152" s="4"/>
      <c r="WXL152" s="4"/>
      <c r="WXM152" s="4"/>
      <c r="WXN152" s="4"/>
      <c r="WXO152" s="4"/>
      <c r="WXP152" s="4"/>
      <c r="WXQ152" s="4"/>
      <c r="WXR152" s="4"/>
      <c r="WXS152" s="4"/>
      <c r="WXT152" s="4"/>
      <c r="WXU152" s="4"/>
      <c r="WXV152" s="4"/>
      <c r="WXW152" s="4"/>
      <c r="WXX152" s="4"/>
      <c r="WXY152" s="4"/>
      <c r="WXZ152" s="4"/>
      <c r="WYA152" s="4"/>
      <c r="WYB152" s="4"/>
      <c r="WYC152" s="4"/>
      <c r="WYD152" s="4"/>
      <c r="WYE152" s="4"/>
      <c r="WYF152" s="4"/>
      <c r="WYG152" s="4"/>
      <c r="WYH152" s="4"/>
      <c r="WYI152" s="4"/>
      <c r="WYJ152" s="4"/>
      <c r="WYK152" s="4"/>
      <c r="WYL152" s="4"/>
      <c r="WYM152" s="4"/>
      <c r="WYN152" s="4"/>
      <c r="WYO152" s="4"/>
      <c r="WYP152" s="4"/>
      <c r="WYQ152" s="4"/>
      <c r="WYR152" s="4"/>
      <c r="WYS152" s="4"/>
      <c r="WYT152" s="4"/>
      <c r="WYU152" s="4"/>
      <c r="WYV152" s="4"/>
      <c r="WYW152" s="4"/>
      <c r="WYX152" s="4"/>
      <c r="WYY152" s="4"/>
      <c r="WYZ152" s="4"/>
      <c r="WZA152" s="4"/>
      <c r="WZB152" s="4"/>
      <c r="WZC152" s="4"/>
      <c r="WZD152" s="4"/>
      <c r="WZE152" s="4"/>
      <c r="WZF152" s="4"/>
      <c r="WZG152" s="4"/>
      <c r="WZH152" s="4"/>
      <c r="WZI152" s="4"/>
      <c r="WZJ152" s="4"/>
      <c r="WZK152" s="4"/>
      <c r="WZL152" s="4"/>
      <c r="WZM152" s="4"/>
      <c r="WZN152" s="4"/>
      <c r="WZO152" s="4"/>
      <c r="WZP152" s="4"/>
      <c r="WZQ152" s="4"/>
      <c r="WZR152" s="4"/>
      <c r="WZS152" s="4"/>
      <c r="WZT152" s="4"/>
      <c r="WZU152" s="4"/>
      <c r="WZV152" s="4"/>
      <c r="WZW152" s="4"/>
      <c r="WZX152" s="4"/>
      <c r="WZY152" s="4"/>
      <c r="WZZ152" s="4"/>
      <c r="XAA152" s="4"/>
      <c r="XAB152" s="4"/>
      <c r="XAC152" s="4"/>
      <c r="XAD152" s="4"/>
      <c r="XAE152" s="4"/>
      <c r="XAF152" s="4"/>
      <c r="XAG152" s="4"/>
      <c r="XAH152" s="4"/>
      <c r="XAI152" s="4"/>
      <c r="XAJ152" s="4"/>
      <c r="XAK152" s="4"/>
      <c r="XAL152" s="4"/>
      <c r="XAM152" s="4"/>
      <c r="XAN152" s="4"/>
      <c r="XAO152" s="4"/>
      <c r="XAP152" s="4"/>
      <c r="XAQ152" s="4"/>
      <c r="XAR152" s="4"/>
      <c r="XAS152" s="4"/>
      <c r="XAT152" s="4"/>
      <c r="XAU152" s="4"/>
      <c r="XAV152" s="4"/>
      <c r="XAW152" s="4"/>
      <c r="XAX152" s="4"/>
      <c r="XAY152" s="4"/>
      <c r="XAZ152" s="4"/>
      <c r="XBA152" s="4"/>
      <c r="XBB152" s="4"/>
      <c r="XBC152" s="4"/>
      <c r="XBD152" s="4"/>
      <c r="XBE152" s="4"/>
      <c r="XBF152" s="4"/>
      <c r="XBG152" s="4"/>
      <c r="XBH152" s="4"/>
      <c r="XBI152" s="4"/>
      <c r="XBJ152" s="4"/>
      <c r="XBK152" s="4"/>
      <c r="XBL152" s="4"/>
      <c r="XBM152" s="4"/>
      <c r="XBN152" s="4"/>
      <c r="XBO152" s="4"/>
      <c r="XBP152" s="4"/>
      <c r="XBQ152" s="4"/>
      <c r="XBR152" s="4"/>
      <c r="XBS152" s="4"/>
      <c r="XBT152" s="4"/>
      <c r="XBU152" s="4"/>
      <c r="XBV152" s="4"/>
      <c r="XBW152" s="4"/>
      <c r="XBX152" s="4"/>
      <c r="XBY152" s="4"/>
      <c r="XBZ152" s="4"/>
      <c r="XCA152" s="4"/>
      <c r="XCB152" s="4"/>
      <c r="XCC152" s="4"/>
      <c r="XCD152" s="4"/>
      <c r="XCE152" s="4"/>
      <c r="XCF152" s="4"/>
      <c r="XCG152" s="4"/>
      <c r="XCH152" s="4"/>
      <c r="XCI152" s="4"/>
      <c r="XCJ152" s="4"/>
      <c r="XCK152" s="4"/>
      <c r="XCL152" s="4"/>
      <c r="XCM152" s="4"/>
      <c r="XCN152" s="4"/>
      <c r="XCO152" s="4"/>
      <c r="XCP152" s="4"/>
      <c r="XCQ152" s="4"/>
      <c r="XCR152" s="4"/>
      <c r="XCS152" s="4"/>
      <c r="XCT152" s="4"/>
      <c r="XCU152" s="4"/>
      <c r="XCV152" s="4"/>
      <c r="XCW152" s="4"/>
      <c r="XCX152" s="4"/>
      <c r="XCY152" s="4"/>
      <c r="XCZ152" s="4"/>
      <c r="XDA152" s="4"/>
      <c r="XDB152" s="4"/>
      <c r="XDC152" s="4"/>
      <c r="XDD152" s="4"/>
      <c r="XDE152" s="4"/>
    </row>
    <row r="153" spans="1:16333" s="73" customFormat="1" ht="15.75" x14ac:dyDescent="0.25">
      <c r="A153" s="90"/>
      <c r="B153" s="91"/>
      <c r="C153" s="91"/>
      <c r="D153" s="71"/>
      <c r="E153" s="71"/>
      <c r="F153" s="71"/>
      <c r="H153" s="93"/>
      <c r="I153" s="93"/>
      <c r="J153" s="93"/>
      <c r="K153" s="9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74"/>
      <c r="HD153" s="74"/>
      <c r="HE153" s="74"/>
      <c r="HF153" s="74"/>
      <c r="HG153" s="74"/>
      <c r="HH153" s="7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74"/>
      <c r="QZ153" s="74"/>
      <c r="RA153" s="74"/>
      <c r="RB153" s="74"/>
      <c r="RC153" s="74"/>
      <c r="RD153" s="7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74"/>
      <c r="AAV153" s="74"/>
      <c r="AAW153" s="74"/>
      <c r="AAX153" s="74"/>
      <c r="AAY153" s="74"/>
      <c r="AAZ153" s="7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74"/>
      <c r="AKR153" s="74"/>
      <c r="AKS153" s="74"/>
      <c r="AKT153" s="74"/>
      <c r="AKU153" s="74"/>
      <c r="AKV153" s="7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74"/>
      <c r="AUN153" s="74"/>
      <c r="AUO153" s="74"/>
      <c r="AUP153" s="74"/>
      <c r="AUQ153" s="74"/>
      <c r="AUR153" s="7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74"/>
      <c r="BEJ153" s="74"/>
      <c r="BEK153" s="74"/>
      <c r="BEL153" s="74"/>
      <c r="BEM153" s="74"/>
      <c r="BEN153" s="7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74"/>
      <c r="BOF153" s="74"/>
      <c r="BOG153" s="74"/>
      <c r="BOH153" s="74"/>
      <c r="BOI153" s="74"/>
      <c r="BOJ153" s="7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74"/>
      <c r="BYB153" s="74"/>
      <c r="BYC153" s="74"/>
      <c r="BYD153" s="74"/>
      <c r="BYE153" s="74"/>
      <c r="BYF153" s="7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74"/>
      <c r="CHX153" s="74"/>
      <c r="CHY153" s="74"/>
      <c r="CHZ153" s="74"/>
      <c r="CIA153" s="74"/>
      <c r="CIB153" s="7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74"/>
      <c r="CRT153" s="74"/>
      <c r="CRU153" s="74"/>
      <c r="CRV153" s="74"/>
      <c r="CRW153" s="74"/>
      <c r="CRX153" s="7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74"/>
      <c r="DBP153" s="74"/>
      <c r="DBQ153" s="74"/>
      <c r="DBR153" s="74"/>
      <c r="DBS153" s="74"/>
      <c r="DBT153" s="7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74"/>
      <c r="DLL153" s="74"/>
      <c r="DLM153" s="74"/>
      <c r="DLN153" s="74"/>
      <c r="DLO153" s="74"/>
      <c r="DLP153" s="7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74"/>
      <c r="DVH153" s="74"/>
      <c r="DVI153" s="74"/>
      <c r="DVJ153" s="74"/>
      <c r="DVK153" s="74"/>
      <c r="DVL153" s="7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74"/>
      <c r="EFD153" s="74"/>
      <c r="EFE153" s="74"/>
      <c r="EFF153" s="74"/>
      <c r="EFG153" s="74"/>
      <c r="EFH153" s="7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74"/>
      <c r="EOZ153" s="74"/>
      <c r="EPA153" s="74"/>
      <c r="EPB153" s="74"/>
      <c r="EPC153" s="74"/>
      <c r="EPD153" s="7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74"/>
      <c r="EYV153" s="74"/>
      <c r="EYW153" s="74"/>
      <c r="EYX153" s="74"/>
      <c r="EYY153" s="74"/>
      <c r="EYZ153" s="7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74"/>
      <c r="FIR153" s="74"/>
      <c r="FIS153" s="74"/>
      <c r="FIT153" s="74"/>
      <c r="FIU153" s="74"/>
      <c r="FIV153" s="7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74"/>
      <c r="FSN153" s="74"/>
      <c r="FSO153" s="74"/>
      <c r="FSP153" s="74"/>
      <c r="FSQ153" s="74"/>
      <c r="FSR153" s="7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74"/>
      <c r="GCJ153" s="74"/>
      <c r="GCK153" s="74"/>
      <c r="GCL153" s="74"/>
      <c r="GCM153" s="74"/>
      <c r="GCN153" s="7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74"/>
      <c r="GMF153" s="74"/>
      <c r="GMG153" s="74"/>
      <c r="GMH153" s="74"/>
      <c r="GMI153" s="74"/>
      <c r="GMJ153" s="7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74"/>
      <c r="GWB153" s="74"/>
      <c r="GWC153" s="74"/>
      <c r="GWD153" s="74"/>
      <c r="GWE153" s="74"/>
      <c r="GWF153" s="7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74"/>
      <c r="HFX153" s="74"/>
      <c r="HFY153" s="74"/>
      <c r="HFZ153" s="74"/>
      <c r="HGA153" s="74"/>
      <c r="HGB153" s="7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74"/>
      <c r="HPT153" s="74"/>
      <c r="HPU153" s="74"/>
      <c r="HPV153" s="74"/>
      <c r="HPW153" s="74"/>
      <c r="HPX153" s="7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74"/>
      <c r="HZP153" s="74"/>
      <c r="HZQ153" s="74"/>
      <c r="HZR153" s="74"/>
      <c r="HZS153" s="74"/>
      <c r="HZT153" s="7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74"/>
      <c r="IJL153" s="74"/>
      <c r="IJM153" s="74"/>
      <c r="IJN153" s="74"/>
      <c r="IJO153" s="74"/>
      <c r="IJP153" s="7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74"/>
      <c r="ITH153" s="74"/>
      <c r="ITI153" s="74"/>
      <c r="ITJ153" s="74"/>
      <c r="ITK153" s="74"/>
      <c r="ITL153" s="7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74"/>
      <c r="JDD153" s="74"/>
      <c r="JDE153" s="74"/>
      <c r="JDF153" s="74"/>
      <c r="JDG153" s="74"/>
      <c r="JDH153" s="7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74"/>
      <c r="JMZ153" s="74"/>
      <c r="JNA153" s="74"/>
      <c r="JNB153" s="74"/>
      <c r="JNC153" s="74"/>
      <c r="JND153" s="7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74"/>
      <c r="JWV153" s="74"/>
      <c r="JWW153" s="74"/>
      <c r="JWX153" s="74"/>
      <c r="JWY153" s="74"/>
      <c r="JWZ153" s="7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74"/>
      <c r="KGR153" s="74"/>
      <c r="KGS153" s="74"/>
      <c r="KGT153" s="74"/>
      <c r="KGU153" s="74"/>
      <c r="KGV153" s="7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74"/>
      <c r="KQN153" s="74"/>
      <c r="KQO153" s="74"/>
      <c r="KQP153" s="74"/>
      <c r="KQQ153" s="74"/>
      <c r="KQR153" s="7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74"/>
      <c r="LAJ153" s="74"/>
      <c r="LAK153" s="74"/>
      <c r="LAL153" s="74"/>
      <c r="LAM153" s="74"/>
      <c r="LAN153" s="7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74"/>
      <c r="LKF153" s="74"/>
      <c r="LKG153" s="74"/>
      <c r="LKH153" s="74"/>
      <c r="LKI153" s="74"/>
      <c r="LKJ153" s="7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74"/>
      <c r="LUB153" s="74"/>
      <c r="LUC153" s="74"/>
      <c r="LUD153" s="74"/>
      <c r="LUE153" s="74"/>
      <c r="LUF153" s="7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74"/>
      <c r="MDX153" s="74"/>
      <c r="MDY153" s="74"/>
      <c r="MDZ153" s="74"/>
      <c r="MEA153" s="74"/>
      <c r="MEB153" s="7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74"/>
      <c r="MNT153" s="74"/>
      <c r="MNU153" s="74"/>
      <c r="MNV153" s="74"/>
      <c r="MNW153" s="74"/>
      <c r="MNX153" s="7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74"/>
      <c r="MXP153" s="74"/>
      <c r="MXQ153" s="74"/>
      <c r="MXR153" s="74"/>
      <c r="MXS153" s="74"/>
      <c r="MXT153" s="7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74"/>
      <c r="NHL153" s="74"/>
      <c r="NHM153" s="74"/>
      <c r="NHN153" s="74"/>
      <c r="NHO153" s="74"/>
      <c r="NHP153" s="7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74"/>
      <c r="NRH153" s="74"/>
      <c r="NRI153" s="74"/>
      <c r="NRJ153" s="74"/>
      <c r="NRK153" s="74"/>
      <c r="NRL153" s="7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74"/>
      <c r="OBD153" s="74"/>
      <c r="OBE153" s="74"/>
      <c r="OBF153" s="74"/>
      <c r="OBG153" s="74"/>
      <c r="OBH153" s="7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74"/>
      <c r="OKZ153" s="74"/>
      <c r="OLA153" s="74"/>
      <c r="OLB153" s="74"/>
      <c r="OLC153" s="74"/>
      <c r="OLD153" s="7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74"/>
      <c r="OUV153" s="74"/>
      <c r="OUW153" s="74"/>
      <c r="OUX153" s="74"/>
      <c r="OUY153" s="74"/>
      <c r="OUZ153" s="7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74"/>
      <c r="PER153" s="74"/>
      <c r="PES153" s="74"/>
      <c r="PET153" s="74"/>
      <c r="PEU153" s="74"/>
      <c r="PEV153" s="7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74"/>
      <c r="PON153" s="74"/>
      <c r="POO153" s="74"/>
      <c r="POP153" s="74"/>
      <c r="POQ153" s="74"/>
      <c r="POR153" s="7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74"/>
      <c r="PYJ153" s="74"/>
      <c r="PYK153" s="74"/>
      <c r="PYL153" s="74"/>
      <c r="PYM153" s="74"/>
      <c r="PYN153" s="7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74"/>
      <c r="QIF153" s="74"/>
      <c r="QIG153" s="74"/>
      <c r="QIH153" s="74"/>
      <c r="QII153" s="74"/>
      <c r="QIJ153" s="7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74"/>
      <c r="QSB153" s="74"/>
      <c r="QSC153" s="74"/>
      <c r="QSD153" s="74"/>
      <c r="QSE153" s="74"/>
      <c r="QSF153" s="7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74"/>
      <c r="RBX153" s="74"/>
      <c r="RBY153" s="74"/>
      <c r="RBZ153" s="74"/>
      <c r="RCA153" s="74"/>
      <c r="RCB153" s="7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74"/>
      <c r="RLT153" s="74"/>
      <c r="RLU153" s="74"/>
      <c r="RLV153" s="74"/>
      <c r="RLW153" s="74"/>
      <c r="RLX153" s="7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74"/>
      <c r="RVP153" s="74"/>
      <c r="RVQ153" s="74"/>
      <c r="RVR153" s="74"/>
      <c r="RVS153" s="74"/>
      <c r="RVT153" s="7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74"/>
      <c r="SFL153" s="74"/>
      <c r="SFM153" s="74"/>
      <c r="SFN153" s="74"/>
      <c r="SFO153" s="74"/>
      <c r="SFP153" s="7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74"/>
      <c r="SPH153" s="74"/>
      <c r="SPI153" s="74"/>
      <c r="SPJ153" s="74"/>
      <c r="SPK153" s="74"/>
      <c r="SPL153" s="7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74"/>
      <c r="SZD153" s="74"/>
      <c r="SZE153" s="74"/>
      <c r="SZF153" s="74"/>
      <c r="SZG153" s="74"/>
      <c r="SZH153" s="7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74"/>
      <c r="TIZ153" s="74"/>
      <c r="TJA153" s="74"/>
      <c r="TJB153" s="74"/>
      <c r="TJC153" s="74"/>
      <c r="TJD153" s="7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74"/>
      <c r="TSV153" s="74"/>
      <c r="TSW153" s="74"/>
      <c r="TSX153" s="74"/>
      <c r="TSY153" s="74"/>
      <c r="TSZ153" s="7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74"/>
      <c r="UCR153" s="74"/>
      <c r="UCS153" s="74"/>
      <c r="UCT153" s="74"/>
      <c r="UCU153" s="74"/>
      <c r="UCV153" s="7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74"/>
      <c r="UMN153" s="74"/>
      <c r="UMO153" s="74"/>
      <c r="UMP153" s="74"/>
      <c r="UMQ153" s="74"/>
      <c r="UMR153" s="7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74"/>
      <c r="UWJ153" s="74"/>
      <c r="UWK153" s="74"/>
      <c r="UWL153" s="74"/>
      <c r="UWM153" s="74"/>
      <c r="UWN153" s="7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74"/>
      <c r="VGF153" s="74"/>
      <c r="VGG153" s="74"/>
      <c r="VGH153" s="74"/>
      <c r="VGI153" s="74"/>
      <c r="VGJ153" s="7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74"/>
      <c r="VQB153" s="74"/>
      <c r="VQC153" s="74"/>
      <c r="VQD153" s="74"/>
      <c r="VQE153" s="74"/>
      <c r="VQF153" s="7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74"/>
      <c r="VZX153" s="74"/>
      <c r="VZY153" s="74"/>
      <c r="VZZ153" s="74"/>
      <c r="WAA153" s="74"/>
      <c r="WAB153" s="7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74"/>
      <c r="WJT153" s="74"/>
      <c r="WJU153" s="74"/>
      <c r="WJV153" s="74"/>
      <c r="WJW153" s="74"/>
      <c r="WJX153" s="7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74"/>
      <c r="WTP153" s="74"/>
      <c r="WTQ153" s="74"/>
      <c r="WTR153" s="74"/>
      <c r="WTS153" s="74"/>
      <c r="WTT153" s="7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</row>
    <row r="154" spans="1:16333" s="73" customFormat="1" ht="15.75" x14ac:dyDescent="0.25">
      <c r="A154" s="90"/>
      <c r="B154" s="91"/>
      <c r="C154" s="91"/>
      <c r="D154" s="71"/>
      <c r="E154" s="71"/>
      <c r="F154" s="71"/>
      <c r="H154" s="93"/>
      <c r="I154" s="93"/>
      <c r="J154" s="93"/>
      <c r="K154" s="9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74"/>
      <c r="HD154" s="74"/>
      <c r="HE154" s="74"/>
      <c r="HF154" s="74"/>
      <c r="HG154" s="74"/>
      <c r="HH154" s="7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74"/>
      <c r="QZ154" s="74"/>
      <c r="RA154" s="74"/>
      <c r="RB154" s="74"/>
      <c r="RC154" s="74"/>
      <c r="RD154" s="7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74"/>
      <c r="AAV154" s="74"/>
      <c r="AAW154" s="74"/>
      <c r="AAX154" s="74"/>
      <c r="AAY154" s="74"/>
      <c r="AAZ154" s="7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74"/>
      <c r="AKR154" s="74"/>
      <c r="AKS154" s="74"/>
      <c r="AKT154" s="74"/>
      <c r="AKU154" s="74"/>
      <c r="AKV154" s="7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74"/>
      <c r="AUN154" s="74"/>
      <c r="AUO154" s="74"/>
      <c r="AUP154" s="74"/>
      <c r="AUQ154" s="74"/>
      <c r="AUR154" s="7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74"/>
      <c r="BEJ154" s="74"/>
      <c r="BEK154" s="74"/>
      <c r="BEL154" s="74"/>
      <c r="BEM154" s="74"/>
      <c r="BEN154" s="7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74"/>
      <c r="BOF154" s="74"/>
      <c r="BOG154" s="74"/>
      <c r="BOH154" s="74"/>
      <c r="BOI154" s="74"/>
      <c r="BOJ154" s="7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74"/>
      <c r="BYB154" s="74"/>
      <c r="BYC154" s="74"/>
      <c r="BYD154" s="74"/>
      <c r="BYE154" s="74"/>
      <c r="BYF154" s="7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74"/>
      <c r="CHX154" s="74"/>
      <c r="CHY154" s="74"/>
      <c r="CHZ154" s="74"/>
      <c r="CIA154" s="74"/>
      <c r="CIB154" s="7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74"/>
      <c r="CRT154" s="74"/>
      <c r="CRU154" s="74"/>
      <c r="CRV154" s="74"/>
      <c r="CRW154" s="74"/>
      <c r="CRX154" s="7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74"/>
      <c r="DBP154" s="74"/>
      <c r="DBQ154" s="74"/>
      <c r="DBR154" s="74"/>
      <c r="DBS154" s="74"/>
      <c r="DBT154" s="7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74"/>
      <c r="DLL154" s="74"/>
      <c r="DLM154" s="74"/>
      <c r="DLN154" s="74"/>
      <c r="DLO154" s="74"/>
      <c r="DLP154" s="7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74"/>
      <c r="DVH154" s="74"/>
      <c r="DVI154" s="74"/>
      <c r="DVJ154" s="74"/>
      <c r="DVK154" s="74"/>
      <c r="DVL154" s="7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74"/>
      <c r="EFD154" s="74"/>
      <c r="EFE154" s="74"/>
      <c r="EFF154" s="74"/>
      <c r="EFG154" s="74"/>
      <c r="EFH154" s="7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74"/>
      <c r="EOZ154" s="74"/>
      <c r="EPA154" s="74"/>
      <c r="EPB154" s="74"/>
      <c r="EPC154" s="74"/>
      <c r="EPD154" s="7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74"/>
      <c r="EYV154" s="74"/>
      <c r="EYW154" s="74"/>
      <c r="EYX154" s="74"/>
      <c r="EYY154" s="74"/>
      <c r="EYZ154" s="7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74"/>
      <c r="FIR154" s="74"/>
      <c r="FIS154" s="74"/>
      <c r="FIT154" s="74"/>
      <c r="FIU154" s="74"/>
      <c r="FIV154" s="7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74"/>
      <c r="FSN154" s="74"/>
      <c r="FSO154" s="74"/>
      <c r="FSP154" s="74"/>
      <c r="FSQ154" s="74"/>
      <c r="FSR154" s="7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74"/>
      <c r="GCJ154" s="74"/>
      <c r="GCK154" s="74"/>
      <c r="GCL154" s="74"/>
      <c r="GCM154" s="74"/>
      <c r="GCN154" s="7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74"/>
      <c r="GMF154" s="74"/>
      <c r="GMG154" s="74"/>
      <c r="GMH154" s="74"/>
      <c r="GMI154" s="74"/>
      <c r="GMJ154" s="7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74"/>
      <c r="GWB154" s="74"/>
      <c r="GWC154" s="74"/>
      <c r="GWD154" s="74"/>
      <c r="GWE154" s="74"/>
      <c r="GWF154" s="7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74"/>
      <c r="HFX154" s="74"/>
      <c r="HFY154" s="74"/>
      <c r="HFZ154" s="74"/>
      <c r="HGA154" s="74"/>
      <c r="HGB154" s="74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74"/>
      <c r="HPT154" s="74"/>
      <c r="HPU154" s="74"/>
      <c r="HPV154" s="74"/>
      <c r="HPW154" s="74"/>
      <c r="HPX154" s="74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74"/>
      <c r="HZP154" s="74"/>
      <c r="HZQ154" s="74"/>
      <c r="HZR154" s="74"/>
      <c r="HZS154" s="74"/>
      <c r="HZT154" s="74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74"/>
      <c r="IJL154" s="74"/>
      <c r="IJM154" s="74"/>
      <c r="IJN154" s="74"/>
      <c r="IJO154" s="74"/>
      <c r="IJP154" s="74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74"/>
      <c r="ITH154" s="74"/>
      <c r="ITI154" s="74"/>
      <c r="ITJ154" s="74"/>
      <c r="ITK154" s="74"/>
      <c r="ITL154" s="74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74"/>
      <c r="JDD154" s="74"/>
      <c r="JDE154" s="74"/>
      <c r="JDF154" s="74"/>
      <c r="JDG154" s="74"/>
      <c r="JDH154" s="74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74"/>
      <c r="JMZ154" s="74"/>
      <c r="JNA154" s="74"/>
      <c r="JNB154" s="74"/>
      <c r="JNC154" s="74"/>
      <c r="JND154" s="74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74"/>
      <c r="JWV154" s="74"/>
      <c r="JWW154" s="74"/>
      <c r="JWX154" s="74"/>
      <c r="JWY154" s="74"/>
      <c r="JWZ154" s="74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74"/>
      <c r="KGR154" s="74"/>
      <c r="KGS154" s="74"/>
      <c r="KGT154" s="74"/>
      <c r="KGU154" s="74"/>
      <c r="KGV154" s="74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74"/>
      <c r="KQN154" s="74"/>
      <c r="KQO154" s="74"/>
      <c r="KQP154" s="74"/>
      <c r="KQQ154" s="74"/>
      <c r="KQR154" s="74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74"/>
      <c r="LAJ154" s="74"/>
      <c r="LAK154" s="74"/>
      <c r="LAL154" s="74"/>
      <c r="LAM154" s="74"/>
      <c r="LAN154" s="74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74"/>
      <c r="LKF154" s="74"/>
      <c r="LKG154" s="74"/>
      <c r="LKH154" s="74"/>
      <c r="LKI154" s="74"/>
      <c r="LKJ154" s="74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74"/>
      <c r="LUB154" s="74"/>
      <c r="LUC154" s="74"/>
      <c r="LUD154" s="74"/>
      <c r="LUE154" s="74"/>
      <c r="LUF154" s="74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74"/>
      <c r="MDX154" s="74"/>
      <c r="MDY154" s="74"/>
      <c r="MDZ154" s="74"/>
      <c r="MEA154" s="74"/>
      <c r="MEB154" s="74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74"/>
      <c r="MNT154" s="74"/>
      <c r="MNU154" s="74"/>
      <c r="MNV154" s="74"/>
      <c r="MNW154" s="74"/>
      <c r="MNX154" s="74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74"/>
      <c r="MXP154" s="74"/>
      <c r="MXQ154" s="74"/>
      <c r="MXR154" s="74"/>
      <c r="MXS154" s="74"/>
      <c r="MXT154" s="74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74"/>
      <c r="NHL154" s="74"/>
      <c r="NHM154" s="74"/>
      <c r="NHN154" s="74"/>
      <c r="NHO154" s="74"/>
      <c r="NHP154" s="74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74"/>
      <c r="NRH154" s="74"/>
      <c r="NRI154" s="74"/>
      <c r="NRJ154" s="74"/>
      <c r="NRK154" s="74"/>
      <c r="NRL154" s="74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74"/>
      <c r="OBD154" s="74"/>
      <c r="OBE154" s="74"/>
      <c r="OBF154" s="74"/>
      <c r="OBG154" s="74"/>
      <c r="OBH154" s="74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74"/>
      <c r="OKZ154" s="74"/>
      <c r="OLA154" s="74"/>
      <c r="OLB154" s="74"/>
      <c r="OLC154" s="74"/>
      <c r="OLD154" s="74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74"/>
      <c r="OUV154" s="74"/>
      <c r="OUW154" s="74"/>
      <c r="OUX154" s="74"/>
      <c r="OUY154" s="74"/>
      <c r="OUZ154" s="74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74"/>
      <c r="PER154" s="74"/>
      <c r="PES154" s="74"/>
      <c r="PET154" s="74"/>
      <c r="PEU154" s="74"/>
      <c r="PEV154" s="74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74"/>
      <c r="PON154" s="74"/>
      <c r="POO154" s="74"/>
      <c r="POP154" s="74"/>
      <c r="POQ154" s="74"/>
      <c r="POR154" s="74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74"/>
      <c r="PYJ154" s="74"/>
      <c r="PYK154" s="74"/>
      <c r="PYL154" s="74"/>
      <c r="PYM154" s="74"/>
      <c r="PYN154" s="74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74"/>
      <c r="QIF154" s="74"/>
      <c r="QIG154" s="74"/>
      <c r="QIH154" s="74"/>
      <c r="QII154" s="74"/>
      <c r="QIJ154" s="74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74"/>
      <c r="QSB154" s="74"/>
      <c r="QSC154" s="74"/>
      <c r="QSD154" s="74"/>
      <c r="QSE154" s="74"/>
      <c r="QSF154" s="74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74"/>
      <c r="RBX154" s="74"/>
      <c r="RBY154" s="74"/>
      <c r="RBZ154" s="74"/>
      <c r="RCA154" s="74"/>
      <c r="RCB154" s="74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74"/>
      <c r="RLT154" s="74"/>
      <c r="RLU154" s="74"/>
      <c r="RLV154" s="74"/>
      <c r="RLW154" s="74"/>
      <c r="RLX154" s="74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74"/>
      <c r="RVP154" s="74"/>
      <c r="RVQ154" s="74"/>
      <c r="RVR154" s="74"/>
      <c r="RVS154" s="74"/>
      <c r="RVT154" s="74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74"/>
      <c r="SFL154" s="74"/>
      <c r="SFM154" s="74"/>
      <c r="SFN154" s="74"/>
      <c r="SFO154" s="74"/>
      <c r="SFP154" s="74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74"/>
      <c r="SPH154" s="74"/>
      <c r="SPI154" s="74"/>
      <c r="SPJ154" s="74"/>
      <c r="SPK154" s="74"/>
      <c r="SPL154" s="74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74"/>
      <c r="SZD154" s="74"/>
      <c r="SZE154" s="74"/>
      <c r="SZF154" s="74"/>
      <c r="SZG154" s="74"/>
      <c r="SZH154" s="74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74"/>
      <c r="TIZ154" s="74"/>
      <c r="TJA154" s="74"/>
      <c r="TJB154" s="74"/>
      <c r="TJC154" s="74"/>
      <c r="TJD154" s="74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74"/>
      <c r="TSV154" s="74"/>
      <c r="TSW154" s="74"/>
      <c r="TSX154" s="74"/>
      <c r="TSY154" s="74"/>
      <c r="TSZ154" s="74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74"/>
      <c r="UCR154" s="74"/>
      <c r="UCS154" s="74"/>
      <c r="UCT154" s="74"/>
      <c r="UCU154" s="74"/>
      <c r="UCV154" s="74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74"/>
      <c r="UMN154" s="74"/>
      <c r="UMO154" s="74"/>
      <c r="UMP154" s="74"/>
      <c r="UMQ154" s="74"/>
      <c r="UMR154" s="74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74"/>
      <c r="UWJ154" s="74"/>
      <c r="UWK154" s="74"/>
      <c r="UWL154" s="74"/>
      <c r="UWM154" s="74"/>
      <c r="UWN154" s="74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74"/>
      <c r="VGF154" s="74"/>
      <c r="VGG154" s="74"/>
      <c r="VGH154" s="74"/>
      <c r="VGI154" s="74"/>
      <c r="VGJ154" s="74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74"/>
      <c r="VQB154" s="74"/>
      <c r="VQC154" s="74"/>
      <c r="VQD154" s="74"/>
      <c r="VQE154" s="74"/>
      <c r="VQF154" s="74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74"/>
      <c r="VZX154" s="74"/>
      <c r="VZY154" s="74"/>
      <c r="VZZ154" s="74"/>
      <c r="WAA154" s="74"/>
      <c r="WAB154" s="74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74"/>
      <c r="WJT154" s="74"/>
      <c r="WJU154" s="74"/>
      <c r="WJV154" s="74"/>
      <c r="WJW154" s="74"/>
      <c r="WJX154" s="7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74"/>
      <c r="WTP154" s="74"/>
      <c r="WTQ154" s="74"/>
      <c r="WTR154" s="74"/>
      <c r="WTS154" s="74"/>
      <c r="WTT154" s="7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</row>
    <row r="155" spans="1:16333" s="73" customFormat="1" ht="15.75" x14ac:dyDescent="0.25">
      <c r="A155" s="90"/>
      <c r="B155" s="91"/>
      <c r="C155" s="91"/>
      <c r="D155" s="71"/>
      <c r="E155" s="71"/>
      <c r="F155" s="71"/>
      <c r="H155" s="93"/>
      <c r="I155" s="93"/>
      <c r="J155" s="93"/>
      <c r="K155" s="9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74"/>
      <c r="HD155" s="74"/>
      <c r="HE155" s="74"/>
      <c r="HF155" s="74"/>
      <c r="HG155" s="74"/>
      <c r="HH155" s="7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74"/>
      <c r="QZ155" s="74"/>
      <c r="RA155" s="74"/>
      <c r="RB155" s="74"/>
      <c r="RC155" s="74"/>
      <c r="RD155" s="7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74"/>
      <c r="AAV155" s="74"/>
      <c r="AAW155" s="74"/>
      <c r="AAX155" s="74"/>
      <c r="AAY155" s="74"/>
      <c r="AAZ155" s="7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74"/>
      <c r="AKR155" s="74"/>
      <c r="AKS155" s="74"/>
      <c r="AKT155" s="74"/>
      <c r="AKU155" s="74"/>
      <c r="AKV155" s="7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74"/>
      <c r="AUN155" s="74"/>
      <c r="AUO155" s="74"/>
      <c r="AUP155" s="74"/>
      <c r="AUQ155" s="74"/>
      <c r="AUR155" s="7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74"/>
      <c r="BEJ155" s="74"/>
      <c r="BEK155" s="74"/>
      <c r="BEL155" s="74"/>
      <c r="BEM155" s="74"/>
      <c r="BEN155" s="7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74"/>
      <c r="BOF155" s="74"/>
      <c r="BOG155" s="74"/>
      <c r="BOH155" s="74"/>
      <c r="BOI155" s="74"/>
      <c r="BOJ155" s="7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74"/>
      <c r="BYB155" s="74"/>
      <c r="BYC155" s="74"/>
      <c r="BYD155" s="74"/>
      <c r="BYE155" s="74"/>
      <c r="BYF155" s="7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74"/>
      <c r="CHX155" s="74"/>
      <c r="CHY155" s="74"/>
      <c r="CHZ155" s="74"/>
      <c r="CIA155" s="74"/>
      <c r="CIB155" s="7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74"/>
      <c r="CRT155" s="74"/>
      <c r="CRU155" s="74"/>
      <c r="CRV155" s="74"/>
      <c r="CRW155" s="74"/>
      <c r="CRX155" s="7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74"/>
      <c r="DBP155" s="74"/>
      <c r="DBQ155" s="74"/>
      <c r="DBR155" s="74"/>
      <c r="DBS155" s="74"/>
      <c r="DBT155" s="7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74"/>
      <c r="DLL155" s="74"/>
      <c r="DLM155" s="74"/>
      <c r="DLN155" s="74"/>
      <c r="DLO155" s="74"/>
      <c r="DLP155" s="7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74"/>
      <c r="DVH155" s="74"/>
      <c r="DVI155" s="74"/>
      <c r="DVJ155" s="74"/>
      <c r="DVK155" s="74"/>
      <c r="DVL155" s="7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74"/>
      <c r="EFD155" s="74"/>
      <c r="EFE155" s="74"/>
      <c r="EFF155" s="74"/>
      <c r="EFG155" s="74"/>
      <c r="EFH155" s="7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74"/>
      <c r="EOZ155" s="74"/>
      <c r="EPA155" s="74"/>
      <c r="EPB155" s="74"/>
      <c r="EPC155" s="74"/>
      <c r="EPD155" s="7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74"/>
      <c r="EYV155" s="74"/>
      <c r="EYW155" s="74"/>
      <c r="EYX155" s="74"/>
      <c r="EYY155" s="74"/>
      <c r="EYZ155" s="7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74"/>
      <c r="FIR155" s="74"/>
      <c r="FIS155" s="74"/>
      <c r="FIT155" s="74"/>
      <c r="FIU155" s="74"/>
      <c r="FIV155" s="7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74"/>
      <c r="FSN155" s="74"/>
      <c r="FSO155" s="74"/>
      <c r="FSP155" s="74"/>
      <c r="FSQ155" s="74"/>
      <c r="FSR155" s="7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74"/>
      <c r="GCJ155" s="74"/>
      <c r="GCK155" s="74"/>
      <c r="GCL155" s="74"/>
      <c r="GCM155" s="74"/>
      <c r="GCN155" s="7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74"/>
      <c r="GMF155" s="74"/>
      <c r="GMG155" s="74"/>
      <c r="GMH155" s="74"/>
      <c r="GMI155" s="74"/>
      <c r="GMJ155" s="7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74"/>
      <c r="GWB155" s="74"/>
      <c r="GWC155" s="74"/>
      <c r="GWD155" s="74"/>
      <c r="GWE155" s="74"/>
      <c r="GWF155" s="7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74"/>
      <c r="HFX155" s="74"/>
      <c r="HFY155" s="74"/>
      <c r="HFZ155" s="74"/>
      <c r="HGA155" s="74"/>
      <c r="HGB155" s="74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74"/>
      <c r="HPT155" s="74"/>
      <c r="HPU155" s="74"/>
      <c r="HPV155" s="74"/>
      <c r="HPW155" s="74"/>
      <c r="HPX155" s="74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74"/>
      <c r="HZP155" s="74"/>
      <c r="HZQ155" s="74"/>
      <c r="HZR155" s="74"/>
      <c r="HZS155" s="74"/>
      <c r="HZT155" s="74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74"/>
      <c r="IJL155" s="74"/>
      <c r="IJM155" s="74"/>
      <c r="IJN155" s="74"/>
      <c r="IJO155" s="74"/>
      <c r="IJP155" s="74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74"/>
      <c r="ITH155" s="74"/>
      <c r="ITI155" s="74"/>
      <c r="ITJ155" s="74"/>
      <c r="ITK155" s="74"/>
      <c r="ITL155" s="74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74"/>
      <c r="JDD155" s="74"/>
      <c r="JDE155" s="74"/>
      <c r="JDF155" s="74"/>
      <c r="JDG155" s="74"/>
      <c r="JDH155" s="74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74"/>
      <c r="JMZ155" s="74"/>
      <c r="JNA155" s="74"/>
      <c r="JNB155" s="74"/>
      <c r="JNC155" s="74"/>
      <c r="JND155" s="74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74"/>
      <c r="JWV155" s="74"/>
      <c r="JWW155" s="74"/>
      <c r="JWX155" s="74"/>
      <c r="JWY155" s="74"/>
      <c r="JWZ155" s="74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74"/>
      <c r="KGR155" s="74"/>
      <c r="KGS155" s="74"/>
      <c r="KGT155" s="74"/>
      <c r="KGU155" s="74"/>
      <c r="KGV155" s="74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74"/>
      <c r="KQN155" s="74"/>
      <c r="KQO155" s="74"/>
      <c r="KQP155" s="74"/>
      <c r="KQQ155" s="74"/>
      <c r="KQR155" s="74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74"/>
      <c r="LAJ155" s="74"/>
      <c r="LAK155" s="74"/>
      <c r="LAL155" s="74"/>
      <c r="LAM155" s="74"/>
      <c r="LAN155" s="74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74"/>
      <c r="LKF155" s="74"/>
      <c r="LKG155" s="74"/>
      <c r="LKH155" s="74"/>
      <c r="LKI155" s="74"/>
      <c r="LKJ155" s="74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74"/>
      <c r="LUB155" s="74"/>
      <c r="LUC155" s="74"/>
      <c r="LUD155" s="74"/>
      <c r="LUE155" s="74"/>
      <c r="LUF155" s="74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74"/>
      <c r="MDX155" s="74"/>
      <c r="MDY155" s="74"/>
      <c r="MDZ155" s="74"/>
      <c r="MEA155" s="74"/>
      <c r="MEB155" s="74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74"/>
      <c r="MNT155" s="74"/>
      <c r="MNU155" s="74"/>
      <c r="MNV155" s="74"/>
      <c r="MNW155" s="74"/>
      <c r="MNX155" s="74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74"/>
      <c r="MXP155" s="74"/>
      <c r="MXQ155" s="74"/>
      <c r="MXR155" s="74"/>
      <c r="MXS155" s="74"/>
      <c r="MXT155" s="74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74"/>
      <c r="NHL155" s="74"/>
      <c r="NHM155" s="74"/>
      <c r="NHN155" s="74"/>
      <c r="NHO155" s="74"/>
      <c r="NHP155" s="74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74"/>
      <c r="NRH155" s="74"/>
      <c r="NRI155" s="74"/>
      <c r="NRJ155" s="74"/>
      <c r="NRK155" s="74"/>
      <c r="NRL155" s="74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74"/>
      <c r="OBD155" s="74"/>
      <c r="OBE155" s="74"/>
      <c r="OBF155" s="74"/>
      <c r="OBG155" s="74"/>
      <c r="OBH155" s="74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74"/>
      <c r="OKZ155" s="74"/>
      <c r="OLA155" s="74"/>
      <c r="OLB155" s="74"/>
      <c r="OLC155" s="74"/>
      <c r="OLD155" s="74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74"/>
      <c r="OUV155" s="74"/>
      <c r="OUW155" s="74"/>
      <c r="OUX155" s="74"/>
      <c r="OUY155" s="74"/>
      <c r="OUZ155" s="74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74"/>
      <c r="PER155" s="74"/>
      <c r="PES155" s="74"/>
      <c r="PET155" s="74"/>
      <c r="PEU155" s="74"/>
      <c r="PEV155" s="74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74"/>
      <c r="PON155" s="74"/>
      <c r="POO155" s="74"/>
      <c r="POP155" s="74"/>
      <c r="POQ155" s="74"/>
      <c r="POR155" s="74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74"/>
      <c r="PYJ155" s="74"/>
      <c r="PYK155" s="74"/>
      <c r="PYL155" s="74"/>
      <c r="PYM155" s="74"/>
      <c r="PYN155" s="74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74"/>
      <c r="QIF155" s="74"/>
      <c r="QIG155" s="74"/>
      <c r="QIH155" s="74"/>
      <c r="QII155" s="74"/>
      <c r="QIJ155" s="74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74"/>
      <c r="QSB155" s="74"/>
      <c r="QSC155" s="74"/>
      <c r="QSD155" s="74"/>
      <c r="QSE155" s="74"/>
      <c r="QSF155" s="74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74"/>
      <c r="RBX155" s="74"/>
      <c r="RBY155" s="74"/>
      <c r="RBZ155" s="74"/>
      <c r="RCA155" s="74"/>
      <c r="RCB155" s="74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74"/>
      <c r="RLT155" s="74"/>
      <c r="RLU155" s="74"/>
      <c r="RLV155" s="74"/>
      <c r="RLW155" s="74"/>
      <c r="RLX155" s="74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74"/>
      <c r="RVP155" s="74"/>
      <c r="RVQ155" s="74"/>
      <c r="RVR155" s="74"/>
      <c r="RVS155" s="74"/>
      <c r="RVT155" s="74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74"/>
      <c r="SFL155" s="74"/>
      <c r="SFM155" s="74"/>
      <c r="SFN155" s="74"/>
      <c r="SFO155" s="74"/>
      <c r="SFP155" s="74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74"/>
      <c r="SPH155" s="74"/>
      <c r="SPI155" s="74"/>
      <c r="SPJ155" s="74"/>
      <c r="SPK155" s="74"/>
      <c r="SPL155" s="74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74"/>
      <c r="SZD155" s="74"/>
      <c r="SZE155" s="74"/>
      <c r="SZF155" s="74"/>
      <c r="SZG155" s="74"/>
      <c r="SZH155" s="74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74"/>
      <c r="TIZ155" s="74"/>
      <c r="TJA155" s="74"/>
      <c r="TJB155" s="74"/>
      <c r="TJC155" s="74"/>
      <c r="TJD155" s="74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74"/>
      <c r="TSV155" s="74"/>
      <c r="TSW155" s="74"/>
      <c r="TSX155" s="74"/>
      <c r="TSY155" s="74"/>
      <c r="TSZ155" s="74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74"/>
      <c r="UCR155" s="74"/>
      <c r="UCS155" s="74"/>
      <c r="UCT155" s="74"/>
      <c r="UCU155" s="74"/>
      <c r="UCV155" s="74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74"/>
      <c r="UMN155" s="74"/>
      <c r="UMO155" s="74"/>
      <c r="UMP155" s="74"/>
      <c r="UMQ155" s="74"/>
      <c r="UMR155" s="74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74"/>
      <c r="UWJ155" s="74"/>
      <c r="UWK155" s="74"/>
      <c r="UWL155" s="74"/>
      <c r="UWM155" s="74"/>
      <c r="UWN155" s="74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74"/>
      <c r="VGF155" s="74"/>
      <c r="VGG155" s="74"/>
      <c r="VGH155" s="74"/>
      <c r="VGI155" s="74"/>
      <c r="VGJ155" s="74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74"/>
      <c r="VQB155" s="74"/>
      <c r="VQC155" s="74"/>
      <c r="VQD155" s="74"/>
      <c r="VQE155" s="74"/>
      <c r="VQF155" s="74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74"/>
      <c r="VZX155" s="74"/>
      <c r="VZY155" s="74"/>
      <c r="VZZ155" s="74"/>
      <c r="WAA155" s="74"/>
      <c r="WAB155" s="74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74"/>
      <c r="WJT155" s="74"/>
      <c r="WJU155" s="74"/>
      <c r="WJV155" s="74"/>
      <c r="WJW155" s="74"/>
      <c r="WJX155" s="7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74"/>
      <c r="WTP155" s="74"/>
      <c r="WTQ155" s="74"/>
      <c r="WTR155" s="74"/>
      <c r="WTS155" s="74"/>
      <c r="WTT155" s="7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</row>
  </sheetData>
  <autoFilter ref="A14:F149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44"/>
  <sheetViews>
    <sheetView zoomScaleNormal="100" workbookViewId="0">
      <selection activeCell="G6" sqref="G6:G7"/>
    </sheetView>
  </sheetViews>
  <sheetFormatPr defaultRowHeight="15.75" x14ac:dyDescent="0.25"/>
  <cols>
    <col min="1" max="1" width="56.42578125" style="94" customWidth="1"/>
    <col min="2" max="2" width="5.85546875" style="95" customWidth="1"/>
    <col min="3" max="3" width="5.140625" style="95" customWidth="1"/>
    <col min="4" max="4" width="15.85546875" style="95" customWidth="1"/>
    <col min="5" max="5" width="8.5703125" style="95" customWidth="1"/>
    <col min="6" max="6" width="19.42578125" style="41" customWidth="1"/>
    <col min="7" max="7" width="21.85546875" style="41" customWidth="1"/>
    <col min="8" max="8" width="21" style="41" customWidth="1"/>
    <col min="9" max="9" width="14.7109375" style="92" customWidth="1"/>
    <col min="10" max="10" width="17.28515625" style="73" customWidth="1"/>
    <col min="11" max="12" width="18.28515625" style="73" customWidth="1"/>
    <col min="13" max="13" width="15.140625" style="93" customWidth="1"/>
    <col min="14" max="14" width="15.5703125" style="93" customWidth="1"/>
    <col min="15" max="15" width="13.5703125" style="93" customWidth="1"/>
    <col min="16" max="16" width="12.7109375" style="93" customWidth="1"/>
    <col min="17" max="17" width="15.85546875" style="93" customWidth="1"/>
    <col min="18" max="19" width="16.28515625" style="93" customWidth="1"/>
    <col min="20" max="20" width="16.7109375" style="93" bestFit="1" customWidth="1"/>
    <col min="21" max="21" width="15.42578125" style="93" bestFit="1" customWidth="1"/>
    <col min="22" max="22" width="12.7109375" style="73" customWidth="1"/>
    <col min="23" max="23" width="10.42578125" style="73" customWidth="1"/>
    <col min="24" max="24" width="12.7109375" style="73" bestFit="1" customWidth="1"/>
    <col min="25" max="25" width="14" style="73" bestFit="1" customWidth="1"/>
    <col min="26" max="26" width="13.5703125" style="41" bestFit="1" customWidth="1"/>
    <col min="27" max="27" width="13" style="41" customWidth="1"/>
    <col min="28" max="28" width="14.140625" style="41" customWidth="1"/>
    <col min="29" max="29" width="13.85546875" style="41" customWidth="1"/>
    <col min="30" max="30" width="15.140625" style="41" customWidth="1"/>
    <col min="31" max="31" width="15.42578125" style="41" bestFit="1" customWidth="1"/>
    <col min="32" max="32" width="16.7109375" style="41" bestFit="1" customWidth="1"/>
    <col min="33" max="33" width="15.42578125" style="41" bestFit="1" customWidth="1"/>
    <col min="34" max="34" width="11.5703125" style="94" customWidth="1"/>
    <col min="35" max="35" width="10.28515625" style="94" bestFit="1" customWidth="1"/>
    <col min="36" max="36" width="22.42578125" style="94" customWidth="1"/>
    <col min="37" max="37" width="15.5703125" style="94" customWidth="1"/>
    <col min="38" max="38" width="15.85546875" style="94" customWidth="1"/>
    <col min="39" max="39" width="15.5703125" style="94" customWidth="1"/>
    <col min="40" max="40" width="15.85546875" style="94" customWidth="1"/>
    <col min="41" max="41" width="8.85546875" style="94"/>
    <col min="42" max="42" width="10.85546875" style="94" customWidth="1"/>
    <col min="43" max="43" width="11" style="94" bestFit="1" customWidth="1"/>
    <col min="44" max="226" width="8.85546875" style="94"/>
    <col min="227" max="227" width="61" style="94" customWidth="1"/>
    <col min="228" max="228" width="9.140625" style="94" customWidth="1"/>
    <col min="229" max="229" width="5.85546875" style="94" customWidth="1"/>
    <col min="230" max="230" width="5.140625" style="94" customWidth="1"/>
    <col min="231" max="231" width="18.140625" style="94" customWidth="1"/>
    <col min="232" max="232" width="8.5703125" style="94" customWidth="1"/>
    <col min="233" max="233" width="27.140625" style="94" customWidth="1"/>
    <col min="234" max="240" width="0" style="94" hidden="1" customWidth="1"/>
    <col min="241" max="241" width="12.42578125" style="94" bestFit="1" customWidth="1"/>
    <col min="242" max="242" width="13.28515625" style="94" bestFit="1" customWidth="1"/>
    <col min="243" max="243" width="46.7109375" style="94" bestFit="1" customWidth="1"/>
    <col min="244" max="482" width="8.85546875" style="94"/>
    <col min="483" max="483" width="61" style="94" customWidth="1"/>
    <col min="484" max="484" width="9.140625" style="94" customWidth="1"/>
    <col min="485" max="485" width="5.85546875" style="94" customWidth="1"/>
    <col min="486" max="486" width="5.140625" style="94" customWidth="1"/>
    <col min="487" max="487" width="18.140625" style="94" customWidth="1"/>
    <col min="488" max="488" width="8.5703125" style="94" customWidth="1"/>
    <col min="489" max="489" width="27.140625" style="94" customWidth="1"/>
    <col min="490" max="496" width="0" style="94" hidden="1" customWidth="1"/>
    <col min="497" max="497" width="12.42578125" style="94" bestFit="1" customWidth="1"/>
    <col min="498" max="498" width="13.28515625" style="94" bestFit="1" customWidth="1"/>
    <col min="499" max="499" width="46.7109375" style="94" bestFit="1" customWidth="1"/>
    <col min="500" max="738" width="8.85546875" style="94"/>
    <col min="739" max="739" width="61" style="94" customWidth="1"/>
    <col min="740" max="740" width="9.140625" style="94" customWidth="1"/>
    <col min="741" max="741" width="5.85546875" style="94" customWidth="1"/>
    <col min="742" max="742" width="5.140625" style="94" customWidth="1"/>
    <col min="743" max="743" width="18.140625" style="94" customWidth="1"/>
    <col min="744" max="744" width="8.5703125" style="94" customWidth="1"/>
    <col min="745" max="745" width="27.140625" style="94" customWidth="1"/>
    <col min="746" max="752" width="0" style="94" hidden="1" customWidth="1"/>
    <col min="753" max="753" width="12.42578125" style="94" bestFit="1" customWidth="1"/>
    <col min="754" max="754" width="13.28515625" style="94" bestFit="1" customWidth="1"/>
    <col min="755" max="755" width="46.7109375" style="94" bestFit="1" customWidth="1"/>
    <col min="756" max="994" width="8.85546875" style="94"/>
    <col min="995" max="995" width="61" style="94" customWidth="1"/>
    <col min="996" max="996" width="9.140625" style="94" customWidth="1"/>
    <col min="997" max="997" width="5.85546875" style="94" customWidth="1"/>
    <col min="998" max="998" width="5.140625" style="94" customWidth="1"/>
    <col min="999" max="999" width="18.140625" style="94" customWidth="1"/>
    <col min="1000" max="1000" width="8.5703125" style="94" customWidth="1"/>
    <col min="1001" max="1001" width="27.140625" style="94" customWidth="1"/>
    <col min="1002" max="1008" width="0" style="94" hidden="1" customWidth="1"/>
    <col min="1009" max="1009" width="12.42578125" style="94" bestFit="1" customWidth="1"/>
    <col min="1010" max="1010" width="13.28515625" style="94" bestFit="1" customWidth="1"/>
    <col min="1011" max="1011" width="46.7109375" style="94" bestFit="1" customWidth="1"/>
    <col min="1012" max="1250" width="8.85546875" style="94"/>
    <col min="1251" max="1251" width="61" style="94" customWidth="1"/>
    <col min="1252" max="1252" width="9.140625" style="94" customWidth="1"/>
    <col min="1253" max="1253" width="5.85546875" style="94" customWidth="1"/>
    <col min="1254" max="1254" width="5.140625" style="94" customWidth="1"/>
    <col min="1255" max="1255" width="18.140625" style="94" customWidth="1"/>
    <col min="1256" max="1256" width="8.5703125" style="94" customWidth="1"/>
    <col min="1257" max="1257" width="27.140625" style="94" customWidth="1"/>
    <col min="1258" max="1264" width="0" style="94" hidden="1" customWidth="1"/>
    <col min="1265" max="1265" width="12.42578125" style="94" bestFit="1" customWidth="1"/>
    <col min="1266" max="1266" width="13.28515625" style="94" bestFit="1" customWidth="1"/>
    <col min="1267" max="1267" width="46.7109375" style="94" bestFit="1" customWidth="1"/>
    <col min="1268" max="1506" width="8.85546875" style="94"/>
    <col min="1507" max="1507" width="61" style="94" customWidth="1"/>
    <col min="1508" max="1508" width="9.140625" style="94" customWidth="1"/>
    <col min="1509" max="1509" width="5.85546875" style="94" customWidth="1"/>
    <col min="1510" max="1510" width="5.140625" style="94" customWidth="1"/>
    <col min="1511" max="1511" width="18.140625" style="94" customWidth="1"/>
    <col min="1512" max="1512" width="8.5703125" style="94" customWidth="1"/>
    <col min="1513" max="1513" width="27.140625" style="94" customWidth="1"/>
    <col min="1514" max="1520" width="0" style="94" hidden="1" customWidth="1"/>
    <col min="1521" max="1521" width="12.42578125" style="94" bestFit="1" customWidth="1"/>
    <col min="1522" max="1522" width="13.28515625" style="94" bestFit="1" customWidth="1"/>
    <col min="1523" max="1523" width="46.7109375" style="94" bestFit="1" customWidth="1"/>
    <col min="1524" max="1762" width="8.85546875" style="94"/>
    <col min="1763" max="1763" width="61" style="94" customWidth="1"/>
    <col min="1764" max="1764" width="9.140625" style="94" customWidth="1"/>
    <col min="1765" max="1765" width="5.85546875" style="94" customWidth="1"/>
    <col min="1766" max="1766" width="5.140625" style="94" customWidth="1"/>
    <col min="1767" max="1767" width="18.140625" style="94" customWidth="1"/>
    <col min="1768" max="1768" width="8.5703125" style="94" customWidth="1"/>
    <col min="1769" max="1769" width="27.140625" style="94" customWidth="1"/>
    <col min="1770" max="1776" width="0" style="94" hidden="1" customWidth="1"/>
    <col min="1777" max="1777" width="12.42578125" style="94" bestFit="1" customWidth="1"/>
    <col min="1778" max="1778" width="13.28515625" style="94" bestFit="1" customWidth="1"/>
    <col min="1779" max="1779" width="46.7109375" style="94" bestFit="1" customWidth="1"/>
    <col min="1780" max="2018" width="8.85546875" style="94"/>
    <col min="2019" max="2019" width="61" style="94" customWidth="1"/>
    <col min="2020" max="2020" width="9.140625" style="94" customWidth="1"/>
    <col min="2021" max="2021" width="5.85546875" style="94" customWidth="1"/>
    <col min="2022" max="2022" width="5.140625" style="94" customWidth="1"/>
    <col min="2023" max="2023" width="18.140625" style="94" customWidth="1"/>
    <col min="2024" max="2024" width="8.5703125" style="94" customWidth="1"/>
    <col min="2025" max="2025" width="27.140625" style="94" customWidth="1"/>
    <col min="2026" max="2032" width="0" style="94" hidden="1" customWidth="1"/>
    <col min="2033" max="2033" width="12.42578125" style="94" bestFit="1" customWidth="1"/>
    <col min="2034" max="2034" width="13.28515625" style="94" bestFit="1" customWidth="1"/>
    <col min="2035" max="2035" width="46.7109375" style="94" bestFit="1" customWidth="1"/>
    <col min="2036" max="2274" width="8.85546875" style="94"/>
    <col min="2275" max="2275" width="61" style="94" customWidth="1"/>
    <col min="2276" max="2276" width="9.140625" style="94" customWidth="1"/>
    <col min="2277" max="2277" width="5.85546875" style="94" customWidth="1"/>
    <col min="2278" max="2278" width="5.140625" style="94" customWidth="1"/>
    <col min="2279" max="2279" width="18.140625" style="94" customWidth="1"/>
    <col min="2280" max="2280" width="8.5703125" style="94" customWidth="1"/>
    <col min="2281" max="2281" width="27.140625" style="94" customWidth="1"/>
    <col min="2282" max="2288" width="0" style="94" hidden="1" customWidth="1"/>
    <col min="2289" max="2289" width="12.42578125" style="94" bestFit="1" customWidth="1"/>
    <col min="2290" max="2290" width="13.28515625" style="94" bestFit="1" customWidth="1"/>
    <col min="2291" max="2291" width="46.7109375" style="94" bestFit="1" customWidth="1"/>
    <col min="2292" max="2530" width="8.85546875" style="94"/>
    <col min="2531" max="2531" width="61" style="94" customWidth="1"/>
    <col min="2532" max="2532" width="9.140625" style="94" customWidth="1"/>
    <col min="2533" max="2533" width="5.85546875" style="94" customWidth="1"/>
    <col min="2534" max="2534" width="5.140625" style="94" customWidth="1"/>
    <col min="2535" max="2535" width="18.140625" style="94" customWidth="1"/>
    <col min="2536" max="2536" width="8.5703125" style="94" customWidth="1"/>
    <col min="2537" max="2537" width="27.140625" style="94" customWidth="1"/>
    <col min="2538" max="2544" width="0" style="94" hidden="1" customWidth="1"/>
    <col min="2545" max="2545" width="12.42578125" style="94" bestFit="1" customWidth="1"/>
    <col min="2546" max="2546" width="13.28515625" style="94" bestFit="1" customWidth="1"/>
    <col min="2547" max="2547" width="46.7109375" style="94" bestFit="1" customWidth="1"/>
    <col min="2548" max="2786" width="8.85546875" style="94"/>
    <col min="2787" max="2787" width="61" style="94" customWidth="1"/>
    <col min="2788" max="2788" width="9.140625" style="94" customWidth="1"/>
    <col min="2789" max="2789" width="5.85546875" style="94" customWidth="1"/>
    <col min="2790" max="2790" width="5.140625" style="94" customWidth="1"/>
    <col min="2791" max="2791" width="18.140625" style="94" customWidth="1"/>
    <col min="2792" max="2792" width="8.5703125" style="94" customWidth="1"/>
    <col min="2793" max="2793" width="27.140625" style="94" customWidth="1"/>
    <col min="2794" max="2800" width="0" style="94" hidden="1" customWidth="1"/>
    <col min="2801" max="2801" width="12.42578125" style="94" bestFit="1" customWidth="1"/>
    <col min="2802" max="2802" width="13.28515625" style="94" bestFit="1" customWidth="1"/>
    <col min="2803" max="2803" width="46.7109375" style="94" bestFit="1" customWidth="1"/>
    <col min="2804" max="3042" width="8.85546875" style="94"/>
    <col min="3043" max="3043" width="61" style="94" customWidth="1"/>
    <col min="3044" max="3044" width="9.140625" style="94" customWidth="1"/>
    <col min="3045" max="3045" width="5.85546875" style="94" customWidth="1"/>
    <col min="3046" max="3046" width="5.140625" style="94" customWidth="1"/>
    <col min="3047" max="3047" width="18.140625" style="94" customWidth="1"/>
    <col min="3048" max="3048" width="8.5703125" style="94" customWidth="1"/>
    <col min="3049" max="3049" width="27.140625" style="94" customWidth="1"/>
    <col min="3050" max="3056" width="0" style="94" hidden="1" customWidth="1"/>
    <col min="3057" max="3057" width="12.42578125" style="94" bestFit="1" customWidth="1"/>
    <col min="3058" max="3058" width="13.28515625" style="94" bestFit="1" customWidth="1"/>
    <col min="3059" max="3059" width="46.7109375" style="94" bestFit="1" customWidth="1"/>
    <col min="3060" max="3298" width="8.85546875" style="94"/>
    <col min="3299" max="3299" width="61" style="94" customWidth="1"/>
    <col min="3300" max="3300" width="9.140625" style="94" customWidth="1"/>
    <col min="3301" max="3301" width="5.85546875" style="94" customWidth="1"/>
    <col min="3302" max="3302" width="5.140625" style="94" customWidth="1"/>
    <col min="3303" max="3303" width="18.140625" style="94" customWidth="1"/>
    <col min="3304" max="3304" width="8.5703125" style="94" customWidth="1"/>
    <col min="3305" max="3305" width="27.140625" style="94" customWidth="1"/>
    <col min="3306" max="3312" width="0" style="94" hidden="1" customWidth="1"/>
    <col min="3313" max="3313" width="12.42578125" style="94" bestFit="1" customWidth="1"/>
    <col min="3314" max="3314" width="13.28515625" style="94" bestFit="1" customWidth="1"/>
    <col min="3315" max="3315" width="46.7109375" style="94" bestFit="1" customWidth="1"/>
    <col min="3316" max="3554" width="8.85546875" style="94"/>
    <col min="3555" max="3555" width="61" style="94" customWidth="1"/>
    <col min="3556" max="3556" width="9.140625" style="94" customWidth="1"/>
    <col min="3557" max="3557" width="5.85546875" style="94" customWidth="1"/>
    <col min="3558" max="3558" width="5.140625" style="94" customWidth="1"/>
    <col min="3559" max="3559" width="18.140625" style="94" customWidth="1"/>
    <col min="3560" max="3560" width="8.5703125" style="94" customWidth="1"/>
    <col min="3561" max="3561" width="27.140625" style="94" customWidth="1"/>
    <col min="3562" max="3568" width="0" style="94" hidden="1" customWidth="1"/>
    <col min="3569" max="3569" width="12.42578125" style="94" bestFit="1" customWidth="1"/>
    <col min="3570" max="3570" width="13.28515625" style="94" bestFit="1" customWidth="1"/>
    <col min="3571" max="3571" width="46.7109375" style="94" bestFit="1" customWidth="1"/>
    <col min="3572" max="3810" width="8.85546875" style="94"/>
    <col min="3811" max="3811" width="61" style="94" customWidth="1"/>
    <col min="3812" max="3812" width="9.140625" style="94" customWidth="1"/>
    <col min="3813" max="3813" width="5.85546875" style="94" customWidth="1"/>
    <col min="3814" max="3814" width="5.140625" style="94" customWidth="1"/>
    <col min="3815" max="3815" width="18.140625" style="94" customWidth="1"/>
    <col min="3816" max="3816" width="8.5703125" style="94" customWidth="1"/>
    <col min="3817" max="3817" width="27.140625" style="94" customWidth="1"/>
    <col min="3818" max="3824" width="0" style="94" hidden="1" customWidth="1"/>
    <col min="3825" max="3825" width="12.42578125" style="94" bestFit="1" customWidth="1"/>
    <col min="3826" max="3826" width="13.28515625" style="94" bestFit="1" customWidth="1"/>
    <col min="3827" max="3827" width="46.7109375" style="94" bestFit="1" customWidth="1"/>
    <col min="3828" max="4066" width="8.85546875" style="94"/>
    <col min="4067" max="4067" width="61" style="94" customWidth="1"/>
    <col min="4068" max="4068" width="9.140625" style="94" customWidth="1"/>
    <col min="4069" max="4069" width="5.85546875" style="94" customWidth="1"/>
    <col min="4070" max="4070" width="5.140625" style="94" customWidth="1"/>
    <col min="4071" max="4071" width="18.140625" style="94" customWidth="1"/>
    <col min="4072" max="4072" width="8.5703125" style="94" customWidth="1"/>
    <col min="4073" max="4073" width="27.140625" style="94" customWidth="1"/>
    <col min="4074" max="4080" width="0" style="94" hidden="1" customWidth="1"/>
    <col min="4081" max="4081" width="12.42578125" style="94" bestFit="1" customWidth="1"/>
    <col min="4082" max="4082" width="13.28515625" style="94" bestFit="1" customWidth="1"/>
    <col min="4083" max="4083" width="46.7109375" style="94" bestFit="1" customWidth="1"/>
    <col min="4084" max="4322" width="8.85546875" style="94"/>
    <col min="4323" max="4323" width="61" style="94" customWidth="1"/>
    <col min="4324" max="4324" width="9.140625" style="94" customWidth="1"/>
    <col min="4325" max="4325" width="5.85546875" style="94" customWidth="1"/>
    <col min="4326" max="4326" width="5.140625" style="94" customWidth="1"/>
    <col min="4327" max="4327" width="18.140625" style="94" customWidth="1"/>
    <col min="4328" max="4328" width="8.5703125" style="94" customWidth="1"/>
    <col min="4329" max="4329" width="27.140625" style="94" customWidth="1"/>
    <col min="4330" max="4336" width="0" style="94" hidden="1" customWidth="1"/>
    <col min="4337" max="4337" width="12.42578125" style="94" bestFit="1" customWidth="1"/>
    <col min="4338" max="4338" width="13.28515625" style="94" bestFit="1" customWidth="1"/>
    <col min="4339" max="4339" width="46.7109375" style="94" bestFit="1" customWidth="1"/>
    <col min="4340" max="4578" width="8.85546875" style="94"/>
    <col min="4579" max="4579" width="61" style="94" customWidth="1"/>
    <col min="4580" max="4580" width="9.140625" style="94" customWidth="1"/>
    <col min="4581" max="4581" width="5.85546875" style="94" customWidth="1"/>
    <col min="4582" max="4582" width="5.140625" style="94" customWidth="1"/>
    <col min="4583" max="4583" width="18.140625" style="94" customWidth="1"/>
    <col min="4584" max="4584" width="8.5703125" style="94" customWidth="1"/>
    <col min="4585" max="4585" width="27.140625" style="94" customWidth="1"/>
    <col min="4586" max="4592" width="0" style="94" hidden="1" customWidth="1"/>
    <col min="4593" max="4593" width="12.42578125" style="94" bestFit="1" customWidth="1"/>
    <col min="4594" max="4594" width="13.28515625" style="94" bestFit="1" customWidth="1"/>
    <col min="4595" max="4595" width="46.7109375" style="94" bestFit="1" customWidth="1"/>
    <col min="4596" max="4834" width="8.85546875" style="94"/>
    <col min="4835" max="4835" width="61" style="94" customWidth="1"/>
    <col min="4836" max="4836" width="9.140625" style="94" customWidth="1"/>
    <col min="4837" max="4837" width="5.85546875" style="94" customWidth="1"/>
    <col min="4838" max="4838" width="5.140625" style="94" customWidth="1"/>
    <col min="4839" max="4839" width="18.140625" style="94" customWidth="1"/>
    <col min="4840" max="4840" width="8.5703125" style="94" customWidth="1"/>
    <col min="4841" max="4841" width="27.140625" style="94" customWidth="1"/>
    <col min="4842" max="4848" width="0" style="94" hidden="1" customWidth="1"/>
    <col min="4849" max="4849" width="12.42578125" style="94" bestFit="1" customWidth="1"/>
    <col min="4850" max="4850" width="13.28515625" style="94" bestFit="1" customWidth="1"/>
    <col min="4851" max="4851" width="46.7109375" style="94" bestFit="1" customWidth="1"/>
    <col min="4852" max="5090" width="8.85546875" style="94"/>
    <col min="5091" max="5091" width="61" style="94" customWidth="1"/>
    <col min="5092" max="5092" width="9.140625" style="94" customWidth="1"/>
    <col min="5093" max="5093" width="5.85546875" style="94" customWidth="1"/>
    <col min="5094" max="5094" width="5.140625" style="94" customWidth="1"/>
    <col min="5095" max="5095" width="18.140625" style="94" customWidth="1"/>
    <col min="5096" max="5096" width="8.5703125" style="94" customWidth="1"/>
    <col min="5097" max="5097" width="27.140625" style="94" customWidth="1"/>
    <col min="5098" max="5104" width="0" style="94" hidden="1" customWidth="1"/>
    <col min="5105" max="5105" width="12.42578125" style="94" bestFit="1" customWidth="1"/>
    <col min="5106" max="5106" width="13.28515625" style="94" bestFit="1" customWidth="1"/>
    <col min="5107" max="5107" width="46.7109375" style="94" bestFit="1" customWidth="1"/>
    <col min="5108" max="5346" width="8.85546875" style="94"/>
    <col min="5347" max="5347" width="61" style="94" customWidth="1"/>
    <col min="5348" max="5348" width="9.140625" style="94" customWidth="1"/>
    <col min="5349" max="5349" width="5.85546875" style="94" customWidth="1"/>
    <col min="5350" max="5350" width="5.140625" style="94" customWidth="1"/>
    <col min="5351" max="5351" width="18.140625" style="94" customWidth="1"/>
    <col min="5352" max="5352" width="8.5703125" style="94" customWidth="1"/>
    <col min="5353" max="5353" width="27.140625" style="94" customWidth="1"/>
    <col min="5354" max="5360" width="0" style="94" hidden="1" customWidth="1"/>
    <col min="5361" max="5361" width="12.42578125" style="94" bestFit="1" customWidth="1"/>
    <col min="5362" max="5362" width="13.28515625" style="94" bestFit="1" customWidth="1"/>
    <col min="5363" max="5363" width="46.7109375" style="94" bestFit="1" customWidth="1"/>
    <col min="5364" max="5602" width="8.85546875" style="94"/>
    <col min="5603" max="5603" width="61" style="94" customWidth="1"/>
    <col min="5604" max="5604" width="9.140625" style="94" customWidth="1"/>
    <col min="5605" max="5605" width="5.85546875" style="94" customWidth="1"/>
    <col min="5606" max="5606" width="5.140625" style="94" customWidth="1"/>
    <col min="5607" max="5607" width="18.140625" style="94" customWidth="1"/>
    <col min="5608" max="5608" width="8.5703125" style="94" customWidth="1"/>
    <col min="5609" max="5609" width="27.140625" style="94" customWidth="1"/>
    <col min="5610" max="5616" width="0" style="94" hidden="1" customWidth="1"/>
    <col min="5617" max="5617" width="12.42578125" style="94" bestFit="1" customWidth="1"/>
    <col min="5618" max="5618" width="13.28515625" style="94" bestFit="1" customWidth="1"/>
    <col min="5619" max="5619" width="46.7109375" style="94" bestFit="1" customWidth="1"/>
    <col min="5620" max="5858" width="8.85546875" style="94"/>
    <col min="5859" max="5859" width="61" style="94" customWidth="1"/>
    <col min="5860" max="5860" width="9.140625" style="94" customWidth="1"/>
    <col min="5861" max="5861" width="5.85546875" style="94" customWidth="1"/>
    <col min="5862" max="5862" width="5.140625" style="94" customWidth="1"/>
    <col min="5863" max="5863" width="18.140625" style="94" customWidth="1"/>
    <col min="5864" max="5864" width="8.5703125" style="94" customWidth="1"/>
    <col min="5865" max="5865" width="27.140625" style="94" customWidth="1"/>
    <col min="5866" max="5872" width="0" style="94" hidden="1" customWidth="1"/>
    <col min="5873" max="5873" width="12.42578125" style="94" bestFit="1" customWidth="1"/>
    <col min="5874" max="5874" width="13.28515625" style="94" bestFit="1" customWidth="1"/>
    <col min="5875" max="5875" width="46.7109375" style="94" bestFit="1" customWidth="1"/>
    <col min="5876" max="6114" width="8.85546875" style="94"/>
    <col min="6115" max="6115" width="61" style="94" customWidth="1"/>
    <col min="6116" max="6116" width="9.140625" style="94" customWidth="1"/>
    <col min="6117" max="6117" width="5.85546875" style="94" customWidth="1"/>
    <col min="6118" max="6118" width="5.140625" style="94" customWidth="1"/>
    <col min="6119" max="6119" width="18.140625" style="94" customWidth="1"/>
    <col min="6120" max="6120" width="8.5703125" style="94" customWidth="1"/>
    <col min="6121" max="6121" width="27.140625" style="94" customWidth="1"/>
    <col min="6122" max="6128" width="0" style="94" hidden="1" customWidth="1"/>
    <col min="6129" max="6129" width="12.42578125" style="94" bestFit="1" customWidth="1"/>
    <col min="6130" max="6130" width="13.28515625" style="94" bestFit="1" customWidth="1"/>
    <col min="6131" max="6131" width="46.7109375" style="94" bestFit="1" customWidth="1"/>
    <col min="6132" max="6370" width="8.85546875" style="94"/>
    <col min="6371" max="6371" width="61" style="94" customWidth="1"/>
    <col min="6372" max="6372" width="9.140625" style="94" customWidth="1"/>
    <col min="6373" max="6373" width="5.85546875" style="94" customWidth="1"/>
    <col min="6374" max="6374" width="5.140625" style="94" customWidth="1"/>
    <col min="6375" max="6375" width="18.140625" style="94" customWidth="1"/>
    <col min="6376" max="6376" width="8.5703125" style="94" customWidth="1"/>
    <col min="6377" max="6377" width="27.140625" style="94" customWidth="1"/>
    <col min="6378" max="6384" width="0" style="94" hidden="1" customWidth="1"/>
    <col min="6385" max="6385" width="12.42578125" style="94" bestFit="1" customWidth="1"/>
    <col min="6386" max="6386" width="13.28515625" style="94" bestFit="1" customWidth="1"/>
    <col min="6387" max="6387" width="46.7109375" style="94" bestFit="1" customWidth="1"/>
    <col min="6388" max="6626" width="8.85546875" style="94"/>
    <col min="6627" max="6627" width="61" style="94" customWidth="1"/>
    <col min="6628" max="6628" width="9.140625" style="94" customWidth="1"/>
    <col min="6629" max="6629" width="5.85546875" style="94" customWidth="1"/>
    <col min="6630" max="6630" width="5.140625" style="94" customWidth="1"/>
    <col min="6631" max="6631" width="18.140625" style="94" customWidth="1"/>
    <col min="6632" max="6632" width="8.5703125" style="94" customWidth="1"/>
    <col min="6633" max="6633" width="27.140625" style="94" customWidth="1"/>
    <col min="6634" max="6640" width="0" style="94" hidden="1" customWidth="1"/>
    <col min="6641" max="6641" width="12.42578125" style="94" bestFit="1" customWidth="1"/>
    <col min="6642" max="6642" width="13.28515625" style="94" bestFit="1" customWidth="1"/>
    <col min="6643" max="6643" width="46.7109375" style="94" bestFit="1" customWidth="1"/>
    <col min="6644" max="6882" width="8.85546875" style="94"/>
    <col min="6883" max="6883" width="61" style="94" customWidth="1"/>
    <col min="6884" max="6884" width="9.140625" style="94" customWidth="1"/>
    <col min="6885" max="6885" width="5.85546875" style="94" customWidth="1"/>
    <col min="6886" max="6886" width="5.140625" style="94" customWidth="1"/>
    <col min="6887" max="6887" width="18.140625" style="94" customWidth="1"/>
    <col min="6888" max="6888" width="8.5703125" style="94" customWidth="1"/>
    <col min="6889" max="6889" width="27.140625" style="94" customWidth="1"/>
    <col min="6890" max="6896" width="0" style="94" hidden="1" customWidth="1"/>
    <col min="6897" max="6897" width="12.42578125" style="94" bestFit="1" customWidth="1"/>
    <col min="6898" max="6898" width="13.28515625" style="94" bestFit="1" customWidth="1"/>
    <col min="6899" max="6899" width="46.7109375" style="94" bestFit="1" customWidth="1"/>
    <col min="6900" max="7138" width="8.85546875" style="94"/>
    <col min="7139" max="7139" width="61" style="94" customWidth="1"/>
    <col min="7140" max="7140" width="9.140625" style="94" customWidth="1"/>
    <col min="7141" max="7141" width="5.85546875" style="94" customWidth="1"/>
    <col min="7142" max="7142" width="5.140625" style="94" customWidth="1"/>
    <col min="7143" max="7143" width="18.140625" style="94" customWidth="1"/>
    <col min="7144" max="7144" width="8.5703125" style="94" customWidth="1"/>
    <col min="7145" max="7145" width="27.140625" style="94" customWidth="1"/>
    <col min="7146" max="7152" width="0" style="94" hidden="1" customWidth="1"/>
    <col min="7153" max="7153" width="12.42578125" style="94" bestFit="1" customWidth="1"/>
    <col min="7154" max="7154" width="13.28515625" style="94" bestFit="1" customWidth="1"/>
    <col min="7155" max="7155" width="46.7109375" style="94" bestFit="1" customWidth="1"/>
    <col min="7156" max="7394" width="8.85546875" style="94"/>
    <col min="7395" max="7395" width="61" style="94" customWidth="1"/>
    <col min="7396" max="7396" width="9.140625" style="94" customWidth="1"/>
    <col min="7397" max="7397" width="5.85546875" style="94" customWidth="1"/>
    <col min="7398" max="7398" width="5.140625" style="94" customWidth="1"/>
    <col min="7399" max="7399" width="18.140625" style="94" customWidth="1"/>
    <col min="7400" max="7400" width="8.5703125" style="94" customWidth="1"/>
    <col min="7401" max="7401" width="27.140625" style="94" customWidth="1"/>
    <col min="7402" max="7408" width="0" style="94" hidden="1" customWidth="1"/>
    <col min="7409" max="7409" width="12.42578125" style="94" bestFit="1" customWidth="1"/>
    <col min="7410" max="7410" width="13.28515625" style="94" bestFit="1" customWidth="1"/>
    <col min="7411" max="7411" width="46.7109375" style="94" bestFit="1" customWidth="1"/>
    <col min="7412" max="7650" width="8.85546875" style="94"/>
    <col min="7651" max="7651" width="61" style="94" customWidth="1"/>
    <col min="7652" max="7652" width="9.140625" style="94" customWidth="1"/>
    <col min="7653" max="7653" width="5.85546875" style="94" customWidth="1"/>
    <col min="7654" max="7654" width="5.140625" style="94" customWidth="1"/>
    <col min="7655" max="7655" width="18.140625" style="94" customWidth="1"/>
    <col min="7656" max="7656" width="8.5703125" style="94" customWidth="1"/>
    <col min="7657" max="7657" width="27.140625" style="94" customWidth="1"/>
    <col min="7658" max="7664" width="0" style="94" hidden="1" customWidth="1"/>
    <col min="7665" max="7665" width="12.42578125" style="94" bestFit="1" customWidth="1"/>
    <col min="7666" max="7666" width="13.28515625" style="94" bestFit="1" customWidth="1"/>
    <col min="7667" max="7667" width="46.7109375" style="94" bestFit="1" customWidth="1"/>
    <col min="7668" max="7906" width="8.85546875" style="94"/>
    <col min="7907" max="7907" width="61" style="94" customWidth="1"/>
    <col min="7908" max="7908" width="9.140625" style="94" customWidth="1"/>
    <col min="7909" max="7909" width="5.85546875" style="94" customWidth="1"/>
    <col min="7910" max="7910" width="5.140625" style="94" customWidth="1"/>
    <col min="7911" max="7911" width="18.140625" style="94" customWidth="1"/>
    <col min="7912" max="7912" width="8.5703125" style="94" customWidth="1"/>
    <col min="7913" max="7913" width="27.140625" style="94" customWidth="1"/>
    <col min="7914" max="7920" width="0" style="94" hidden="1" customWidth="1"/>
    <col min="7921" max="7921" width="12.42578125" style="94" bestFit="1" customWidth="1"/>
    <col min="7922" max="7922" width="13.28515625" style="94" bestFit="1" customWidth="1"/>
    <col min="7923" max="7923" width="46.7109375" style="94" bestFit="1" customWidth="1"/>
    <col min="7924" max="8162" width="8.85546875" style="94"/>
    <col min="8163" max="8163" width="61" style="94" customWidth="1"/>
    <col min="8164" max="8164" width="9.140625" style="94" customWidth="1"/>
    <col min="8165" max="8165" width="5.85546875" style="94" customWidth="1"/>
    <col min="8166" max="8166" width="5.140625" style="94" customWidth="1"/>
    <col min="8167" max="8167" width="18.140625" style="94" customWidth="1"/>
    <col min="8168" max="8168" width="8.5703125" style="94" customWidth="1"/>
    <col min="8169" max="8169" width="27.140625" style="94" customWidth="1"/>
    <col min="8170" max="8176" width="0" style="94" hidden="1" customWidth="1"/>
    <col min="8177" max="8177" width="12.42578125" style="94" bestFit="1" customWidth="1"/>
    <col min="8178" max="8178" width="13.28515625" style="94" bestFit="1" customWidth="1"/>
    <col min="8179" max="8179" width="46.7109375" style="94" bestFit="1" customWidth="1"/>
    <col min="8180" max="8418" width="8.85546875" style="94"/>
    <col min="8419" max="8419" width="61" style="94" customWidth="1"/>
    <col min="8420" max="8420" width="9.140625" style="94" customWidth="1"/>
    <col min="8421" max="8421" width="5.85546875" style="94" customWidth="1"/>
    <col min="8422" max="8422" width="5.140625" style="94" customWidth="1"/>
    <col min="8423" max="8423" width="18.140625" style="94" customWidth="1"/>
    <col min="8424" max="8424" width="8.5703125" style="94" customWidth="1"/>
    <col min="8425" max="8425" width="27.140625" style="94" customWidth="1"/>
    <col min="8426" max="8432" width="0" style="94" hidden="1" customWidth="1"/>
    <col min="8433" max="8433" width="12.42578125" style="94" bestFit="1" customWidth="1"/>
    <col min="8434" max="8434" width="13.28515625" style="94" bestFit="1" customWidth="1"/>
    <col min="8435" max="8435" width="46.7109375" style="94" bestFit="1" customWidth="1"/>
    <col min="8436" max="8674" width="8.85546875" style="94"/>
    <col min="8675" max="8675" width="61" style="94" customWidth="1"/>
    <col min="8676" max="8676" width="9.140625" style="94" customWidth="1"/>
    <col min="8677" max="8677" width="5.85546875" style="94" customWidth="1"/>
    <col min="8678" max="8678" width="5.140625" style="94" customWidth="1"/>
    <col min="8679" max="8679" width="18.140625" style="94" customWidth="1"/>
    <col min="8680" max="8680" width="8.5703125" style="94" customWidth="1"/>
    <col min="8681" max="8681" width="27.140625" style="94" customWidth="1"/>
    <col min="8682" max="8688" width="0" style="94" hidden="1" customWidth="1"/>
    <col min="8689" max="8689" width="12.42578125" style="94" bestFit="1" customWidth="1"/>
    <col min="8690" max="8690" width="13.28515625" style="94" bestFit="1" customWidth="1"/>
    <col min="8691" max="8691" width="46.7109375" style="94" bestFit="1" customWidth="1"/>
    <col min="8692" max="8930" width="8.85546875" style="94"/>
    <col min="8931" max="8931" width="61" style="94" customWidth="1"/>
    <col min="8932" max="8932" width="9.140625" style="94" customWidth="1"/>
    <col min="8933" max="8933" width="5.85546875" style="94" customWidth="1"/>
    <col min="8934" max="8934" width="5.140625" style="94" customWidth="1"/>
    <col min="8935" max="8935" width="18.140625" style="94" customWidth="1"/>
    <col min="8936" max="8936" width="8.5703125" style="94" customWidth="1"/>
    <col min="8937" max="8937" width="27.140625" style="94" customWidth="1"/>
    <col min="8938" max="8944" width="0" style="94" hidden="1" customWidth="1"/>
    <col min="8945" max="8945" width="12.42578125" style="94" bestFit="1" customWidth="1"/>
    <col min="8946" max="8946" width="13.28515625" style="94" bestFit="1" customWidth="1"/>
    <col min="8947" max="8947" width="46.7109375" style="94" bestFit="1" customWidth="1"/>
    <col min="8948" max="9186" width="8.85546875" style="94"/>
    <col min="9187" max="9187" width="61" style="94" customWidth="1"/>
    <col min="9188" max="9188" width="9.140625" style="94" customWidth="1"/>
    <col min="9189" max="9189" width="5.85546875" style="94" customWidth="1"/>
    <col min="9190" max="9190" width="5.140625" style="94" customWidth="1"/>
    <col min="9191" max="9191" width="18.140625" style="94" customWidth="1"/>
    <col min="9192" max="9192" width="8.5703125" style="94" customWidth="1"/>
    <col min="9193" max="9193" width="27.140625" style="94" customWidth="1"/>
    <col min="9194" max="9200" width="0" style="94" hidden="1" customWidth="1"/>
    <col min="9201" max="9201" width="12.42578125" style="94" bestFit="1" customWidth="1"/>
    <col min="9202" max="9202" width="13.28515625" style="94" bestFit="1" customWidth="1"/>
    <col min="9203" max="9203" width="46.7109375" style="94" bestFit="1" customWidth="1"/>
    <col min="9204" max="9442" width="8.85546875" style="94"/>
    <col min="9443" max="9443" width="61" style="94" customWidth="1"/>
    <col min="9444" max="9444" width="9.140625" style="94" customWidth="1"/>
    <col min="9445" max="9445" width="5.85546875" style="94" customWidth="1"/>
    <col min="9446" max="9446" width="5.140625" style="94" customWidth="1"/>
    <col min="9447" max="9447" width="18.140625" style="94" customWidth="1"/>
    <col min="9448" max="9448" width="8.5703125" style="94" customWidth="1"/>
    <col min="9449" max="9449" width="27.140625" style="94" customWidth="1"/>
    <col min="9450" max="9456" width="0" style="94" hidden="1" customWidth="1"/>
    <col min="9457" max="9457" width="12.42578125" style="94" bestFit="1" customWidth="1"/>
    <col min="9458" max="9458" width="13.28515625" style="94" bestFit="1" customWidth="1"/>
    <col min="9459" max="9459" width="46.7109375" style="94" bestFit="1" customWidth="1"/>
    <col min="9460" max="9698" width="8.85546875" style="94"/>
    <col min="9699" max="9699" width="61" style="94" customWidth="1"/>
    <col min="9700" max="9700" width="9.140625" style="94" customWidth="1"/>
    <col min="9701" max="9701" width="5.85546875" style="94" customWidth="1"/>
    <col min="9702" max="9702" width="5.140625" style="94" customWidth="1"/>
    <col min="9703" max="9703" width="18.140625" style="94" customWidth="1"/>
    <col min="9704" max="9704" width="8.5703125" style="94" customWidth="1"/>
    <col min="9705" max="9705" width="27.140625" style="94" customWidth="1"/>
    <col min="9706" max="9712" width="0" style="94" hidden="1" customWidth="1"/>
    <col min="9713" max="9713" width="12.42578125" style="94" bestFit="1" customWidth="1"/>
    <col min="9714" max="9714" width="13.28515625" style="94" bestFit="1" customWidth="1"/>
    <col min="9715" max="9715" width="46.7109375" style="94" bestFit="1" customWidth="1"/>
    <col min="9716" max="9954" width="8.85546875" style="94"/>
    <col min="9955" max="9955" width="61" style="94" customWidth="1"/>
    <col min="9956" max="9956" width="9.140625" style="94" customWidth="1"/>
    <col min="9957" max="9957" width="5.85546875" style="94" customWidth="1"/>
    <col min="9958" max="9958" width="5.140625" style="94" customWidth="1"/>
    <col min="9959" max="9959" width="18.140625" style="94" customWidth="1"/>
    <col min="9960" max="9960" width="8.5703125" style="94" customWidth="1"/>
    <col min="9961" max="9961" width="27.140625" style="94" customWidth="1"/>
    <col min="9962" max="9968" width="0" style="94" hidden="1" customWidth="1"/>
    <col min="9969" max="9969" width="12.42578125" style="94" bestFit="1" customWidth="1"/>
    <col min="9970" max="9970" width="13.28515625" style="94" bestFit="1" customWidth="1"/>
    <col min="9971" max="9971" width="46.7109375" style="94" bestFit="1" customWidth="1"/>
    <col min="9972" max="10210" width="8.85546875" style="94"/>
    <col min="10211" max="10211" width="61" style="94" customWidth="1"/>
    <col min="10212" max="10212" width="9.140625" style="94" customWidth="1"/>
    <col min="10213" max="10213" width="5.85546875" style="94" customWidth="1"/>
    <col min="10214" max="10214" width="5.140625" style="94" customWidth="1"/>
    <col min="10215" max="10215" width="18.140625" style="94" customWidth="1"/>
    <col min="10216" max="10216" width="8.5703125" style="94" customWidth="1"/>
    <col min="10217" max="10217" width="27.140625" style="94" customWidth="1"/>
    <col min="10218" max="10224" width="0" style="94" hidden="1" customWidth="1"/>
    <col min="10225" max="10225" width="12.42578125" style="94" bestFit="1" customWidth="1"/>
    <col min="10226" max="10226" width="13.28515625" style="94" bestFit="1" customWidth="1"/>
    <col min="10227" max="10227" width="46.7109375" style="94" bestFit="1" customWidth="1"/>
    <col min="10228" max="10466" width="8.85546875" style="94"/>
    <col min="10467" max="10467" width="61" style="94" customWidth="1"/>
    <col min="10468" max="10468" width="9.140625" style="94" customWidth="1"/>
    <col min="10469" max="10469" width="5.85546875" style="94" customWidth="1"/>
    <col min="10470" max="10470" width="5.140625" style="94" customWidth="1"/>
    <col min="10471" max="10471" width="18.140625" style="94" customWidth="1"/>
    <col min="10472" max="10472" width="8.5703125" style="94" customWidth="1"/>
    <col min="10473" max="10473" width="27.140625" style="94" customWidth="1"/>
    <col min="10474" max="10480" width="0" style="94" hidden="1" customWidth="1"/>
    <col min="10481" max="10481" width="12.42578125" style="94" bestFit="1" customWidth="1"/>
    <col min="10482" max="10482" width="13.28515625" style="94" bestFit="1" customWidth="1"/>
    <col min="10483" max="10483" width="46.7109375" style="94" bestFit="1" customWidth="1"/>
    <col min="10484" max="10722" width="8.85546875" style="94"/>
    <col min="10723" max="10723" width="61" style="94" customWidth="1"/>
    <col min="10724" max="10724" width="9.140625" style="94" customWidth="1"/>
    <col min="10725" max="10725" width="5.85546875" style="94" customWidth="1"/>
    <col min="10726" max="10726" width="5.140625" style="94" customWidth="1"/>
    <col min="10727" max="10727" width="18.140625" style="94" customWidth="1"/>
    <col min="10728" max="10728" width="8.5703125" style="94" customWidth="1"/>
    <col min="10729" max="10729" width="27.140625" style="94" customWidth="1"/>
    <col min="10730" max="10736" width="0" style="94" hidden="1" customWidth="1"/>
    <col min="10737" max="10737" width="12.42578125" style="94" bestFit="1" customWidth="1"/>
    <col min="10738" max="10738" width="13.28515625" style="94" bestFit="1" customWidth="1"/>
    <col min="10739" max="10739" width="46.7109375" style="94" bestFit="1" customWidth="1"/>
    <col min="10740" max="10978" width="8.85546875" style="94"/>
    <col min="10979" max="10979" width="61" style="94" customWidth="1"/>
    <col min="10980" max="10980" width="9.140625" style="94" customWidth="1"/>
    <col min="10981" max="10981" width="5.85546875" style="94" customWidth="1"/>
    <col min="10982" max="10982" width="5.140625" style="94" customWidth="1"/>
    <col min="10983" max="10983" width="18.140625" style="94" customWidth="1"/>
    <col min="10984" max="10984" width="8.5703125" style="94" customWidth="1"/>
    <col min="10985" max="10985" width="27.140625" style="94" customWidth="1"/>
    <col min="10986" max="10992" width="0" style="94" hidden="1" customWidth="1"/>
    <col min="10993" max="10993" width="12.42578125" style="94" bestFit="1" customWidth="1"/>
    <col min="10994" max="10994" width="13.28515625" style="94" bestFit="1" customWidth="1"/>
    <col min="10995" max="10995" width="46.7109375" style="94" bestFit="1" customWidth="1"/>
    <col min="10996" max="11234" width="8.85546875" style="94"/>
    <col min="11235" max="11235" width="61" style="94" customWidth="1"/>
    <col min="11236" max="11236" width="9.140625" style="94" customWidth="1"/>
    <col min="11237" max="11237" width="5.85546875" style="94" customWidth="1"/>
    <col min="11238" max="11238" width="5.140625" style="94" customWidth="1"/>
    <col min="11239" max="11239" width="18.140625" style="94" customWidth="1"/>
    <col min="11240" max="11240" width="8.5703125" style="94" customWidth="1"/>
    <col min="11241" max="11241" width="27.140625" style="94" customWidth="1"/>
    <col min="11242" max="11248" width="0" style="94" hidden="1" customWidth="1"/>
    <col min="11249" max="11249" width="12.42578125" style="94" bestFit="1" customWidth="1"/>
    <col min="11250" max="11250" width="13.28515625" style="94" bestFit="1" customWidth="1"/>
    <col min="11251" max="11251" width="46.7109375" style="94" bestFit="1" customWidth="1"/>
    <col min="11252" max="11490" width="8.85546875" style="94"/>
    <col min="11491" max="11491" width="61" style="94" customWidth="1"/>
    <col min="11492" max="11492" width="9.140625" style="94" customWidth="1"/>
    <col min="11493" max="11493" width="5.85546875" style="94" customWidth="1"/>
    <col min="11494" max="11494" width="5.140625" style="94" customWidth="1"/>
    <col min="11495" max="11495" width="18.140625" style="94" customWidth="1"/>
    <col min="11496" max="11496" width="8.5703125" style="94" customWidth="1"/>
    <col min="11497" max="11497" width="27.140625" style="94" customWidth="1"/>
    <col min="11498" max="11504" width="0" style="94" hidden="1" customWidth="1"/>
    <col min="11505" max="11505" width="12.42578125" style="94" bestFit="1" customWidth="1"/>
    <col min="11506" max="11506" width="13.28515625" style="94" bestFit="1" customWidth="1"/>
    <col min="11507" max="11507" width="46.7109375" style="94" bestFit="1" customWidth="1"/>
    <col min="11508" max="11746" width="8.85546875" style="94"/>
    <col min="11747" max="11747" width="61" style="94" customWidth="1"/>
    <col min="11748" max="11748" width="9.140625" style="94" customWidth="1"/>
    <col min="11749" max="11749" width="5.85546875" style="94" customWidth="1"/>
    <col min="11750" max="11750" width="5.140625" style="94" customWidth="1"/>
    <col min="11751" max="11751" width="18.140625" style="94" customWidth="1"/>
    <col min="11752" max="11752" width="8.5703125" style="94" customWidth="1"/>
    <col min="11753" max="11753" width="27.140625" style="94" customWidth="1"/>
    <col min="11754" max="11760" width="0" style="94" hidden="1" customWidth="1"/>
    <col min="11761" max="11761" width="12.42578125" style="94" bestFit="1" customWidth="1"/>
    <col min="11762" max="11762" width="13.28515625" style="94" bestFit="1" customWidth="1"/>
    <col min="11763" max="11763" width="46.7109375" style="94" bestFit="1" customWidth="1"/>
    <col min="11764" max="12002" width="8.85546875" style="94"/>
    <col min="12003" max="12003" width="61" style="94" customWidth="1"/>
    <col min="12004" max="12004" width="9.140625" style="94" customWidth="1"/>
    <col min="12005" max="12005" width="5.85546875" style="94" customWidth="1"/>
    <col min="12006" max="12006" width="5.140625" style="94" customWidth="1"/>
    <col min="12007" max="12007" width="18.140625" style="94" customWidth="1"/>
    <col min="12008" max="12008" width="8.5703125" style="94" customWidth="1"/>
    <col min="12009" max="12009" width="27.140625" style="94" customWidth="1"/>
    <col min="12010" max="12016" width="0" style="94" hidden="1" customWidth="1"/>
    <col min="12017" max="12017" width="12.42578125" style="94" bestFit="1" customWidth="1"/>
    <col min="12018" max="12018" width="13.28515625" style="94" bestFit="1" customWidth="1"/>
    <col min="12019" max="12019" width="46.7109375" style="94" bestFit="1" customWidth="1"/>
    <col min="12020" max="12258" width="8.85546875" style="94"/>
    <col min="12259" max="12259" width="61" style="94" customWidth="1"/>
    <col min="12260" max="12260" width="9.140625" style="94" customWidth="1"/>
    <col min="12261" max="12261" width="5.85546875" style="94" customWidth="1"/>
    <col min="12262" max="12262" width="5.140625" style="94" customWidth="1"/>
    <col min="12263" max="12263" width="18.140625" style="94" customWidth="1"/>
    <col min="12264" max="12264" width="8.5703125" style="94" customWidth="1"/>
    <col min="12265" max="12265" width="27.140625" style="94" customWidth="1"/>
    <col min="12266" max="12272" width="0" style="94" hidden="1" customWidth="1"/>
    <col min="12273" max="12273" width="12.42578125" style="94" bestFit="1" customWidth="1"/>
    <col min="12274" max="12274" width="13.28515625" style="94" bestFit="1" customWidth="1"/>
    <col min="12275" max="12275" width="46.7109375" style="94" bestFit="1" customWidth="1"/>
    <col min="12276" max="12514" width="8.85546875" style="94"/>
    <col min="12515" max="12515" width="61" style="94" customWidth="1"/>
    <col min="12516" max="12516" width="9.140625" style="94" customWidth="1"/>
    <col min="12517" max="12517" width="5.85546875" style="94" customWidth="1"/>
    <col min="12518" max="12518" width="5.140625" style="94" customWidth="1"/>
    <col min="12519" max="12519" width="18.140625" style="94" customWidth="1"/>
    <col min="12520" max="12520" width="8.5703125" style="94" customWidth="1"/>
    <col min="12521" max="12521" width="27.140625" style="94" customWidth="1"/>
    <col min="12522" max="12528" width="0" style="94" hidden="1" customWidth="1"/>
    <col min="12529" max="12529" width="12.42578125" style="94" bestFit="1" customWidth="1"/>
    <col min="12530" max="12530" width="13.28515625" style="94" bestFit="1" customWidth="1"/>
    <col min="12531" max="12531" width="46.7109375" style="94" bestFit="1" customWidth="1"/>
    <col min="12532" max="12770" width="8.85546875" style="94"/>
    <col min="12771" max="12771" width="61" style="94" customWidth="1"/>
    <col min="12772" max="12772" width="9.140625" style="94" customWidth="1"/>
    <col min="12773" max="12773" width="5.85546875" style="94" customWidth="1"/>
    <col min="12774" max="12774" width="5.140625" style="94" customWidth="1"/>
    <col min="12775" max="12775" width="18.140625" style="94" customWidth="1"/>
    <col min="12776" max="12776" width="8.5703125" style="94" customWidth="1"/>
    <col min="12777" max="12777" width="27.140625" style="94" customWidth="1"/>
    <col min="12778" max="12784" width="0" style="94" hidden="1" customWidth="1"/>
    <col min="12785" max="12785" width="12.42578125" style="94" bestFit="1" customWidth="1"/>
    <col min="12786" max="12786" width="13.28515625" style="94" bestFit="1" customWidth="1"/>
    <col min="12787" max="12787" width="46.7109375" style="94" bestFit="1" customWidth="1"/>
    <col min="12788" max="13026" width="8.85546875" style="94"/>
    <col min="13027" max="13027" width="61" style="94" customWidth="1"/>
    <col min="13028" max="13028" width="9.140625" style="94" customWidth="1"/>
    <col min="13029" max="13029" width="5.85546875" style="94" customWidth="1"/>
    <col min="13030" max="13030" width="5.140625" style="94" customWidth="1"/>
    <col min="13031" max="13031" width="18.140625" style="94" customWidth="1"/>
    <col min="13032" max="13032" width="8.5703125" style="94" customWidth="1"/>
    <col min="13033" max="13033" width="27.140625" style="94" customWidth="1"/>
    <col min="13034" max="13040" width="0" style="94" hidden="1" customWidth="1"/>
    <col min="13041" max="13041" width="12.42578125" style="94" bestFit="1" customWidth="1"/>
    <col min="13042" max="13042" width="13.28515625" style="94" bestFit="1" customWidth="1"/>
    <col min="13043" max="13043" width="46.7109375" style="94" bestFit="1" customWidth="1"/>
    <col min="13044" max="13282" width="8.85546875" style="94"/>
    <col min="13283" max="13283" width="61" style="94" customWidth="1"/>
    <col min="13284" max="13284" width="9.140625" style="94" customWidth="1"/>
    <col min="13285" max="13285" width="5.85546875" style="94" customWidth="1"/>
    <col min="13286" max="13286" width="5.140625" style="94" customWidth="1"/>
    <col min="13287" max="13287" width="18.140625" style="94" customWidth="1"/>
    <col min="13288" max="13288" width="8.5703125" style="94" customWidth="1"/>
    <col min="13289" max="13289" width="27.140625" style="94" customWidth="1"/>
    <col min="13290" max="13296" width="0" style="94" hidden="1" customWidth="1"/>
    <col min="13297" max="13297" width="12.42578125" style="94" bestFit="1" customWidth="1"/>
    <col min="13298" max="13298" width="13.28515625" style="94" bestFit="1" customWidth="1"/>
    <col min="13299" max="13299" width="46.7109375" style="94" bestFit="1" customWidth="1"/>
    <col min="13300" max="13538" width="8.85546875" style="94"/>
    <col min="13539" max="13539" width="61" style="94" customWidth="1"/>
    <col min="13540" max="13540" width="9.140625" style="94" customWidth="1"/>
    <col min="13541" max="13541" width="5.85546875" style="94" customWidth="1"/>
    <col min="13542" max="13542" width="5.140625" style="94" customWidth="1"/>
    <col min="13543" max="13543" width="18.140625" style="94" customWidth="1"/>
    <col min="13544" max="13544" width="8.5703125" style="94" customWidth="1"/>
    <col min="13545" max="13545" width="27.140625" style="94" customWidth="1"/>
    <col min="13546" max="13552" width="0" style="94" hidden="1" customWidth="1"/>
    <col min="13553" max="13553" width="12.42578125" style="94" bestFit="1" customWidth="1"/>
    <col min="13554" max="13554" width="13.28515625" style="94" bestFit="1" customWidth="1"/>
    <col min="13555" max="13555" width="46.7109375" style="94" bestFit="1" customWidth="1"/>
    <col min="13556" max="13794" width="8.85546875" style="94"/>
    <col min="13795" max="13795" width="61" style="94" customWidth="1"/>
    <col min="13796" max="13796" width="9.140625" style="94" customWidth="1"/>
    <col min="13797" max="13797" width="5.85546875" style="94" customWidth="1"/>
    <col min="13798" max="13798" width="5.140625" style="94" customWidth="1"/>
    <col min="13799" max="13799" width="18.140625" style="94" customWidth="1"/>
    <col min="13800" max="13800" width="8.5703125" style="94" customWidth="1"/>
    <col min="13801" max="13801" width="27.140625" style="94" customWidth="1"/>
    <col min="13802" max="13808" width="0" style="94" hidden="1" customWidth="1"/>
    <col min="13809" max="13809" width="12.42578125" style="94" bestFit="1" customWidth="1"/>
    <col min="13810" max="13810" width="13.28515625" style="94" bestFit="1" customWidth="1"/>
    <col min="13811" max="13811" width="46.7109375" style="94" bestFit="1" customWidth="1"/>
    <col min="13812" max="14050" width="8.85546875" style="94"/>
    <col min="14051" max="14051" width="61" style="94" customWidth="1"/>
    <col min="14052" max="14052" width="9.140625" style="94" customWidth="1"/>
    <col min="14053" max="14053" width="5.85546875" style="94" customWidth="1"/>
    <col min="14054" max="14054" width="5.140625" style="94" customWidth="1"/>
    <col min="14055" max="14055" width="18.140625" style="94" customWidth="1"/>
    <col min="14056" max="14056" width="8.5703125" style="94" customWidth="1"/>
    <col min="14057" max="14057" width="27.140625" style="94" customWidth="1"/>
    <col min="14058" max="14064" width="0" style="94" hidden="1" customWidth="1"/>
    <col min="14065" max="14065" width="12.42578125" style="94" bestFit="1" customWidth="1"/>
    <col min="14066" max="14066" width="13.28515625" style="94" bestFit="1" customWidth="1"/>
    <col min="14067" max="14067" width="46.7109375" style="94" bestFit="1" customWidth="1"/>
    <col min="14068" max="14306" width="8.85546875" style="94"/>
    <col min="14307" max="14307" width="61" style="94" customWidth="1"/>
    <col min="14308" max="14308" width="9.140625" style="94" customWidth="1"/>
    <col min="14309" max="14309" width="5.85546875" style="94" customWidth="1"/>
    <col min="14310" max="14310" width="5.140625" style="94" customWidth="1"/>
    <col min="14311" max="14311" width="18.140625" style="94" customWidth="1"/>
    <col min="14312" max="14312" width="8.5703125" style="94" customWidth="1"/>
    <col min="14313" max="14313" width="27.140625" style="94" customWidth="1"/>
    <col min="14314" max="14320" width="0" style="94" hidden="1" customWidth="1"/>
    <col min="14321" max="14321" width="12.42578125" style="94" bestFit="1" customWidth="1"/>
    <col min="14322" max="14322" width="13.28515625" style="94" bestFit="1" customWidth="1"/>
    <col min="14323" max="14323" width="46.7109375" style="94" bestFit="1" customWidth="1"/>
    <col min="14324" max="14562" width="8.85546875" style="94"/>
    <col min="14563" max="14563" width="61" style="94" customWidth="1"/>
    <col min="14564" max="14564" width="9.140625" style="94" customWidth="1"/>
    <col min="14565" max="14565" width="5.85546875" style="94" customWidth="1"/>
    <col min="14566" max="14566" width="5.140625" style="94" customWidth="1"/>
    <col min="14567" max="14567" width="18.140625" style="94" customWidth="1"/>
    <col min="14568" max="14568" width="8.5703125" style="94" customWidth="1"/>
    <col min="14569" max="14569" width="27.140625" style="94" customWidth="1"/>
    <col min="14570" max="14576" width="0" style="94" hidden="1" customWidth="1"/>
    <col min="14577" max="14577" width="12.42578125" style="94" bestFit="1" customWidth="1"/>
    <col min="14578" max="14578" width="13.28515625" style="94" bestFit="1" customWidth="1"/>
    <col min="14579" max="14579" width="46.7109375" style="94" bestFit="1" customWidth="1"/>
    <col min="14580" max="14818" width="8.85546875" style="94"/>
    <col min="14819" max="14819" width="61" style="94" customWidth="1"/>
    <col min="14820" max="14820" width="9.140625" style="94" customWidth="1"/>
    <col min="14821" max="14821" width="5.85546875" style="94" customWidth="1"/>
    <col min="14822" max="14822" width="5.140625" style="94" customWidth="1"/>
    <col min="14823" max="14823" width="18.140625" style="94" customWidth="1"/>
    <col min="14824" max="14824" width="8.5703125" style="94" customWidth="1"/>
    <col min="14825" max="14825" width="27.140625" style="94" customWidth="1"/>
    <col min="14826" max="14832" width="0" style="94" hidden="1" customWidth="1"/>
    <col min="14833" max="14833" width="12.42578125" style="94" bestFit="1" customWidth="1"/>
    <col min="14834" max="14834" width="13.28515625" style="94" bestFit="1" customWidth="1"/>
    <col min="14835" max="14835" width="46.7109375" style="94" bestFit="1" customWidth="1"/>
    <col min="14836" max="15074" width="8.85546875" style="94"/>
    <col min="15075" max="15075" width="61" style="94" customWidth="1"/>
    <col min="15076" max="15076" width="9.140625" style="94" customWidth="1"/>
    <col min="15077" max="15077" width="5.85546875" style="94" customWidth="1"/>
    <col min="15078" max="15078" width="5.140625" style="94" customWidth="1"/>
    <col min="15079" max="15079" width="18.140625" style="94" customWidth="1"/>
    <col min="15080" max="15080" width="8.5703125" style="94" customWidth="1"/>
    <col min="15081" max="15081" width="27.140625" style="94" customWidth="1"/>
    <col min="15082" max="15088" width="0" style="94" hidden="1" customWidth="1"/>
    <col min="15089" max="15089" width="12.42578125" style="94" bestFit="1" customWidth="1"/>
    <col min="15090" max="15090" width="13.28515625" style="94" bestFit="1" customWidth="1"/>
    <col min="15091" max="15091" width="46.7109375" style="94" bestFit="1" customWidth="1"/>
    <col min="15092" max="15330" width="8.85546875" style="94"/>
    <col min="15331" max="15331" width="61" style="94" customWidth="1"/>
    <col min="15332" max="15332" width="9.140625" style="94" customWidth="1"/>
    <col min="15333" max="15333" width="5.85546875" style="94" customWidth="1"/>
    <col min="15334" max="15334" width="5.140625" style="94" customWidth="1"/>
    <col min="15335" max="15335" width="18.140625" style="94" customWidth="1"/>
    <col min="15336" max="15336" width="8.5703125" style="94" customWidth="1"/>
    <col min="15337" max="15337" width="27.140625" style="94" customWidth="1"/>
    <col min="15338" max="15344" width="0" style="94" hidden="1" customWidth="1"/>
    <col min="15345" max="15345" width="12.42578125" style="94" bestFit="1" customWidth="1"/>
    <col min="15346" max="15346" width="13.28515625" style="94" bestFit="1" customWidth="1"/>
    <col min="15347" max="15347" width="46.7109375" style="94" bestFit="1" customWidth="1"/>
    <col min="15348" max="15586" width="8.85546875" style="94"/>
    <col min="15587" max="15587" width="61" style="94" customWidth="1"/>
    <col min="15588" max="15588" width="9.140625" style="94" customWidth="1"/>
    <col min="15589" max="15589" width="5.85546875" style="94" customWidth="1"/>
    <col min="15590" max="15590" width="5.140625" style="94" customWidth="1"/>
    <col min="15591" max="15591" width="18.140625" style="94" customWidth="1"/>
    <col min="15592" max="15592" width="8.5703125" style="94" customWidth="1"/>
    <col min="15593" max="15593" width="27.140625" style="94" customWidth="1"/>
    <col min="15594" max="15600" width="0" style="94" hidden="1" customWidth="1"/>
    <col min="15601" max="15601" width="12.42578125" style="94" bestFit="1" customWidth="1"/>
    <col min="15602" max="15602" width="13.28515625" style="94" bestFit="1" customWidth="1"/>
    <col min="15603" max="15603" width="46.7109375" style="94" bestFit="1" customWidth="1"/>
    <col min="15604" max="15842" width="8.85546875" style="94"/>
    <col min="15843" max="15843" width="61" style="94" customWidth="1"/>
    <col min="15844" max="15844" width="9.140625" style="94" customWidth="1"/>
    <col min="15845" max="15845" width="5.85546875" style="94" customWidth="1"/>
    <col min="15846" max="15846" width="5.140625" style="94" customWidth="1"/>
    <col min="15847" max="15847" width="18.140625" style="94" customWidth="1"/>
    <col min="15848" max="15848" width="8.5703125" style="94" customWidth="1"/>
    <col min="15849" max="15849" width="27.140625" style="94" customWidth="1"/>
    <col min="15850" max="15856" width="0" style="94" hidden="1" customWidth="1"/>
    <col min="15857" max="15857" width="12.42578125" style="94" bestFit="1" customWidth="1"/>
    <col min="15858" max="15858" width="13.28515625" style="94" bestFit="1" customWidth="1"/>
    <col min="15859" max="15859" width="46.7109375" style="94" bestFit="1" customWidth="1"/>
    <col min="15860" max="16098" width="8.85546875" style="94"/>
    <col min="16099" max="16099" width="61" style="94" customWidth="1"/>
    <col min="16100" max="16100" width="9.140625" style="94" customWidth="1"/>
    <col min="16101" max="16101" width="5.85546875" style="94" customWidth="1"/>
    <col min="16102" max="16102" width="5.140625" style="94" customWidth="1"/>
    <col min="16103" max="16103" width="18.140625" style="94" customWidth="1"/>
    <col min="16104" max="16104" width="8.5703125" style="94" customWidth="1"/>
    <col min="16105" max="16105" width="27.140625" style="94" customWidth="1"/>
    <col min="16106" max="16112" width="0" style="94" hidden="1" customWidth="1"/>
    <col min="16113" max="16113" width="12.42578125" style="94" bestFit="1" customWidth="1"/>
    <col min="16114" max="16114" width="13.28515625" style="94" bestFit="1" customWidth="1"/>
    <col min="16115" max="16115" width="46.7109375" style="94" bestFit="1" customWidth="1"/>
    <col min="16116" max="16384" width="8.85546875" style="94"/>
  </cols>
  <sheetData>
    <row r="1" spans="1:33" x14ac:dyDescent="0.25">
      <c r="G1" s="41" t="s">
        <v>832</v>
      </c>
    </row>
    <row r="2" spans="1:33" x14ac:dyDescent="0.25">
      <c r="G2" s="41" t="s">
        <v>1</v>
      </c>
    </row>
    <row r="3" spans="1:33" x14ac:dyDescent="0.25">
      <c r="G3" s="41" t="s">
        <v>2</v>
      </c>
    </row>
    <row r="4" spans="1:33" x14ac:dyDescent="0.25">
      <c r="G4" s="41" t="s">
        <v>3</v>
      </c>
    </row>
    <row r="5" spans="1:33" x14ac:dyDescent="0.25">
      <c r="G5" s="41" t="s">
        <v>4</v>
      </c>
    </row>
    <row r="6" spans="1:33" x14ac:dyDescent="0.25">
      <c r="G6" s="41" t="s">
        <v>830</v>
      </c>
    </row>
    <row r="7" spans="1:33" x14ac:dyDescent="0.25">
      <c r="G7" s="41" t="s">
        <v>831</v>
      </c>
    </row>
    <row r="9" spans="1:33" ht="91.15" customHeight="1" x14ac:dyDescent="0.25">
      <c r="A9" s="493" t="s">
        <v>223</v>
      </c>
      <c r="B9" s="493"/>
      <c r="C9" s="493"/>
      <c r="D9" s="493"/>
      <c r="E9" s="493"/>
      <c r="F9" s="493"/>
      <c r="G9" s="493"/>
      <c r="H9" s="493"/>
    </row>
    <row r="11" spans="1:33" x14ac:dyDescent="0.25">
      <c r="A11" s="95"/>
      <c r="F11" s="96"/>
    </row>
    <row r="12" spans="1:33" ht="30" x14ac:dyDescent="0.25">
      <c r="A12" s="97" t="s">
        <v>6</v>
      </c>
      <c r="B12" s="31" t="s">
        <v>7</v>
      </c>
      <c r="C12" s="31" t="s">
        <v>8</v>
      </c>
      <c r="D12" s="31" t="s">
        <v>9</v>
      </c>
      <c r="E12" s="31" t="s">
        <v>10</v>
      </c>
      <c r="F12" s="11" t="s">
        <v>11</v>
      </c>
      <c r="G12" s="11" t="s">
        <v>12</v>
      </c>
      <c r="H12" s="11" t="s">
        <v>143</v>
      </c>
    </row>
    <row r="13" spans="1:33" s="102" customFormat="1" ht="24" customHeight="1" x14ac:dyDescent="0.25">
      <c r="A13" s="98" t="s">
        <v>157</v>
      </c>
      <c r="B13" s="30"/>
      <c r="C13" s="30"/>
      <c r="D13" s="30"/>
      <c r="E13" s="30"/>
      <c r="F13" s="99">
        <f>F14+F190+F104+F117+F233+F223+F136+F148+F184</f>
        <v>1852665927.4233332</v>
      </c>
      <c r="G13" s="99">
        <f>G14+G190+G104+G117+G233+G223+G136+G148+G184</f>
        <v>950138337.37000012</v>
      </c>
      <c r="H13" s="99">
        <f>H14+H190+H104+H117+H233+H223+H136+H148+H184</f>
        <v>822216731.33000004</v>
      </c>
      <c r="I13" s="92"/>
      <c r="J13" s="73"/>
      <c r="K13" s="73"/>
      <c r="L13" s="73"/>
      <c r="M13" s="100"/>
      <c r="N13" s="100"/>
      <c r="O13" s="100"/>
      <c r="P13" s="100"/>
      <c r="Q13" s="100"/>
      <c r="R13" s="100"/>
      <c r="S13" s="100"/>
      <c r="T13" s="100"/>
      <c r="U13" s="100"/>
      <c r="V13" s="80"/>
      <c r="W13" s="80"/>
      <c r="X13" s="80"/>
      <c r="Y13" s="80"/>
      <c r="Z13" s="101"/>
      <c r="AA13" s="101"/>
      <c r="AB13" s="101"/>
      <c r="AC13" s="101"/>
      <c r="AD13" s="101"/>
      <c r="AE13" s="101"/>
      <c r="AF13" s="101"/>
      <c r="AG13" s="101"/>
    </row>
    <row r="14" spans="1:33" s="102" customFormat="1" x14ac:dyDescent="0.25">
      <c r="A14" s="18" t="s">
        <v>14</v>
      </c>
      <c r="B14" s="19" t="s">
        <v>15</v>
      </c>
      <c r="C14" s="19"/>
      <c r="D14" s="19"/>
      <c r="E14" s="19"/>
      <c r="F14" s="20">
        <f>F15+F20+F29+F37+F54+F59+F49</f>
        <v>788399387.9133333</v>
      </c>
      <c r="G14" s="20">
        <f>G15+G20+G29+G37+G54+G59+G49</f>
        <v>767822814.68000007</v>
      </c>
      <c r="H14" s="20">
        <f>H15+H20+H29+H37+H54+H59+H49</f>
        <v>768530908.73000002</v>
      </c>
      <c r="I14" s="92"/>
      <c r="J14" s="73"/>
      <c r="K14" s="73"/>
      <c r="L14" s="73"/>
      <c r="M14" s="73"/>
      <c r="N14" s="100"/>
      <c r="O14" s="100"/>
      <c r="P14" s="100"/>
      <c r="Q14" s="100"/>
      <c r="R14" s="100"/>
      <c r="S14" s="100"/>
      <c r="T14" s="100"/>
      <c r="U14" s="100"/>
      <c r="V14" s="80"/>
      <c r="W14" s="80"/>
      <c r="X14" s="80"/>
      <c r="Y14" s="80"/>
      <c r="Z14" s="101"/>
      <c r="AA14" s="101"/>
      <c r="AB14" s="101"/>
      <c r="AC14" s="101"/>
      <c r="AD14" s="101"/>
      <c r="AE14" s="101"/>
      <c r="AF14" s="101"/>
      <c r="AG14" s="101"/>
    </row>
    <row r="15" spans="1:33" s="102" customFormat="1" ht="47.25" x14ac:dyDescent="0.25">
      <c r="A15" s="18" t="s">
        <v>16</v>
      </c>
      <c r="B15" s="19" t="s">
        <v>15</v>
      </c>
      <c r="C15" s="19" t="s">
        <v>17</v>
      </c>
      <c r="D15" s="19"/>
      <c r="E15" s="19"/>
      <c r="F15" s="328">
        <f t="shared" ref="F15:H18" si="0">F16</f>
        <v>9081110</v>
      </c>
      <c r="G15" s="328">
        <f t="shared" si="0"/>
        <v>9085598</v>
      </c>
      <c r="H15" s="328">
        <f t="shared" si="0"/>
        <v>8999510</v>
      </c>
      <c r="I15" s="92"/>
      <c r="J15" s="92"/>
      <c r="K15" s="92"/>
      <c r="L15" s="73"/>
      <c r="M15" s="100"/>
      <c r="N15" s="100"/>
      <c r="O15" s="100"/>
      <c r="P15" s="100"/>
      <c r="Q15" s="100"/>
      <c r="R15" s="100"/>
      <c r="S15" s="100"/>
      <c r="T15" s="100"/>
      <c r="U15" s="100"/>
      <c r="V15" s="80"/>
      <c r="W15" s="80"/>
      <c r="X15" s="80"/>
      <c r="Y15" s="80"/>
      <c r="Z15" s="101"/>
      <c r="AA15" s="101"/>
      <c r="AB15" s="101"/>
      <c r="AC15" s="101"/>
      <c r="AD15" s="101"/>
      <c r="AE15" s="101"/>
      <c r="AF15" s="101"/>
      <c r="AG15" s="101"/>
    </row>
    <row r="16" spans="1:33" s="102" customFormat="1" x14ac:dyDescent="0.25">
      <c r="A16" s="18" t="s">
        <v>18</v>
      </c>
      <c r="B16" s="19" t="s">
        <v>15</v>
      </c>
      <c r="C16" s="19" t="s">
        <v>17</v>
      </c>
      <c r="D16" s="19" t="s">
        <v>19</v>
      </c>
      <c r="E16" s="19"/>
      <c r="F16" s="328">
        <f t="shared" si="0"/>
        <v>9081110</v>
      </c>
      <c r="G16" s="328">
        <f t="shared" si="0"/>
        <v>9085598</v>
      </c>
      <c r="H16" s="328">
        <f t="shared" si="0"/>
        <v>8999510</v>
      </c>
      <c r="I16" s="92"/>
      <c r="J16" s="73"/>
      <c r="K16" s="73"/>
      <c r="L16" s="73"/>
      <c r="M16" s="100"/>
      <c r="N16" s="100"/>
      <c r="O16" s="100"/>
      <c r="P16" s="100"/>
      <c r="Q16" s="100"/>
      <c r="R16" s="100"/>
      <c r="S16" s="100"/>
      <c r="T16" s="100"/>
      <c r="U16" s="100"/>
      <c r="V16" s="80"/>
      <c r="W16" s="80"/>
      <c r="X16" s="80"/>
      <c r="Y16" s="80"/>
      <c r="Z16" s="101"/>
      <c r="AA16" s="101"/>
      <c r="AB16" s="101"/>
      <c r="AC16" s="101"/>
      <c r="AD16" s="101"/>
      <c r="AE16" s="101"/>
      <c r="AF16" s="101"/>
      <c r="AG16" s="101"/>
    </row>
    <row r="17" spans="1:33" ht="30.75" x14ac:dyDescent="0.25">
      <c r="A17" s="22" t="s">
        <v>20</v>
      </c>
      <c r="B17" s="23" t="s">
        <v>15</v>
      </c>
      <c r="C17" s="23" t="s">
        <v>17</v>
      </c>
      <c r="D17" s="23" t="s">
        <v>21</v>
      </c>
      <c r="E17" s="23"/>
      <c r="F17" s="329">
        <f t="shared" si="0"/>
        <v>9081110</v>
      </c>
      <c r="G17" s="329">
        <f t="shared" si="0"/>
        <v>9085598</v>
      </c>
      <c r="H17" s="329">
        <f t="shared" si="0"/>
        <v>8999510</v>
      </c>
    </row>
    <row r="18" spans="1:33" x14ac:dyDescent="0.25">
      <c r="A18" s="22" t="s">
        <v>158</v>
      </c>
      <c r="B18" s="23" t="s">
        <v>15</v>
      </c>
      <c r="C18" s="23" t="s">
        <v>17</v>
      </c>
      <c r="D18" s="23" t="s">
        <v>159</v>
      </c>
      <c r="E18" s="23"/>
      <c r="F18" s="329">
        <f t="shared" si="0"/>
        <v>9081110</v>
      </c>
      <c r="G18" s="329">
        <f t="shared" si="0"/>
        <v>9085598</v>
      </c>
      <c r="H18" s="329">
        <f t="shared" si="0"/>
        <v>8999510</v>
      </c>
    </row>
    <row r="19" spans="1:33" ht="75.75" x14ac:dyDescent="0.25">
      <c r="A19" s="22" t="s">
        <v>22</v>
      </c>
      <c r="B19" s="23" t="s">
        <v>15</v>
      </c>
      <c r="C19" s="23" t="s">
        <v>17</v>
      </c>
      <c r="D19" s="23" t="s">
        <v>159</v>
      </c>
      <c r="E19" s="23" t="s">
        <v>23</v>
      </c>
      <c r="F19" s="330">
        <v>9081110</v>
      </c>
      <c r="G19" s="330">
        <v>9085598</v>
      </c>
      <c r="H19" s="330">
        <v>8999510</v>
      </c>
    </row>
    <row r="20" spans="1:33" s="102" customFormat="1" ht="63" x14ac:dyDescent="0.25">
      <c r="A20" s="18" t="s">
        <v>24</v>
      </c>
      <c r="B20" s="19" t="s">
        <v>15</v>
      </c>
      <c r="C20" s="19" t="s">
        <v>25</v>
      </c>
      <c r="D20" s="19"/>
      <c r="E20" s="19"/>
      <c r="F20" s="328">
        <f t="shared" ref="F20:H21" si="1">F21</f>
        <v>9442281.120000001</v>
      </c>
      <c r="G20" s="328">
        <f t="shared" si="1"/>
        <v>5072585.76</v>
      </c>
      <c r="H20" s="328">
        <f t="shared" si="1"/>
        <v>5311265.62</v>
      </c>
      <c r="I20" s="92"/>
      <c r="J20" s="73"/>
      <c r="K20" s="73"/>
      <c r="L20" s="73"/>
      <c r="M20" s="100"/>
      <c r="N20" s="100"/>
      <c r="O20" s="100"/>
      <c r="P20" s="100"/>
      <c r="Q20" s="100"/>
      <c r="R20" s="100"/>
      <c r="S20" s="100"/>
      <c r="T20" s="100"/>
      <c r="U20" s="100"/>
      <c r="V20" s="80"/>
      <c r="W20" s="80"/>
      <c r="X20" s="80"/>
      <c r="Y20" s="80"/>
      <c r="Z20" s="101"/>
      <c r="AA20" s="101"/>
      <c r="AB20" s="101"/>
      <c r="AC20" s="101"/>
      <c r="AD20" s="101"/>
      <c r="AE20" s="101"/>
      <c r="AF20" s="101"/>
      <c r="AG20" s="101"/>
    </row>
    <row r="21" spans="1:33" s="102" customFormat="1" x14ac:dyDescent="0.25">
      <c r="A21" s="18" t="s">
        <v>18</v>
      </c>
      <c r="B21" s="19" t="s">
        <v>15</v>
      </c>
      <c r="C21" s="19" t="s">
        <v>25</v>
      </c>
      <c r="D21" s="19" t="s">
        <v>19</v>
      </c>
      <c r="E21" s="19"/>
      <c r="F21" s="328">
        <f t="shared" si="1"/>
        <v>9442281.120000001</v>
      </c>
      <c r="G21" s="328">
        <f t="shared" si="1"/>
        <v>5072585.76</v>
      </c>
      <c r="H21" s="328">
        <f t="shared" si="1"/>
        <v>5311265.62</v>
      </c>
      <c r="I21" s="92"/>
      <c r="J21" s="73"/>
      <c r="K21" s="73"/>
      <c r="L21" s="73"/>
      <c r="M21" s="100"/>
      <c r="N21" s="100"/>
      <c r="O21" s="100"/>
      <c r="P21" s="100"/>
      <c r="Q21" s="100"/>
      <c r="R21" s="100"/>
      <c r="S21" s="100"/>
      <c r="T21" s="100"/>
      <c r="U21" s="100"/>
      <c r="V21" s="80"/>
      <c r="W21" s="80"/>
      <c r="X21" s="80"/>
      <c r="Y21" s="80"/>
      <c r="Z21" s="101"/>
      <c r="AA21" s="101"/>
      <c r="AB21" s="101"/>
      <c r="AC21" s="101"/>
      <c r="AD21" s="101"/>
      <c r="AE21" s="101"/>
      <c r="AF21" s="101"/>
      <c r="AG21" s="101"/>
    </row>
    <row r="22" spans="1:33" ht="30.75" x14ac:dyDescent="0.25">
      <c r="A22" s="22" t="s">
        <v>20</v>
      </c>
      <c r="B22" s="23" t="s">
        <v>15</v>
      </c>
      <c r="C22" s="23" t="s">
        <v>25</v>
      </c>
      <c r="D22" s="23" t="s">
        <v>21</v>
      </c>
      <c r="E22" s="23"/>
      <c r="F22" s="329">
        <f>F25+F23</f>
        <v>9442281.120000001</v>
      </c>
      <c r="G22" s="329">
        <f>G25+G23</f>
        <v>5072585.76</v>
      </c>
      <c r="H22" s="329">
        <f>H25+H23</f>
        <v>5311265.62</v>
      </c>
    </row>
    <row r="23" spans="1:33" ht="30.75" x14ac:dyDescent="0.25">
      <c r="A23" s="22" t="s">
        <v>622</v>
      </c>
      <c r="B23" s="23" t="s">
        <v>15</v>
      </c>
      <c r="C23" s="23" t="s">
        <v>25</v>
      </c>
      <c r="D23" s="23" t="s">
        <v>621</v>
      </c>
      <c r="E23" s="23"/>
      <c r="F23" s="329">
        <f>F24</f>
        <v>4649025.25</v>
      </c>
      <c r="G23" s="329">
        <f>G24</f>
        <v>0</v>
      </c>
      <c r="H23" s="329">
        <f>H24</f>
        <v>0</v>
      </c>
    </row>
    <row r="24" spans="1:33" ht="75.75" x14ac:dyDescent="0.25">
      <c r="A24" s="22" t="s">
        <v>22</v>
      </c>
      <c r="B24" s="23" t="s">
        <v>15</v>
      </c>
      <c r="C24" s="23" t="s">
        <v>25</v>
      </c>
      <c r="D24" s="23" t="s">
        <v>621</v>
      </c>
      <c r="E24" s="23" t="s">
        <v>23</v>
      </c>
      <c r="F24" s="329">
        <v>4649025.25</v>
      </c>
      <c r="G24" s="329">
        <v>0</v>
      </c>
      <c r="H24" s="329">
        <v>0</v>
      </c>
    </row>
    <row r="25" spans="1:33" ht="30.75" x14ac:dyDescent="0.25">
      <c r="A25" s="32" t="s">
        <v>160</v>
      </c>
      <c r="B25" s="23" t="s">
        <v>15</v>
      </c>
      <c r="C25" s="23" t="s">
        <v>25</v>
      </c>
      <c r="D25" s="23" t="s">
        <v>161</v>
      </c>
      <c r="E25" s="23"/>
      <c r="F25" s="329">
        <f>F26+F27+F28</f>
        <v>4793255.87</v>
      </c>
      <c r="G25" s="329">
        <f>G26+G27+G28</f>
        <v>5072585.76</v>
      </c>
      <c r="H25" s="329">
        <f>H26+H27+H28</f>
        <v>5311265.62</v>
      </c>
    </row>
    <row r="26" spans="1:33" ht="75.75" x14ac:dyDescent="0.25">
      <c r="A26" s="22" t="s">
        <v>22</v>
      </c>
      <c r="B26" s="23" t="s">
        <v>15</v>
      </c>
      <c r="C26" s="23" t="s">
        <v>25</v>
      </c>
      <c r="D26" s="23" t="s">
        <v>161</v>
      </c>
      <c r="E26" s="23" t="s">
        <v>23</v>
      </c>
      <c r="F26" s="330">
        <f>847154.58+1111764.83</f>
        <v>1958919.4100000001</v>
      </c>
      <c r="G26" s="330">
        <v>847154.58</v>
      </c>
      <c r="H26" s="330">
        <v>874470.08</v>
      </c>
    </row>
    <row r="27" spans="1:33" ht="30.75" x14ac:dyDescent="0.25">
      <c r="A27" s="22" t="s">
        <v>26</v>
      </c>
      <c r="B27" s="23" t="s">
        <v>15</v>
      </c>
      <c r="C27" s="23" t="s">
        <v>25</v>
      </c>
      <c r="D27" s="23" t="s">
        <v>161</v>
      </c>
      <c r="E27" s="23" t="s">
        <v>27</v>
      </c>
      <c r="F27" s="330">
        <f>4061701.29-135600-1111764.83</f>
        <v>2814336.46</v>
      </c>
      <c r="G27" s="330">
        <f>4338089.18-143058</f>
        <v>4195031.18</v>
      </c>
      <c r="H27" s="330">
        <f>4555311.76-150497.02</f>
        <v>4404814.74</v>
      </c>
    </row>
    <row r="28" spans="1:33" x14ac:dyDescent="0.25">
      <c r="A28" s="22" t="s">
        <v>28</v>
      </c>
      <c r="B28" s="23" t="s">
        <v>15</v>
      </c>
      <c r="C28" s="23" t="s">
        <v>25</v>
      </c>
      <c r="D28" s="23" t="s">
        <v>161</v>
      </c>
      <c r="E28" s="23" t="s">
        <v>29</v>
      </c>
      <c r="F28" s="329">
        <v>20000</v>
      </c>
      <c r="G28" s="329">
        <v>30400</v>
      </c>
      <c r="H28" s="330">
        <v>31980.799999999999</v>
      </c>
    </row>
    <row r="29" spans="1:33" s="102" customFormat="1" ht="78.75" x14ac:dyDescent="0.25">
      <c r="A29" s="26" t="s">
        <v>609</v>
      </c>
      <c r="B29" s="19" t="s">
        <v>15</v>
      </c>
      <c r="C29" s="19" t="s">
        <v>30</v>
      </c>
      <c r="D29" s="19"/>
      <c r="E29" s="19"/>
      <c r="F29" s="328">
        <f t="shared" ref="F29:H31" si="2">F30</f>
        <v>75691819.109999999</v>
      </c>
      <c r="G29" s="328">
        <f t="shared" si="2"/>
        <v>77202429.319999993</v>
      </c>
      <c r="H29" s="328">
        <f t="shared" si="2"/>
        <v>77701079.309999987</v>
      </c>
      <c r="I29" s="92"/>
      <c r="J29" s="73"/>
      <c r="K29" s="73"/>
      <c r="L29" s="73"/>
      <c r="M29" s="100"/>
      <c r="N29" s="100"/>
      <c r="O29" s="100"/>
      <c r="P29" s="100"/>
      <c r="Q29" s="100"/>
      <c r="R29" s="100"/>
      <c r="S29" s="100"/>
      <c r="T29" s="100"/>
      <c r="U29" s="100"/>
      <c r="V29" s="80"/>
      <c r="W29" s="80"/>
      <c r="X29" s="80"/>
      <c r="Y29" s="80"/>
      <c r="Z29" s="101"/>
      <c r="AA29" s="101"/>
      <c r="AB29" s="101"/>
      <c r="AC29" s="101"/>
      <c r="AD29" s="101"/>
      <c r="AE29" s="101"/>
      <c r="AF29" s="101"/>
      <c r="AG29" s="101"/>
    </row>
    <row r="30" spans="1:33" s="102" customFormat="1" x14ac:dyDescent="0.25">
      <c r="A30" s="18" t="s">
        <v>18</v>
      </c>
      <c r="B30" s="19" t="s">
        <v>15</v>
      </c>
      <c r="C30" s="19" t="s">
        <v>30</v>
      </c>
      <c r="D30" s="19" t="s">
        <v>19</v>
      </c>
      <c r="E30" s="19"/>
      <c r="F30" s="328">
        <f t="shared" si="2"/>
        <v>75691819.109999999</v>
      </c>
      <c r="G30" s="328">
        <f t="shared" si="2"/>
        <v>77202429.319999993</v>
      </c>
      <c r="H30" s="328">
        <f t="shared" si="2"/>
        <v>77701079.309999987</v>
      </c>
      <c r="I30" s="92"/>
      <c r="J30" s="73"/>
      <c r="K30" s="73"/>
      <c r="L30" s="73"/>
      <c r="M30" s="100"/>
      <c r="N30" s="100"/>
      <c r="O30" s="100"/>
      <c r="P30" s="100"/>
      <c r="Q30" s="100"/>
      <c r="R30" s="100"/>
      <c r="S30" s="100"/>
      <c r="T30" s="100"/>
      <c r="U30" s="100"/>
      <c r="V30" s="80"/>
      <c r="W30" s="80"/>
      <c r="X30" s="80"/>
      <c r="Y30" s="80"/>
      <c r="Z30" s="101"/>
      <c r="AA30" s="101"/>
      <c r="AB30" s="101"/>
      <c r="AC30" s="101"/>
      <c r="AD30" s="101"/>
      <c r="AE30" s="101"/>
      <c r="AF30" s="101"/>
      <c r="AG30" s="101"/>
    </row>
    <row r="31" spans="1:33" ht="30.75" x14ac:dyDescent="0.25">
      <c r="A31" s="22" t="s">
        <v>20</v>
      </c>
      <c r="B31" s="23" t="s">
        <v>15</v>
      </c>
      <c r="C31" s="23" t="s">
        <v>30</v>
      </c>
      <c r="D31" s="23" t="s">
        <v>21</v>
      </c>
      <c r="E31" s="23"/>
      <c r="F31" s="329">
        <f t="shared" si="2"/>
        <v>75691819.109999999</v>
      </c>
      <c r="G31" s="329">
        <f t="shared" si="2"/>
        <v>77202429.319999993</v>
      </c>
      <c r="H31" s="329">
        <f t="shared" si="2"/>
        <v>77701079.309999987</v>
      </c>
    </row>
    <row r="32" spans="1:33" ht="30.75" x14ac:dyDescent="0.25">
      <c r="A32" s="22" t="s">
        <v>162</v>
      </c>
      <c r="B32" s="23" t="s">
        <v>15</v>
      </c>
      <c r="C32" s="23" t="s">
        <v>30</v>
      </c>
      <c r="D32" s="23" t="s">
        <v>163</v>
      </c>
      <c r="E32" s="23"/>
      <c r="F32" s="329">
        <f>F33+F34+F35+F36</f>
        <v>75691819.109999999</v>
      </c>
      <c r="G32" s="329">
        <f>G33+G34+G35+G36</f>
        <v>77202429.319999993</v>
      </c>
      <c r="H32" s="329">
        <f>H33+H34+H35+H36</f>
        <v>77701079.309999987</v>
      </c>
    </row>
    <row r="33" spans="1:33" ht="75.75" x14ac:dyDescent="0.25">
      <c r="A33" s="22" t="s">
        <v>22</v>
      </c>
      <c r="B33" s="23" t="s">
        <v>15</v>
      </c>
      <c r="C33" s="23" t="s">
        <v>30</v>
      </c>
      <c r="D33" s="23" t="s">
        <v>163</v>
      </c>
      <c r="E33" s="23" t="s">
        <v>23</v>
      </c>
      <c r="F33" s="330">
        <v>70327780.310000002</v>
      </c>
      <c r="G33" s="330">
        <v>70532182.319999993</v>
      </c>
      <c r="H33" s="330">
        <v>70736065.319999993</v>
      </c>
    </row>
    <row r="34" spans="1:33" ht="30.75" x14ac:dyDescent="0.25">
      <c r="A34" s="22" t="s">
        <v>26</v>
      </c>
      <c r="B34" s="23" t="s">
        <v>15</v>
      </c>
      <c r="C34" s="23" t="s">
        <v>30</v>
      </c>
      <c r="D34" s="23" t="s">
        <v>163</v>
      </c>
      <c r="E34" s="23" t="s">
        <v>27</v>
      </c>
      <c r="F34" s="330">
        <f>6868597-1105600-646210+92281.8</f>
        <v>5209068.8</v>
      </c>
      <c r="G34" s="330">
        <f>7197027-681750</f>
        <v>6515277</v>
      </c>
      <c r="H34" s="330">
        <f>7527244.99-717201</f>
        <v>6810043.9900000002</v>
      </c>
    </row>
    <row r="35" spans="1:33" ht="30.75" hidden="1" x14ac:dyDescent="0.25">
      <c r="A35" s="22" t="s">
        <v>52</v>
      </c>
      <c r="B35" s="23" t="s">
        <v>15</v>
      </c>
      <c r="C35" s="23" t="s">
        <v>30</v>
      </c>
      <c r="D35" s="23" t="s">
        <v>163</v>
      </c>
      <c r="E35" s="23" t="s">
        <v>53</v>
      </c>
      <c r="F35" s="330"/>
      <c r="G35" s="330"/>
      <c r="H35" s="330"/>
    </row>
    <row r="36" spans="1:33" x14ac:dyDescent="0.25">
      <c r="A36" s="22" t="s">
        <v>28</v>
      </c>
      <c r="B36" s="23" t="s">
        <v>15</v>
      </c>
      <c r="C36" s="23" t="s">
        <v>30</v>
      </c>
      <c r="D36" s="23" t="s">
        <v>163</v>
      </c>
      <c r="E36" s="23" t="s">
        <v>29</v>
      </c>
      <c r="F36" s="330">
        <v>154970</v>
      </c>
      <c r="G36" s="330">
        <v>154970</v>
      </c>
      <c r="H36" s="330">
        <v>154970</v>
      </c>
    </row>
    <row r="37" spans="1:33" s="102" customFormat="1" ht="63" x14ac:dyDescent="0.25">
      <c r="A37" s="18" t="s">
        <v>31</v>
      </c>
      <c r="B37" s="19" t="s">
        <v>15</v>
      </c>
      <c r="C37" s="19" t="s">
        <v>32</v>
      </c>
      <c r="D37" s="19"/>
      <c r="E37" s="19"/>
      <c r="F37" s="328">
        <f>F38</f>
        <v>46605836.530000001</v>
      </c>
      <c r="G37" s="328">
        <f>G38</f>
        <v>46937865.759999998</v>
      </c>
      <c r="H37" s="328">
        <f>H38</f>
        <v>46445563.060000002</v>
      </c>
      <c r="I37" s="92"/>
      <c r="J37" s="73"/>
      <c r="K37" s="73"/>
      <c r="L37" s="73"/>
      <c r="M37" s="100"/>
      <c r="N37" s="100"/>
      <c r="O37" s="100"/>
      <c r="P37" s="100"/>
      <c r="Q37" s="100"/>
      <c r="R37" s="100"/>
      <c r="S37" s="100"/>
      <c r="T37" s="100"/>
      <c r="U37" s="100"/>
      <c r="V37" s="80"/>
      <c r="W37" s="80"/>
      <c r="X37" s="80"/>
      <c r="Y37" s="80"/>
      <c r="Z37" s="101"/>
      <c r="AA37" s="101"/>
      <c r="AB37" s="101"/>
      <c r="AC37" s="101"/>
      <c r="AD37" s="101"/>
      <c r="AE37" s="101"/>
      <c r="AF37" s="101"/>
      <c r="AG37" s="101"/>
    </row>
    <row r="38" spans="1:33" s="102" customFormat="1" x14ac:dyDescent="0.25">
      <c r="A38" s="18" t="s">
        <v>18</v>
      </c>
      <c r="B38" s="19" t="s">
        <v>15</v>
      </c>
      <c r="C38" s="19" t="s">
        <v>32</v>
      </c>
      <c r="D38" s="19" t="s">
        <v>19</v>
      </c>
      <c r="E38" s="19"/>
      <c r="F38" s="328">
        <f>F39+F46</f>
        <v>46605836.530000001</v>
      </c>
      <c r="G38" s="328">
        <f>G39+G46</f>
        <v>46937865.759999998</v>
      </c>
      <c r="H38" s="328">
        <f>H39+H46</f>
        <v>46445563.060000002</v>
      </c>
      <c r="I38" s="92"/>
      <c r="J38" s="73"/>
      <c r="K38" s="73"/>
      <c r="L38" s="73"/>
      <c r="M38" s="100"/>
      <c r="N38" s="100"/>
      <c r="O38" s="100"/>
      <c r="P38" s="100"/>
      <c r="Q38" s="100"/>
      <c r="R38" s="100"/>
      <c r="S38" s="100"/>
      <c r="T38" s="100"/>
      <c r="U38" s="100"/>
      <c r="V38" s="80"/>
      <c r="W38" s="80"/>
      <c r="X38" s="80"/>
      <c r="Y38" s="80"/>
      <c r="Z38" s="101"/>
      <c r="AA38" s="101"/>
      <c r="AB38" s="101"/>
      <c r="AC38" s="101"/>
      <c r="AD38" s="101"/>
      <c r="AE38" s="101"/>
      <c r="AF38" s="101"/>
      <c r="AG38" s="101"/>
    </row>
    <row r="39" spans="1:33" ht="30.75" x14ac:dyDescent="0.25">
      <c r="A39" s="22" t="s">
        <v>20</v>
      </c>
      <c r="B39" s="23" t="s">
        <v>15</v>
      </c>
      <c r="C39" s="23" t="s">
        <v>32</v>
      </c>
      <c r="D39" s="23" t="s">
        <v>21</v>
      </c>
      <c r="E39" s="23"/>
      <c r="F39" s="329">
        <f>F40+F42</f>
        <v>12369626.530000001</v>
      </c>
      <c r="G39" s="329">
        <f>G40+G42</f>
        <v>12608455.76</v>
      </c>
      <c r="H39" s="329">
        <f>H40+H42</f>
        <v>12536153.059999999</v>
      </c>
    </row>
    <row r="40" spans="1:33" ht="30.75" x14ac:dyDescent="0.25">
      <c r="A40" s="22" t="s">
        <v>164</v>
      </c>
      <c r="B40" s="23" t="s">
        <v>15</v>
      </c>
      <c r="C40" s="23" t="s">
        <v>32</v>
      </c>
      <c r="D40" s="23" t="s">
        <v>165</v>
      </c>
      <c r="E40" s="23"/>
      <c r="F40" s="329">
        <f>F41</f>
        <v>4182138</v>
      </c>
      <c r="G40" s="329">
        <f>G41</f>
        <v>4002138</v>
      </c>
      <c r="H40" s="329">
        <f>H41</f>
        <v>4182138</v>
      </c>
    </row>
    <row r="41" spans="1:33" ht="75.75" x14ac:dyDescent="0.25">
      <c r="A41" s="22" t="s">
        <v>22</v>
      </c>
      <c r="B41" s="23" t="s">
        <v>15</v>
      </c>
      <c r="C41" s="23" t="s">
        <v>32</v>
      </c>
      <c r="D41" s="23" t="s">
        <v>165</v>
      </c>
      <c r="E41" s="23" t="s">
        <v>23</v>
      </c>
      <c r="F41" s="329">
        <v>4182138</v>
      </c>
      <c r="G41" s="329">
        <v>4002138</v>
      </c>
      <c r="H41" s="329">
        <v>4182138</v>
      </c>
    </row>
    <row r="42" spans="1:33" ht="30.75" x14ac:dyDescent="0.25">
      <c r="A42" s="22" t="s">
        <v>162</v>
      </c>
      <c r="B42" s="23" t="s">
        <v>15</v>
      </c>
      <c r="C42" s="23" t="s">
        <v>32</v>
      </c>
      <c r="D42" s="23" t="s">
        <v>163</v>
      </c>
      <c r="E42" s="23"/>
      <c r="F42" s="329">
        <f>F43+F44+F45</f>
        <v>8187488.5300000003</v>
      </c>
      <c r="G42" s="329">
        <f>G43+G44+G45</f>
        <v>8606317.7599999998</v>
      </c>
      <c r="H42" s="329">
        <f>H43+H44+H45</f>
        <v>8354015.0599999996</v>
      </c>
    </row>
    <row r="43" spans="1:33" ht="75.75" x14ac:dyDescent="0.25">
      <c r="A43" s="22" t="s">
        <v>22</v>
      </c>
      <c r="B43" s="23" t="s">
        <v>15</v>
      </c>
      <c r="C43" s="23" t="s">
        <v>32</v>
      </c>
      <c r="D43" s="23" t="s">
        <v>163</v>
      </c>
      <c r="E43" s="23" t="s">
        <v>23</v>
      </c>
      <c r="F43" s="330">
        <v>6937066.5300000003</v>
      </c>
      <c r="G43" s="330">
        <v>7291393.4100000001</v>
      </c>
      <c r="H43" s="330">
        <v>6973673.6399999997</v>
      </c>
    </row>
    <row r="44" spans="1:33" ht="30.75" x14ac:dyDescent="0.25">
      <c r="A44" s="22" t="s">
        <v>26</v>
      </c>
      <c r="B44" s="23" t="s">
        <v>15</v>
      </c>
      <c r="C44" s="23" t="s">
        <v>32</v>
      </c>
      <c r="D44" s="23" t="s">
        <v>163</v>
      </c>
      <c r="E44" s="23" t="s">
        <v>27</v>
      </c>
      <c r="F44" s="330">
        <f>1349135-98713</f>
        <v>1250422</v>
      </c>
      <c r="G44" s="330">
        <f>1413637.35-98713</f>
        <v>1314924.3500000001</v>
      </c>
      <c r="H44" s="330">
        <f>1479054.42-98713</f>
        <v>1380341.42</v>
      </c>
    </row>
    <row r="45" spans="1:33" ht="30.75" hidden="1" x14ac:dyDescent="0.25">
      <c r="A45" s="22" t="s">
        <v>52</v>
      </c>
      <c r="B45" s="23" t="s">
        <v>15</v>
      </c>
      <c r="C45" s="23" t="s">
        <v>32</v>
      </c>
      <c r="D45" s="23" t="s">
        <v>163</v>
      </c>
      <c r="E45" s="23" t="s">
        <v>53</v>
      </c>
      <c r="F45" s="330">
        <v>0</v>
      </c>
      <c r="G45" s="330">
        <v>0</v>
      </c>
      <c r="H45" s="330"/>
    </row>
    <row r="46" spans="1:33" ht="30.75" x14ac:dyDescent="0.25">
      <c r="A46" s="22" t="s">
        <v>162</v>
      </c>
      <c r="B46" s="23" t="s">
        <v>15</v>
      </c>
      <c r="C46" s="23" t="s">
        <v>32</v>
      </c>
      <c r="D46" s="23" t="s">
        <v>163</v>
      </c>
      <c r="E46" s="23"/>
      <c r="F46" s="329">
        <f>F47+F48</f>
        <v>34236210</v>
      </c>
      <c r="G46" s="329">
        <f>G47+G48</f>
        <v>34329410</v>
      </c>
      <c r="H46" s="329">
        <f>H47+H48</f>
        <v>33909410</v>
      </c>
    </row>
    <row r="47" spans="1:33" ht="75.75" x14ac:dyDescent="0.25">
      <c r="A47" s="22" t="s">
        <v>22</v>
      </c>
      <c r="B47" s="23" t="s">
        <v>15</v>
      </c>
      <c r="C47" s="23" t="s">
        <v>32</v>
      </c>
      <c r="D47" s="23" t="s">
        <v>163</v>
      </c>
      <c r="E47" s="23" t="s">
        <v>23</v>
      </c>
      <c r="F47" s="329">
        <v>32046410</v>
      </c>
      <c r="G47" s="329">
        <v>32466410</v>
      </c>
      <c r="H47" s="329">
        <v>32046410</v>
      </c>
    </row>
    <row r="48" spans="1:33" ht="30.75" x14ac:dyDescent="0.25">
      <c r="A48" s="22" t="s">
        <v>26</v>
      </c>
      <c r="B48" s="23" t="s">
        <v>15</v>
      </c>
      <c r="C48" s="23" t="s">
        <v>32</v>
      </c>
      <c r="D48" s="23" t="s">
        <v>163</v>
      </c>
      <c r="E48" s="23" t="s">
        <v>27</v>
      </c>
      <c r="F48" s="330">
        <f>1948000-85000+326800</f>
        <v>2189800</v>
      </c>
      <c r="G48" s="330">
        <f>1948000-85000</f>
        <v>1863000</v>
      </c>
      <c r="H48" s="330">
        <f>1948000-85000</f>
        <v>1863000</v>
      </c>
    </row>
    <row r="49" spans="1:42" ht="31.5" x14ac:dyDescent="0.25">
      <c r="A49" s="18" t="s">
        <v>33</v>
      </c>
      <c r="B49" s="19" t="s">
        <v>15</v>
      </c>
      <c r="C49" s="19" t="s">
        <v>34</v>
      </c>
      <c r="D49" s="19"/>
      <c r="E49" s="19"/>
      <c r="F49" s="332">
        <f t="shared" ref="F49:H52" si="3">F50</f>
        <v>149600</v>
      </c>
      <c r="G49" s="332">
        <f t="shared" si="3"/>
        <v>0</v>
      </c>
      <c r="H49" s="332">
        <f t="shared" si="3"/>
        <v>0</v>
      </c>
    </row>
    <row r="50" spans="1:42" x14ac:dyDescent="0.25">
      <c r="A50" s="18" t="s">
        <v>18</v>
      </c>
      <c r="B50" s="19" t="s">
        <v>15</v>
      </c>
      <c r="C50" s="19" t="s">
        <v>34</v>
      </c>
      <c r="D50" s="19" t="s">
        <v>19</v>
      </c>
      <c r="E50" s="19"/>
      <c r="F50" s="332">
        <f t="shared" si="3"/>
        <v>149600</v>
      </c>
      <c r="G50" s="332">
        <f t="shared" si="3"/>
        <v>0</v>
      </c>
      <c r="H50" s="332">
        <f t="shared" si="3"/>
        <v>0</v>
      </c>
    </row>
    <row r="51" spans="1:42" x14ac:dyDescent="0.25">
      <c r="A51" s="22" t="s">
        <v>56</v>
      </c>
      <c r="B51" s="23" t="s">
        <v>15</v>
      </c>
      <c r="C51" s="23" t="s">
        <v>34</v>
      </c>
      <c r="D51" s="23" t="s">
        <v>38</v>
      </c>
      <c r="E51" s="23"/>
      <c r="F51" s="330">
        <f t="shared" si="3"/>
        <v>149600</v>
      </c>
      <c r="G51" s="330">
        <f t="shared" si="3"/>
        <v>0</v>
      </c>
      <c r="H51" s="330">
        <f t="shared" si="3"/>
        <v>0</v>
      </c>
    </row>
    <row r="52" spans="1:42" ht="30.75" x14ac:dyDescent="0.25">
      <c r="A52" s="22" t="s">
        <v>169</v>
      </c>
      <c r="B52" s="23" t="s">
        <v>15</v>
      </c>
      <c r="C52" s="23" t="s">
        <v>34</v>
      </c>
      <c r="D52" s="23" t="s">
        <v>170</v>
      </c>
      <c r="E52" s="23"/>
      <c r="F52" s="330">
        <f t="shared" si="3"/>
        <v>149600</v>
      </c>
      <c r="G52" s="330">
        <f t="shared" si="3"/>
        <v>0</v>
      </c>
      <c r="H52" s="330">
        <f t="shared" si="3"/>
        <v>0</v>
      </c>
    </row>
    <row r="53" spans="1:42" ht="30.75" x14ac:dyDescent="0.25">
      <c r="A53" s="22" t="s">
        <v>26</v>
      </c>
      <c r="B53" s="23" t="s">
        <v>15</v>
      </c>
      <c r="C53" s="23" t="s">
        <v>34</v>
      </c>
      <c r="D53" s="23" t="s">
        <v>170</v>
      </c>
      <c r="E53" s="23" t="s">
        <v>27</v>
      </c>
      <c r="F53" s="330">
        <v>149600</v>
      </c>
      <c r="G53" s="330">
        <v>0</v>
      </c>
      <c r="H53" s="330">
        <v>0</v>
      </c>
    </row>
    <row r="54" spans="1:42" s="102" customFormat="1" x14ac:dyDescent="0.25">
      <c r="A54" s="18" t="s">
        <v>35</v>
      </c>
      <c r="B54" s="19" t="s">
        <v>15</v>
      </c>
      <c r="C54" s="19" t="s">
        <v>36</v>
      </c>
      <c r="D54" s="19"/>
      <c r="E54" s="19"/>
      <c r="F54" s="328">
        <f t="shared" ref="F54:H57" si="4">F55</f>
        <v>55555898.879999995</v>
      </c>
      <c r="G54" s="328">
        <f t="shared" si="4"/>
        <v>70000000</v>
      </c>
      <c r="H54" s="328">
        <f t="shared" si="4"/>
        <v>70000000</v>
      </c>
      <c r="I54" s="92"/>
      <c r="J54" s="73"/>
      <c r="K54" s="73"/>
      <c r="L54" s="73"/>
      <c r="M54" s="100"/>
      <c r="N54" s="100"/>
      <c r="O54" s="100"/>
      <c r="P54" s="100"/>
      <c r="Q54" s="100"/>
      <c r="R54" s="100"/>
      <c r="S54" s="100"/>
      <c r="T54" s="100"/>
      <c r="U54" s="100"/>
      <c r="V54" s="80"/>
      <c r="W54" s="80"/>
      <c r="X54" s="80"/>
      <c r="Y54" s="80"/>
      <c r="Z54" s="101"/>
      <c r="AA54" s="101"/>
      <c r="AB54" s="101"/>
      <c r="AC54" s="101"/>
      <c r="AD54" s="101"/>
      <c r="AE54" s="101"/>
      <c r="AF54" s="101"/>
      <c r="AG54" s="101"/>
    </row>
    <row r="55" spans="1:42" s="102" customFormat="1" x14ac:dyDescent="0.25">
      <c r="A55" s="18" t="s">
        <v>18</v>
      </c>
      <c r="B55" s="19" t="s">
        <v>15</v>
      </c>
      <c r="C55" s="19" t="s">
        <v>36</v>
      </c>
      <c r="D55" s="19" t="s">
        <v>19</v>
      </c>
      <c r="E55" s="19"/>
      <c r="F55" s="328">
        <f t="shared" si="4"/>
        <v>55555898.879999995</v>
      </c>
      <c r="G55" s="328">
        <f t="shared" si="4"/>
        <v>70000000</v>
      </c>
      <c r="H55" s="328">
        <f t="shared" si="4"/>
        <v>70000000</v>
      </c>
      <c r="I55" s="92"/>
      <c r="J55" s="73"/>
      <c r="K55" s="73"/>
      <c r="L55" s="73"/>
      <c r="M55" s="100"/>
      <c r="N55" s="100"/>
      <c r="O55" s="100"/>
      <c r="P55" s="100"/>
      <c r="Q55" s="100"/>
      <c r="R55" s="100"/>
      <c r="S55" s="100"/>
      <c r="T55" s="100"/>
      <c r="U55" s="100"/>
      <c r="V55" s="80"/>
      <c r="W55" s="80"/>
      <c r="X55" s="80"/>
      <c r="Y55" s="80"/>
      <c r="Z55" s="101"/>
      <c r="AA55" s="101"/>
      <c r="AB55" s="101"/>
      <c r="AC55" s="101"/>
      <c r="AD55" s="101"/>
      <c r="AE55" s="101"/>
      <c r="AF55" s="101"/>
      <c r="AG55" s="101"/>
    </row>
    <row r="56" spans="1:42" x14ac:dyDescent="0.25">
      <c r="A56" s="22" t="s">
        <v>56</v>
      </c>
      <c r="B56" s="23" t="s">
        <v>15</v>
      </c>
      <c r="C56" s="23" t="s">
        <v>36</v>
      </c>
      <c r="D56" s="23" t="s">
        <v>38</v>
      </c>
      <c r="E56" s="23"/>
      <c r="F56" s="329">
        <f t="shared" si="4"/>
        <v>55555898.879999995</v>
      </c>
      <c r="G56" s="329">
        <f t="shared" si="4"/>
        <v>70000000</v>
      </c>
      <c r="H56" s="329">
        <f t="shared" si="4"/>
        <v>70000000</v>
      </c>
    </row>
    <row r="57" spans="1:42" x14ac:dyDescent="0.25">
      <c r="A57" s="22" t="s">
        <v>166</v>
      </c>
      <c r="B57" s="23" t="s">
        <v>15</v>
      </c>
      <c r="C57" s="23" t="s">
        <v>36</v>
      </c>
      <c r="D57" s="23" t="s">
        <v>167</v>
      </c>
      <c r="E57" s="23"/>
      <c r="F57" s="329">
        <f t="shared" si="4"/>
        <v>55555898.879999995</v>
      </c>
      <c r="G57" s="329">
        <f t="shared" si="4"/>
        <v>70000000</v>
      </c>
      <c r="H57" s="329">
        <f t="shared" si="4"/>
        <v>70000000</v>
      </c>
      <c r="Q57" s="103"/>
    </row>
    <row r="58" spans="1:42" x14ac:dyDescent="0.25">
      <c r="A58" s="22" t="s">
        <v>28</v>
      </c>
      <c r="B58" s="23" t="s">
        <v>15</v>
      </c>
      <c r="C58" s="23" t="s">
        <v>36</v>
      </c>
      <c r="D58" s="23" t="s">
        <v>167</v>
      </c>
      <c r="E58" s="23" t="s">
        <v>29</v>
      </c>
      <c r="F58" s="330">
        <f>70000000-149600-870642.73-2000000-500000-1038253.77-1149530-3875239.29-225000-100522-750000-583919.73-55000-6954500-436819.48-171720-1799087.7-357961.42-288900-70480-60000+560-16985+55000+6954500</f>
        <v>55555898.879999995</v>
      </c>
      <c r="G58" s="330">
        <f>70000000-70000000+70000000</f>
        <v>70000000</v>
      </c>
      <c r="H58" s="330">
        <v>70000000</v>
      </c>
      <c r="J58" s="457"/>
      <c r="K58" s="457"/>
      <c r="L58" s="457"/>
      <c r="M58" s="458"/>
      <c r="N58" s="458"/>
      <c r="O58" s="458"/>
      <c r="P58" s="458"/>
      <c r="Q58" s="459"/>
      <c r="R58" s="458"/>
      <c r="S58" s="458"/>
      <c r="T58" s="458"/>
      <c r="U58" s="458"/>
      <c r="V58" s="73">
        <v>-6954500</v>
      </c>
      <c r="W58" s="103">
        <v>-436819.48</v>
      </c>
      <c r="X58" s="73">
        <v>-171720</v>
      </c>
      <c r="Y58" s="104">
        <v>-1799087.7</v>
      </c>
      <c r="Z58" s="104">
        <v>-357961.42</v>
      </c>
      <c r="AA58" s="105">
        <v>-288900</v>
      </c>
      <c r="AB58" s="104">
        <v>-70480</v>
      </c>
      <c r="AC58" s="104">
        <f>-60000+560</f>
        <v>-59440</v>
      </c>
      <c r="AD58" s="104">
        <v>-16985</v>
      </c>
      <c r="AE58" s="104">
        <v>55000</v>
      </c>
      <c r="AF58" s="471">
        <v>6954500</v>
      </c>
      <c r="AG58" s="104"/>
      <c r="AH58" s="106"/>
      <c r="AI58" s="106"/>
      <c r="AJ58" s="106"/>
      <c r="AK58" s="106"/>
      <c r="AL58" s="106"/>
      <c r="AM58" s="106"/>
      <c r="AN58" s="106"/>
      <c r="AO58" s="106"/>
      <c r="AP58" s="106"/>
    </row>
    <row r="59" spans="1:42" s="102" customFormat="1" x14ac:dyDescent="0.25">
      <c r="A59" s="18" t="s">
        <v>39</v>
      </c>
      <c r="B59" s="19" t="s">
        <v>15</v>
      </c>
      <c r="C59" s="19" t="s">
        <v>40</v>
      </c>
      <c r="D59" s="19"/>
      <c r="E59" s="19"/>
      <c r="F59" s="20">
        <f>F60</f>
        <v>591872842.27333331</v>
      </c>
      <c r="G59" s="20">
        <f>G60</f>
        <v>559524335.84000003</v>
      </c>
      <c r="H59" s="328">
        <f>H60</f>
        <v>560073490.74000001</v>
      </c>
      <c r="I59" s="92"/>
      <c r="J59" s="73"/>
      <c r="K59" s="73"/>
      <c r="L59" s="73"/>
      <c r="M59" s="100"/>
      <c r="N59" s="100"/>
      <c r="O59" s="100"/>
      <c r="P59" s="100"/>
      <c r="Q59" s="100"/>
      <c r="R59" s="100"/>
      <c r="S59" s="100"/>
      <c r="T59" s="100"/>
      <c r="U59" s="100"/>
      <c r="V59" s="80"/>
      <c r="W59" s="80"/>
      <c r="X59" s="80"/>
      <c r="Y59" s="80"/>
      <c r="Z59" s="101"/>
      <c r="AA59" s="101"/>
      <c r="AB59" s="101"/>
      <c r="AC59" s="101"/>
      <c r="AD59" s="101"/>
      <c r="AE59" s="101"/>
      <c r="AF59" s="101"/>
      <c r="AG59" s="101"/>
    </row>
    <row r="60" spans="1:42" s="102" customFormat="1" x14ac:dyDescent="0.25">
      <c r="A60" s="18" t="s">
        <v>18</v>
      </c>
      <c r="B60" s="19" t="s">
        <v>15</v>
      </c>
      <c r="C60" s="19" t="s">
        <v>40</v>
      </c>
      <c r="D60" s="30">
        <v>9900000000</v>
      </c>
      <c r="E60" s="19"/>
      <c r="F60" s="20">
        <f>F61+F83</f>
        <v>591872842.27333331</v>
      </c>
      <c r="G60" s="20">
        <f>G61+G83</f>
        <v>559524335.84000003</v>
      </c>
      <c r="H60" s="20">
        <f>H61+H83</f>
        <v>560073490.74000001</v>
      </c>
      <c r="I60" s="92"/>
      <c r="J60" s="73"/>
      <c r="K60" s="73"/>
      <c r="L60" s="73"/>
      <c r="M60" s="100"/>
      <c r="N60" s="100"/>
      <c r="O60" s="100"/>
      <c r="P60" s="100"/>
      <c r="Q60" s="100"/>
      <c r="R60" s="100"/>
      <c r="S60" s="100"/>
      <c r="T60" s="100"/>
      <c r="U60" s="100"/>
      <c r="V60" s="80"/>
      <c r="W60" s="80"/>
      <c r="X60" s="80"/>
      <c r="Y60" s="80"/>
      <c r="Z60" s="101"/>
      <c r="AA60" s="101"/>
      <c r="AB60" s="101"/>
      <c r="AC60" s="101"/>
      <c r="AD60" s="101"/>
      <c r="AE60" s="101"/>
      <c r="AF60" s="101"/>
      <c r="AG60" s="101"/>
    </row>
    <row r="61" spans="1:42" ht="30.75" x14ac:dyDescent="0.25">
      <c r="A61" s="22" t="s">
        <v>20</v>
      </c>
      <c r="B61" s="23" t="s">
        <v>15</v>
      </c>
      <c r="C61" s="23" t="s">
        <v>40</v>
      </c>
      <c r="D61" s="31">
        <v>9910000000</v>
      </c>
      <c r="E61" s="23"/>
      <c r="F61" s="24">
        <f>F62+F64+F66+F69+F71+F75+F79</f>
        <v>545858258.18333328</v>
      </c>
      <c r="G61" s="24">
        <f>G62+G64+G66+G69+G71+G75+G79</f>
        <v>553485256.84000003</v>
      </c>
      <c r="H61" s="24">
        <f>H62+H64+H66+H69+H71+H75+H79</f>
        <v>553770520.84000003</v>
      </c>
    </row>
    <row r="62" spans="1:42" ht="30.75" x14ac:dyDescent="0.25">
      <c r="A62" s="32" t="s">
        <v>162</v>
      </c>
      <c r="B62" s="23" t="s">
        <v>15</v>
      </c>
      <c r="C62" s="23" t="s">
        <v>40</v>
      </c>
      <c r="D62" s="31">
        <v>9910011410</v>
      </c>
      <c r="E62" s="23"/>
      <c r="F62" s="329">
        <f>F63</f>
        <v>1581356.2533333334</v>
      </c>
      <c r="G62" s="329">
        <f>G63</f>
        <v>1581356.25</v>
      </c>
      <c r="H62" s="329">
        <f>H63</f>
        <v>1581356.25</v>
      </c>
    </row>
    <row r="63" spans="1:42" ht="75.75" x14ac:dyDescent="0.25">
      <c r="A63" s="32" t="s">
        <v>22</v>
      </c>
      <c r="B63" s="23" t="s">
        <v>15</v>
      </c>
      <c r="C63" s="23" t="s">
        <v>40</v>
      </c>
      <c r="D63" s="31">
        <v>9910011410</v>
      </c>
      <c r="E63" s="23" t="s">
        <v>23</v>
      </c>
      <c r="F63" s="329">
        <v>1581356.2533333334</v>
      </c>
      <c r="G63" s="329">
        <v>1581356.25</v>
      </c>
      <c r="H63" s="330">
        <v>1581356.25</v>
      </c>
      <c r="M63" s="73"/>
    </row>
    <row r="64" spans="1:42" ht="30.75" x14ac:dyDescent="0.25">
      <c r="A64" s="32" t="s">
        <v>168</v>
      </c>
      <c r="B64" s="23" t="s">
        <v>15</v>
      </c>
      <c r="C64" s="23" t="s">
        <v>40</v>
      </c>
      <c r="D64" s="31">
        <v>9910022001</v>
      </c>
      <c r="E64" s="23"/>
      <c r="F64" s="329">
        <f>SUM(F65:F65)</f>
        <v>3055203</v>
      </c>
      <c r="G64" s="329">
        <f>SUM(G65:G65)</f>
        <v>3055203</v>
      </c>
      <c r="H64" s="329">
        <f>SUM(H65:H65)</f>
        <v>3055203</v>
      </c>
    </row>
    <row r="65" spans="1:8" ht="75.75" x14ac:dyDescent="0.25">
      <c r="A65" s="32" t="s">
        <v>22</v>
      </c>
      <c r="B65" s="23" t="s">
        <v>15</v>
      </c>
      <c r="C65" s="23" t="s">
        <v>40</v>
      </c>
      <c r="D65" s="31">
        <v>9910022001</v>
      </c>
      <c r="E65" s="23" t="s">
        <v>23</v>
      </c>
      <c r="F65" s="329">
        <v>3055203</v>
      </c>
      <c r="G65" s="329">
        <v>3055203</v>
      </c>
      <c r="H65" s="329">
        <v>3055203</v>
      </c>
    </row>
    <row r="66" spans="1:8" ht="30.75" x14ac:dyDescent="0.25">
      <c r="A66" s="32" t="s">
        <v>168</v>
      </c>
      <c r="B66" s="23" t="s">
        <v>15</v>
      </c>
      <c r="C66" s="23" t="s">
        <v>40</v>
      </c>
      <c r="D66" s="31">
        <v>9910022001</v>
      </c>
      <c r="E66" s="23"/>
      <c r="F66" s="329">
        <f>F67+F68</f>
        <v>6093717.8499999996</v>
      </c>
      <c r="G66" s="329">
        <f>G67+G68</f>
        <v>5923793.71</v>
      </c>
      <c r="H66" s="329">
        <f>H67+H68</f>
        <v>5923793.71</v>
      </c>
    </row>
    <row r="67" spans="1:8" ht="75.75" x14ac:dyDescent="0.25">
      <c r="A67" s="22" t="s">
        <v>22</v>
      </c>
      <c r="B67" s="23" t="s">
        <v>15</v>
      </c>
      <c r="C67" s="23" t="s">
        <v>40</v>
      </c>
      <c r="D67" s="31">
        <v>9910022001</v>
      </c>
      <c r="E67" s="23" t="s">
        <v>23</v>
      </c>
      <c r="F67" s="330">
        <v>4957585.8499999996</v>
      </c>
      <c r="G67" s="330">
        <v>4956769.3499999996</v>
      </c>
      <c r="H67" s="330">
        <v>4956769.3499999996</v>
      </c>
    </row>
    <row r="68" spans="1:8" ht="30.75" x14ac:dyDescent="0.25">
      <c r="A68" s="22" t="s">
        <v>26</v>
      </c>
      <c r="B68" s="23" t="s">
        <v>15</v>
      </c>
      <c r="C68" s="23" t="s">
        <v>40</v>
      </c>
      <c r="D68" s="31">
        <v>9910022001</v>
      </c>
      <c r="E68" s="23" t="s">
        <v>27</v>
      </c>
      <c r="F68" s="330">
        <f>936132+200000</f>
        <v>1136132</v>
      </c>
      <c r="G68" s="330">
        <v>967024.36</v>
      </c>
      <c r="H68" s="330">
        <v>967024.36</v>
      </c>
    </row>
    <row r="69" spans="1:8" ht="30.75" x14ac:dyDescent="0.25">
      <c r="A69" s="32" t="s">
        <v>168</v>
      </c>
      <c r="B69" s="23" t="s">
        <v>15</v>
      </c>
      <c r="C69" s="23" t="s">
        <v>40</v>
      </c>
      <c r="D69" s="31">
        <v>9910022001</v>
      </c>
      <c r="E69" s="23"/>
      <c r="F69" s="329">
        <f>SUM(F70:F70)</f>
        <v>381709600.11999995</v>
      </c>
      <c r="G69" s="329">
        <f>SUM(G70:G70)</f>
        <v>387348700.42000002</v>
      </c>
      <c r="H69" s="329">
        <f>SUM(H70:H70)</f>
        <v>387348700.42000002</v>
      </c>
    </row>
    <row r="70" spans="1:8" ht="45.75" x14ac:dyDescent="0.25">
      <c r="A70" s="32" t="s">
        <v>54</v>
      </c>
      <c r="B70" s="23" t="s">
        <v>15</v>
      </c>
      <c r="C70" s="23" t="s">
        <v>40</v>
      </c>
      <c r="D70" s="31">
        <v>9910022001</v>
      </c>
      <c r="E70" s="23" t="s">
        <v>55</v>
      </c>
      <c r="F70" s="331">
        <f>415036861.59-31920960.67-1406300.8</f>
        <v>381709600.11999995</v>
      </c>
      <c r="G70" s="331">
        <v>387348700.42000002</v>
      </c>
      <c r="H70" s="330">
        <v>387348700.42000002</v>
      </c>
    </row>
    <row r="71" spans="1:8" ht="30.75" x14ac:dyDescent="0.25">
      <c r="A71" s="32" t="s">
        <v>168</v>
      </c>
      <c r="B71" s="23" t="s">
        <v>15</v>
      </c>
      <c r="C71" s="23" t="s">
        <v>40</v>
      </c>
      <c r="D71" s="31">
        <v>9910022001</v>
      </c>
      <c r="E71" s="23"/>
      <c r="F71" s="329">
        <f>SUM(F72:F74)</f>
        <v>53102783.5</v>
      </c>
      <c r="G71" s="329">
        <f>SUM(G72:G74)</f>
        <v>54457606</v>
      </c>
      <c r="H71" s="329">
        <f>SUM(H72:H74)</f>
        <v>54742870</v>
      </c>
    </row>
    <row r="72" spans="1:8" ht="75.75" x14ac:dyDescent="0.25">
      <c r="A72" s="22" t="s">
        <v>22</v>
      </c>
      <c r="B72" s="23" t="s">
        <v>15</v>
      </c>
      <c r="C72" s="23" t="s">
        <v>40</v>
      </c>
      <c r="D72" s="31">
        <v>9910022001</v>
      </c>
      <c r="E72" s="23" t="s">
        <v>23</v>
      </c>
      <c r="F72" s="329">
        <v>49737175</v>
      </c>
      <c r="G72" s="329">
        <v>49840615</v>
      </c>
      <c r="H72" s="330">
        <v>49943795</v>
      </c>
    </row>
    <row r="73" spans="1:8" ht="30.75" x14ac:dyDescent="0.25">
      <c r="A73" s="22" t="s">
        <v>26</v>
      </c>
      <c r="B73" s="23" t="s">
        <v>15</v>
      </c>
      <c r="C73" s="23" t="s">
        <v>40</v>
      </c>
      <c r="D73" s="31">
        <v>9910022001</v>
      </c>
      <c r="E73" s="23" t="s">
        <v>27</v>
      </c>
      <c r="F73" s="330">
        <f>4915281-1833890-477360+61677.5+699900</f>
        <v>3365608.5</v>
      </c>
      <c r="G73" s="330">
        <f>5120606-503615</f>
        <v>4616991</v>
      </c>
      <c r="H73" s="330">
        <f>5328880-529805</f>
        <v>4799075</v>
      </c>
    </row>
    <row r="74" spans="1:8" hidden="1" x14ac:dyDescent="0.25">
      <c r="A74" s="22" t="s">
        <v>28</v>
      </c>
      <c r="B74" s="23" t="s">
        <v>15</v>
      </c>
      <c r="C74" s="23" t="s">
        <v>40</v>
      </c>
      <c r="D74" s="31">
        <v>9910022001</v>
      </c>
      <c r="E74" s="23" t="s">
        <v>53</v>
      </c>
      <c r="F74" s="330">
        <v>0</v>
      </c>
      <c r="G74" s="330">
        <v>0</v>
      </c>
      <c r="H74" s="330"/>
    </row>
    <row r="75" spans="1:8" ht="30.75" hidden="1" x14ac:dyDescent="0.25">
      <c r="A75" s="22" t="s">
        <v>20</v>
      </c>
      <c r="B75" s="23" t="s">
        <v>15</v>
      </c>
      <c r="C75" s="23" t="s">
        <v>40</v>
      </c>
      <c r="D75" s="31">
        <v>9910000000</v>
      </c>
      <c r="E75" s="31"/>
      <c r="F75" s="330">
        <f>F76+F77+F78</f>
        <v>0</v>
      </c>
      <c r="G75" s="330">
        <f>G76+G77+G78</f>
        <v>0</v>
      </c>
      <c r="H75" s="330">
        <f>H76+H77+H78</f>
        <v>0</v>
      </c>
    </row>
    <row r="76" spans="1:8" ht="75.75" hidden="1" x14ac:dyDescent="0.25">
      <c r="A76" s="22" t="s">
        <v>22</v>
      </c>
      <c r="B76" s="23" t="s">
        <v>15</v>
      </c>
      <c r="C76" s="23" t="s">
        <v>40</v>
      </c>
      <c r="D76" s="31">
        <v>9910022001</v>
      </c>
      <c r="E76" s="31">
        <v>100</v>
      </c>
      <c r="F76" s="330">
        <v>0</v>
      </c>
      <c r="G76" s="330">
        <v>0</v>
      </c>
      <c r="H76" s="330">
        <v>0</v>
      </c>
    </row>
    <row r="77" spans="1:8" ht="30.75" hidden="1" x14ac:dyDescent="0.25">
      <c r="A77" s="22" t="s">
        <v>26</v>
      </c>
      <c r="B77" s="23" t="s">
        <v>15</v>
      </c>
      <c r="C77" s="23" t="s">
        <v>40</v>
      </c>
      <c r="D77" s="31">
        <v>9910022001</v>
      </c>
      <c r="E77" s="31">
        <v>200</v>
      </c>
      <c r="F77" s="330">
        <v>0</v>
      </c>
      <c r="G77" s="330">
        <v>0</v>
      </c>
      <c r="H77" s="330">
        <v>0</v>
      </c>
    </row>
    <row r="78" spans="1:8" hidden="1" x14ac:dyDescent="0.25">
      <c r="A78" s="32" t="s">
        <v>28</v>
      </c>
      <c r="B78" s="23" t="s">
        <v>15</v>
      </c>
      <c r="C78" s="23" t="s">
        <v>40</v>
      </c>
      <c r="D78" s="31">
        <v>9910022001</v>
      </c>
      <c r="E78" s="31">
        <v>800</v>
      </c>
      <c r="F78" s="330">
        <v>0</v>
      </c>
      <c r="G78" s="330">
        <v>0</v>
      </c>
      <c r="H78" s="330">
        <v>0</v>
      </c>
    </row>
    <row r="79" spans="1:8" ht="30.75" x14ac:dyDescent="0.25">
      <c r="A79" s="22" t="s">
        <v>20</v>
      </c>
      <c r="B79" s="23" t="s">
        <v>15</v>
      </c>
      <c r="C79" s="23" t="s">
        <v>40</v>
      </c>
      <c r="D79" s="31">
        <v>9910000000</v>
      </c>
      <c r="E79" s="31"/>
      <c r="F79" s="330">
        <f>SUM(F80:F82)</f>
        <v>100315597.45999999</v>
      </c>
      <c r="G79" s="330">
        <f>SUM(G80:G82)</f>
        <v>101118597.45999999</v>
      </c>
      <c r="H79" s="330">
        <f>SUM(H80:H82)</f>
        <v>101118597.45999999</v>
      </c>
    </row>
    <row r="80" spans="1:8" ht="75.75" x14ac:dyDescent="0.25">
      <c r="A80" s="22" t="s">
        <v>22</v>
      </c>
      <c r="B80" s="23" t="s">
        <v>15</v>
      </c>
      <c r="C80" s="23" t="s">
        <v>40</v>
      </c>
      <c r="D80" s="31">
        <v>9910022001</v>
      </c>
      <c r="E80" s="31">
        <v>100</v>
      </c>
      <c r="F80" s="330">
        <f>90478297.46-76290.91-2786.76-2606.97</f>
        <v>90396612.819999993</v>
      </c>
      <c r="G80" s="330">
        <v>90478297.459999993</v>
      </c>
      <c r="H80" s="330">
        <v>90478297.459999993</v>
      </c>
    </row>
    <row r="81" spans="1:8" ht="30.75" x14ac:dyDescent="0.25">
      <c r="A81" s="22" t="s">
        <v>26</v>
      </c>
      <c r="B81" s="23" t="s">
        <v>15</v>
      </c>
      <c r="C81" s="23" t="s">
        <v>40</v>
      </c>
      <c r="D81" s="31">
        <v>9910022001</v>
      </c>
      <c r="E81" s="31">
        <v>200</v>
      </c>
      <c r="F81" s="330">
        <f>10637300-800000</f>
        <v>9837300</v>
      </c>
      <c r="G81" s="330">
        <f>11440300-800000</f>
        <v>10640300</v>
      </c>
      <c r="H81" s="330">
        <f>11440300-800000</f>
        <v>10640300</v>
      </c>
    </row>
    <row r="82" spans="1:8" ht="30.75" x14ac:dyDescent="0.25">
      <c r="A82" s="22" t="s">
        <v>52</v>
      </c>
      <c r="B82" s="23" t="s">
        <v>15</v>
      </c>
      <c r="C82" s="23" t="s">
        <v>40</v>
      </c>
      <c r="D82" s="31">
        <v>9910022001</v>
      </c>
      <c r="E82" s="31">
        <v>300</v>
      </c>
      <c r="F82" s="330">
        <f>76290.91+2786.76+2606.97</f>
        <v>81684.639999999999</v>
      </c>
      <c r="G82" s="330">
        <v>0</v>
      </c>
      <c r="H82" s="330"/>
    </row>
    <row r="83" spans="1:8" x14ac:dyDescent="0.25">
      <c r="A83" s="22" t="s">
        <v>56</v>
      </c>
      <c r="B83" s="23" t="s">
        <v>15</v>
      </c>
      <c r="C83" s="23" t="s">
        <v>40</v>
      </c>
      <c r="D83" s="23" t="s">
        <v>38</v>
      </c>
      <c r="E83" s="23"/>
      <c r="F83" s="24">
        <f>F86+F94+F92+F96+F98+F100+F102+F84</f>
        <v>46014584.090000004</v>
      </c>
      <c r="G83" s="24">
        <f t="shared" ref="G83:H83" si="5">G86+G94+G92+G96+G98+G100+G102+G84</f>
        <v>6039079</v>
      </c>
      <c r="H83" s="24">
        <f t="shared" si="5"/>
        <v>6302969.9000000004</v>
      </c>
    </row>
    <row r="84" spans="1:8" ht="45.75" x14ac:dyDescent="0.25">
      <c r="A84" s="22" t="s">
        <v>814</v>
      </c>
      <c r="B84" s="23" t="s">
        <v>15</v>
      </c>
      <c r="C84" s="23" t="s">
        <v>40</v>
      </c>
      <c r="D84" s="23">
        <v>9950091017</v>
      </c>
      <c r="E84" s="23"/>
      <c r="F84" s="329">
        <f>F85</f>
        <v>225000</v>
      </c>
      <c r="G84" s="329">
        <f t="shared" ref="G84:H84" si="6">G85</f>
        <v>0</v>
      </c>
      <c r="H84" s="329">
        <f t="shared" si="6"/>
        <v>0</v>
      </c>
    </row>
    <row r="85" spans="1:8" x14ac:dyDescent="0.25">
      <c r="A85" s="22" t="s">
        <v>28</v>
      </c>
      <c r="B85" s="23" t="s">
        <v>15</v>
      </c>
      <c r="C85" s="23" t="s">
        <v>40</v>
      </c>
      <c r="D85" s="23">
        <v>9950091017</v>
      </c>
      <c r="E85" s="23" t="s">
        <v>29</v>
      </c>
      <c r="F85" s="329">
        <v>225000</v>
      </c>
      <c r="G85" s="329">
        <v>0</v>
      </c>
      <c r="H85" s="329">
        <v>0</v>
      </c>
    </row>
    <row r="86" spans="1:8" ht="30.75" x14ac:dyDescent="0.25">
      <c r="A86" s="22" t="s">
        <v>169</v>
      </c>
      <c r="B86" s="23" t="s">
        <v>15</v>
      </c>
      <c r="C86" s="23" t="s">
        <v>40</v>
      </c>
      <c r="D86" s="23" t="s">
        <v>170</v>
      </c>
      <c r="E86" s="23"/>
      <c r="F86" s="329">
        <f>SUM(F87:F91)</f>
        <v>36243978.109999999</v>
      </c>
      <c r="G86" s="329">
        <f>SUM(G87:G91)</f>
        <v>5809199</v>
      </c>
      <c r="H86" s="329">
        <f>SUM(H87:H91)</f>
        <v>6073089.9000000004</v>
      </c>
    </row>
    <row r="87" spans="1:8" ht="75.75" x14ac:dyDescent="0.25">
      <c r="A87" s="22" t="s">
        <v>22</v>
      </c>
      <c r="B87" s="23" t="s">
        <v>15</v>
      </c>
      <c r="C87" s="23" t="s">
        <v>40</v>
      </c>
      <c r="D87" s="23" t="s">
        <v>170</v>
      </c>
      <c r="E87" s="23" t="s">
        <v>23</v>
      </c>
      <c r="F87" s="329">
        <f>70480+60000-560+16985</f>
        <v>146905</v>
      </c>
      <c r="G87" s="329">
        <v>0</v>
      </c>
      <c r="H87" s="330">
        <v>0</v>
      </c>
    </row>
    <row r="88" spans="1:8" ht="30.75" x14ac:dyDescent="0.25">
      <c r="A88" s="22" t="s">
        <v>26</v>
      </c>
      <c r="B88" s="23" t="s">
        <v>15</v>
      </c>
      <c r="C88" s="23" t="s">
        <v>40</v>
      </c>
      <c r="D88" s="23" t="s">
        <v>170</v>
      </c>
      <c r="E88" s="23" t="s">
        <v>27</v>
      </c>
      <c r="F88" s="330">
        <f>5626918+302645+140000+870642.73+1000000</f>
        <v>7940205.7300000004</v>
      </c>
      <c r="G88" s="330">
        <v>5809199</v>
      </c>
      <c r="H88" s="330">
        <v>6073089.9000000004</v>
      </c>
    </row>
    <row r="89" spans="1:8" ht="30.75" x14ac:dyDescent="0.25">
      <c r="A89" s="22" t="s">
        <v>52</v>
      </c>
      <c r="B89" s="23" t="s">
        <v>15</v>
      </c>
      <c r="C89" s="23" t="s">
        <v>40</v>
      </c>
      <c r="D89" s="23" t="s">
        <v>170</v>
      </c>
      <c r="E89" s="23" t="s">
        <v>53</v>
      </c>
      <c r="F89" s="330">
        <v>1413931</v>
      </c>
      <c r="G89" s="330">
        <v>0</v>
      </c>
      <c r="H89" s="330">
        <v>0</v>
      </c>
    </row>
    <row r="90" spans="1:8" ht="45.75" x14ac:dyDescent="0.25">
      <c r="A90" s="32" t="s">
        <v>54</v>
      </c>
      <c r="B90" s="23" t="s">
        <v>15</v>
      </c>
      <c r="C90" s="23" t="s">
        <v>40</v>
      </c>
      <c r="D90" s="23" t="s">
        <v>170</v>
      </c>
      <c r="E90" s="23" t="s">
        <v>55</v>
      </c>
      <c r="F90" s="330">
        <f>1530000+237718.37+17676696.01</f>
        <v>19444414.380000003</v>
      </c>
      <c r="G90" s="330">
        <v>0</v>
      </c>
      <c r="H90" s="330">
        <v>0</v>
      </c>
    </row>
    <row r="91" spans="1:8" x14ac:dyDescent="0.25">
      <c r="A91" s="32" t="s">
        <v>28</v>
      </c>
      <c r="B91" s="23" t="s">
        <v>15</v>
      </c>
      <c r="C91" s="23" t="s">
        <v>40</v>
      </c>
      <c r="D91" s="23" t="s">
        <v>170</v>
      </c>
      <c r="E91" s="23" t="s">
        <v>29</v>
      </c>
      <c r="F91" s="330">
        <f>2000000+4500000+598000+100522+100000</f>
        <v>7298522</v>
      </c>
      <c r="G91" s="330">
        <v>0</v>
      </c>
      <c r="H91" s="330">
        <v>0</v>
      </c>
    </row>
    <row r="92" spans="1:8" ht="30.75" hidden="1" x14ac:dyDescent="0.25">
      <c r="A92" s="22" t="s">
        <v>169</v>
      </c>
      <c r="B92" s="23" t="s">
        <v>15</v>
      </c>
      <c r="C92" s="23" t="s">
        <v>40</v>
      </c>
      <c r="D92" s="23" t="s">
        <v>170</v>
      </c>
      <c r="E92" s="23"/>
      <c r="F92" s="28">
        <f>F93</f>
        <v>0</v>
      </c>
      <c r="G92" s="28">
        <f>G93</f>
        <v>0</v>
      </c>
      <c r="H92" s="28"/>
    </row>
    <row r="93" spans="1:8" ht="30.75" hidden="1" x14ac:dyDescent="0.25">
      <c r="A93" s="22" t="s">
        <v>26</v>
      </c>
      <c r="B93" s="23" t="s">
        <v>15</v>
      </c>
      <c r="C93" s="23" t="s">
        <v>40</v>
      </c>
      <c r="D93" s="23" t="s">
        <v>170</v>
      </c>
      <c r="E93" s="23" t="s">
        <v>27</v>
      </c>
      <c r="F93" s="28">
        <v>0</v>
      </c>
      <c r="G93" s="28">
        <v>0</v>
      </c>
      <c r="H93" s="28"/>
    </row>
    <row r="94" spans="1:8" ht="30.75" x14ac:dyDescent="0.25">
      <c r="A94" s="22" t="s">
        <v>171</v>
      </c>
      <c r="B94" s="23" t="s">
        <v>15</v>
      </c>
      <c r="C94" s="23" t="s">
        <v>40</v>
      </c>
      <c r="D94" s="23" t="s">
        <v>172</v>
      </c>
      <c r="E94" s="23"/>
      <c r="F94" s="329">
        <f>F95</f>
        <v>229880</v>
      </c>
      <c r="G94" s="329">
        <f>G95</f>
        <v>229880</v>
      </c>
      <c r="H94" s="329">
        <f>H95</f>
        <v>229880</v>
      </c>
    </row>
    <row r="95" spans="1:8" ht="30.75" x14ac:dyDescent="0.25">
      <c r="A95" s="22" t="s">
        <v>52</v>
      </c>
      <c r="B95" s="23" t="s">
        <v>15</v>
      </c>
      <c r="C95" s="23" t="s">
        <v>40</v>
      </c>
      <c r="D95" s="23" t="s">
        <v>172</v>
      </c>
      <c r="E95" s="23" t="s">
        <v>53</v>
      </c>
      <c r="F95" s="330">
        <v>229880</v>
      </c>
      <c r="G95" s="330">
        <v>229880</v>
      </c>
      <c r="H95" s="330">
        <v>229880</v>
      </c>
    </row>
    <row r="96" spans="1:8" ht="45.75" x14ac:dyDescent="0.25">
      <c r="A96" s="22" t="s">
        <v>619</v>
      </c>
      <c r="B96" s="23" t="s">
        <v>15</v>
      </c>
      <c r="C96" s="23" t="s">
        <v>40</v>
      </c>
      <c r="D96" s="23" t="s">
        <v>618</v>
      </c>
      <c r="E96" s="23"/>
      <c r="F96" s="330">
        <f>F97</f>
        <v>9036704.2300000004</v>
      </c>
      <c r="G96" s="330">
        <f>G97</f>
        <v>0</v>
      </c>
      <c r="H96" s="330">
        <f>H97</f>
        <v>0</v>
      </c>
    </row>
    <row r="97" spans="1:33" x14ac:dyDescent="0.25">
      <c r="A97" s="32" t="s">
        <v>28</v>
      </c>
      <c r="B97" s="23" t="s">
        <v>15</v>
      </c>
      <c r="C97" s="23" t="s">
        <v>40</v>
      </c>
      <c r="D97" s="23" t="s">
        <v>618</v>
      </c>
      <c r="E97" s="23" t="s">
        <v>29</v>
      </c>
      <c r="F97" s="330">
        <f>10000000-694243.75-115052.02-154000</f>
        <v>9036704.2300000004</v>
      </c>
      <c r="G97" s="330">
        <v>0</v>
      </c>
      <c r="H97" s="330">
        <v>0</v>
      </c>
      <c r="I97" s="107"/>
    </row>
    <row r="98" spans="1:33" ht="45.75" x14ac:dyDescent="0.25">
      <c r="A98" s="22" t="s">
        <v>619</v>
      </c>
      <c r="B98" s="23" t="s">
        <v>15</v>
      </c>
      <c r="C98" s="23" t="s">
        <v>40</v>
      </c>
      <c r="D98" s="23" t="s">
        <v>618</v>
      </c>
      <c r="E98" s="23"/>
      <c r="F98" s="330">
        <f>F99</f>
        <v>279021.75</v>
      </c>
      <c r="G98" s="330">
        <f>G99</f>
        <v>0</v>
      </c>
      <c r="H98" s="330"/>
    </row>
    <row r="99" spans="1:33" x14ac:dyDescent="0.25">
      <c r="A99" s="32" t="s">
        <v>28</v>
      </c>
      <c r="B99" s="23" t="s">
        <v>15</v>
      </c>
      <c r="C99" s="23" t="s">
        <v>40</v>
      </c>
      <c r="D99" s="23" t="s">
        <v>618</v>
      </c>
      <c r="E99" s="23" t="s">
        <v>29</v>
      </c>
      <c r="F99" s="330">
        <f>100000000-99720978.25</f>
        <v>279021.75</v>
      </c>
      <c r="G99" s="330">
        <v>0</v>
      </c>
      <c r="H99" s="330">
        <v>0</v>
      </c>
    </row>
    <row r="100" spans="1:33" ht="30.75" hidden="1" x14ac:dyDescent="0.25">
      <c r="A100" s="22" t="s">
        <v>169</v>
      </c>
      <c r="B100" s="23" t="s">
        <v>15</v>
      </c>
      <c r="C100" s="23" t="s">
        <v>40</v>
      </c>
      <c r="D100" s="23" t="s">
        <v>170</v>
      </c>
      <c r="E100" s="23"/>
      <c r="F100" s="28">
        <f>F101</f>
        <v>0</v>
      </c>
      <c r="G100" s="28">
        <f>G101</f>
        <v>0</v>
      </c>
      <c r="H100" s="28"/>
    </row>
    <row r="101" spans="1:33" hidden="1" x14ac:dyDescent="0.25">
      <c r="A101" s="32" t="s">
        <v>28</v>
      </c>
      <c r="B101" s="23" t="s">
        <v>15</v>
      </c>
      <c r="C101" s="23" t="s">
        <v>40</v>
      </c>
      <c r="D101" s="23" t="s">
        <v>170</v>
      </c>
      <c r="E101" s="23" t="s">
        <v>29</v>
      </c>
      <c r="F101" s="28">
        <v>0</v>
      </c>
      <c r="G101" s="28">
        <v>0</v>
      </c>
      <c r="H101" s="28"/>
    </row>
    <row r="102" spans="1:33" ht="30.75" hidden="1" x14ac:dyDescent="0.25">
      <c r="A102" s="22" t="s">
        <v>169</v>
      </c>
      <c r="B102" s="23" t="s">
        <v>15</v>
      </c>
      <c r="C102" s="23" t="s">
        <v>40</v>
      </c>
      <c r="D102" s="23" t="s">
        <v>170</v>
      </c>
      <c r="E102" s="23"/>
      <c r="F102" s="28">
        <f>F103</f>
        <v>0</v>
      </c>
      <c r="G102" s="28">
        <f>G103</f>
        <v>0</v>
      </c>
      <c r="H102" s="28"/>
    </row>
    <row r="103" spans="1:33" hidden="1" x14ac:dyDescent="0.25">
      <c r="A103" s="32" t="s">
        <v>28</v>
      </c>
      <c r="B103" s="23" t="s">
        <v>15</v>
      </c>
      <c r="C103" s="23" t="s">
        <v>40</v>
      </c>
      <c r="D103" s="23" t="s">
        <v>170</v>
      </c>
      <c r="E103" s="23" t="s">
        <v>29</v>
      </c>
      <c r="F103" s="28">
        <v>0</v>
      </c>
      <c r="G103" s="28">
        <v>0</v>
      </c>
      <c r="H103" s="28"/>
    </row>
    <row r="104" spans="1:33" s="102" customFormat="1" ht="31.5" x14ac:dyDescent="0.25">
      <c r="A104" s="18" t="s">
        <v>57</v>
      </c>
      <c r="B104" s="19" t="s">
        <v>25</v>
      </c>
      <c r="C104" s="19"/>
      <c r="D104" s="30"/>
      <c r="E104" s="30"/>
      <c r="F104" s="332">
        <f t="shared" ref="F104:H105" si="7">F105</f>
        <v>16368913</v>
      </c>
      <c r="G104" s="332">
        <f t="shared" si="7"/>
        <v>15601670</v>
      </c>
      <c r="H104" s="332">
        <f t="shared" si="7"/>
        <v>15552127</v>
      </c>
      <c r="I104" s="92"/>
      <c r="J104" s="73"/>
      <c r="K104" s="73"/>
      <c r="L104" s="73"/>
      <c r="M104" s="100"/>
      <c r="N104" s="100"/>
      <c r="O104" s="100"/>
      <c r="P104" s="100"/>
      <c r="Q104" s="100"/>
      <c r="R104" s="100"/>
      <c r="S104" s="100"/>
      <c r="T104" s="100"/>
      <c r="U104" s="100"/>
      <c r="V104" s="80"/>
      <c r="W104" s="80"/>
      <c r="X104" s="80"/>
      <c r="Y104" s="80"/>
      <c r="Z104" s="101"/>
      <c r="AA104" s="101"/>
      <c r="AB104" s="101"/>
      <c r="AC104" s="101"/>
      <c r="AD104" s="101"/>
      <c r="AE104" s="101"/>
      <c r="AF104" s="101"/>
      <c r="AG104" s="101"/>
    </row>
    <row r="105" spans="1:33" s="102" customFormat="1" ht="78.75" x14ac:dyDescent="0.25">
      <c r="A105" s="18" t="s">
        <v>58</v>
      </c>
      <c r="B105" s="19" t="s">
        <v>25</v>
      </c>
      <c r="C105" s="19" t="s">
        <v>59</v>
      </c>
      <c r="D105" s="30"/>
      <c r="E105" s="30"/>
      <c r="F105" s="332">
        <f t="shared" si="7"/>
        <v>16368913</v>
      </c>
      <c r="G105" s="332">
        <f t="shared" si="7"/>
        <v>15601670</v>
      </c>
      <c r="H105" s="332">
        <f t="shared" si="7"/>
        <v>15552127</v>
      </c>
      <c r="I105" s="92"/>
      <c r="J105" s="73"/>
      <c r="K105" s="73"/>
      <c r="L105" s="73"/>
      <c r="M105" s="100"/>
      <c r="N105" s="100"/>
      <c r="O105" s="100"/>
      <c r="P105" s="100"/>
      <c r="Q105" s="100"/>
      <c r="R105" s="100"/>
      <c r="S105" s="100"/>
      <c r="T105" s="100"/>
      <c r="U105" s="100"/>
      <c r="V105" s="80"/>
      <c r="W105" s="80"/>
      <c r="X105" s="80"/>
      <c r="Y105" s="80"/>
      <c r="Z105" s="101"/>
      <c r="AA105" s="101"/>
      <c r="AB105" s="101"/>
      <c r="AC105" s="101"/>
      <c r="AD105" s="101"/>
      <c r="AE105" s="101"/>
      <c r="AF105" s="101"/>
      <c r="AG105" s="101"/>
    </row>
    <row r="106" spans="1:33" s="102" customFormat="1" x14ac:dyDescent="0.25">
      <c r="A106" s="34" t="s">
        <v>18</v>
      </c>
      <c r="B106" s="19" t="s">
        <v>25</v>
      </c>
      <c r="C106" s="19" t="s">
        <v>59</v>
      </c>
      <c r="D106" s="30">
        <v>9900000000</v>
      </c>
      <c r="E106" s="30"/>
      <c r="F106" s="332">
        <f>F107+F112</f>
        <v>16368913</v>
      </c>
      <c r="G106" s="332">
        <f>G107+G112</f>
        <v>15601670</v>
      </c>
      <c r="H106" s="332">
        <f>H107+H112</f>
        <v>15552127</v>
      </c>
      <c r="I106" s="92"/>
      <c r="J106" s="73"/>
      <c r="K106" s="73"/>
      <c r="L106" s="73"/>
      <c r="M106" s="100"/>
      <c r="N106" s="100"/>
      <c r="O106" s="100"/>
      <c r="P106" s="100"/>
      <c r="Q106" s="100"/>
      <c r="R106" s="100"/>
      <c r="S106" s="100"/>
      <c r="T106" s="100"/>
      <c r="U106" s="100"/>
      <c r="V106" s="80"/>
      <c r="W106" s="80"/>
      <c r="X106" s="80"/>
      <c r="Y106" s="80"/>
      <c r="Z106" s="101"/>
      <c r="AA106" s="101"/>
      <c r="AB106" s="101"/>
      <c r="AC106" s="101"/>
      <c r="AD106" s="101"/>
      <c r="AE106" s="101"/>
      <c r="AF106" s="101"/>
      <c r="AG106" s="101"/>
    </row>
    <row r="107" spans="1:33" ht="30.75" x14ac:dyDescent="0.25">
      <c r="A107" s="22" t="s">
        <v>20</v>
      </c>
      <c r="B107" s="23" t="s">
        <v>25</v>
      </c>
      <c r="C107" s="23" t="s">
        <v>59</v>
      </c>
      <c r="D107" s="31">
        <v>9910000000</v>
      </c>
      <c r="E107" s="31"/>
      <c r="F107" s="330">
        <f>F108</f>
        <v>15368913</v>
      </c>
      <c r="G107" s="330">
        <f>G108</f>
        <v>14601670</v>
      </c>
      <c r="H107" s="330">
        <f>H108</f>
        <v>14552127</v>
      </c>
    </row>
    <row r="108" spans="1:33" ht="30.75" x14ac:dyDescent="0.25">
      <c r="A108" s="32" t="s">
        <v>168</v>
      </c>
      <c r="B108" s="23" t="s">
        <v>25</v>
      </c>
      <c r="C108" s="23" t="s">
        <v>59</v>
      </c>
      <c r="D108" s="31">
        <v>9910022001</v>
      </c>
      <c r="E108" s="31"/>
      <c r="F108" s="330">
        <f>SUM(F109:F111)</f>
        <v>15368913</v>
      </c>
      <c r="G108" s="330">
        <f>SUM(G109:G111)</f>
        <v>14601670</v>
      </c>
      <c r="H108" s="330">
        <f>SUM(H109:H111)</f>
        <v>14552127</v>
      </c>
    </row>
    <row r="109" spans="1:33" ht="75.75" x14ac:dyDescent="0.25">
      <c r="A109" s="22" t="s">
        <v>22</v>
      </c>
      <c r="B109" s="23" t="s">
        <v>25</v>
      </c>
      <c r="C109" s="23" t="s">
        <v>59</v>
      </c>
      <c r="D109" s="31">
        <v>9910022001</v>
      </c>
      <c r="E109" s="23" t="s">
        <v>23</v>
      </c>
      <c r="F109" s="330">
        <v>10916155</v>
      </c>
      <c r="G109" s="330">
        <v>10916155</v>
      </c>
      <c r="H109" s="330">
        <v>10916155</v>
      </c>
    </row>
    <row r="110" spans="1:33" ht="30.75" x14ac:dyDescent="0.25">
      <c r="A110" s="22" t="s">
        <v>26</v>
      </c>
      <c r="B110" s="23" t="s">
        <v>25</v>
      </c>
      <c r="C110" s="23" t="s">
        <v>59</v>
      </c>
      <c r="D110" s="31">
        <v>9910022001</v>
      </c>
      <c r="E110" s="23" t="s">
        <v>27</v>
      </c>
      <c r="F110" s="330">
        <f>4469846-17088</f>
        <v>4452758</v>
      </c>
      <c r="G110" s="330">
        <f>3703543-18028</f>
        <v>3685515</v>
      </c>
      <c r="H110" s="330">
        <f>3654937-18965</f>
        <v>3635972</v>
      </c>
    </row>
    <row r="111" spans="1:33" hidden="1" x14ac:dyDescent="0.25">
      <c r="A111" s="22" t="s">
        <v>28</v>
      </c>
      <c r="B111" s="23" t="s">
        <v>25</v>
      </c>
      <c r="C111" s="23" t="s">
        <v>59</v>
      </c>
      <c r="D111" s="31">
        <v>9910022001</v>
      </c>
      <c r="E111" s="31">
        <v>800</v>
      </c>
      <c r="F111" s="330"/>
      <c r="G111" s="330"/>
      <c r="H111" s="330"/>
    </row>
    <row r="112" spans="1:33" x14ac:dyDescent="0.25">
      <c r="A112" s="22" t="s">
        <v>56</v>
      </c>
      <c r="B112" s="23" t="s">
        <v>25</v>
      </c>
      <c r="C112" s="23" t="s">
        <v>59</v>
      </c>
      <c r="D112" s="31">
        <v>9950000000</v>
      </c>
      <c r="E112" s="31"/>
      <c r="F112" s="330">
        <f>F113+F115</f>
        <v>1000000</v>
      </c>
      <c r="G112" s="330">
        <f>G113+G115</f>
        <v>1000000</v>
      </c>
      <c r="H112" s="330">
        <f>H113+H115</f>
        <v>1000000</v>
      </c>
    </row>
    <row r="113" spans="1:8" ht="45.75" x14ac:dyDescent="0.25">
      <c r="A113" s="22" t="s">
        <v>173</v>
      </c>
      <c r="B113" s="23" t="s">
        <v>25</v>
      </c>
      <c r="C113" s="23" t="s">
        <v>59</v>
      </c>
      <c r="D113" s="40" t="s">
        <v>174</v>
      </c>
      <c r="E113" s="31"/>
      <c r="F113" s="330">
        <f>F114</f>
        <v>1000000</v>
      </c>
      <c r="G113" s="330">
        <f>G114</f>
        <v>1000000</v>
      </c>
      <c r="H113" s="330">
        <f>H114</f>
        <v>1000000</v>
      </c>
    </row>
    <row r="114" spans="1:8" ht="30.75" x14ac:dyDescent="0.25">
      <c r="A114" s="22" t="s">
        <v>26</v>
      </c>
      <c r="B114" s="23" t="s">
        <v>25</v>
      </c>
      <c r="C114" s="23" t="s">
        <v>59</v>
      </c>
      <c r="D114" s="40" t="s">
        <v>174</v>
      </c>
      <c r="E114" s="31">
        <v>200</v>
      </c>
      <c r="F114" s="330">
        <v>1000000</v>
      </c>
      <c r="G114" s="330">
        <v>1000000</v>
      </c>
      <c r="H114" s="330">
        <v>1000000</v>
      </c>
    </row>
    <row r="115" spans="1:8" ht="30.75" hidden="1" x14ac:dyDescent="0.25">
      <c r="A115" s="22" t="s">
        <v>175</v>
      </c>
      <c r="B115" s="23" t="s">
        <v>25</v>
      </c>
      <c r="C115" s="23" t="s">
        <v>59</v>
      </c>
      <c r="D115" s="40" t="s">
        <v>176</v>
      </c>
      <c r="E115" s="31"/>
      <c r="F115" s="28">
        <f>F116</f>
        <v>0</v>
      </c>
      <c r="G115" s="28">
        <f>G116</f>
        <v>0</v>
      </c>
      <c r="H115" s="28"/>
    </row>
    <row r="116" spans="1:8" ht="30.75" hidden="1" x14ac:dyDescent="0.25">
      <c r="A116" s="22" t="s">
        <v>26</v>
      </c>
      <c r="B116" s="23" t="s">
        <v>25</v>
      </c>
      <c r="C116" s="23" t="s">
        <v>59</v>
      </c>
      <c r="D116" s="40" t="s">
        <v>176</v>
      </c>
      <c r="E116" s="31">
        <v>200</v>
      </c>
      <c r="F116" s="28">
        <v>0</v>
      </c>
      <c r="G116" s="28">
        <v>0</v>
      </c>
      <c r="H116" s="28"/>
    </row>
    <row r="117" spans="1:8" x14ac:dyDescent="0.25">
      <c r="A117" s="18" t="s">
        <v>60</v>
      </c>
      <c r="B117" s="19" t="s">
        <v>30</v>
      </c>
      <c r="C117" s="19"/>
      <c r="D117" s="39"/>
      <c r="E117" s="30"/>
      <c r="F117" s="42">
        <f>F118+F123+F131</f>
        <v>12199697.85</v>
      </c>
      <c r="G117" s="42">
        <f>G118+G123+G131</f>
        <v>4199697.8499999996</v>
      </c>
      <c r="H117" s="42">
        <f>H118+H123+H131</f>
        <v>4199697.8499999996</v>
      </c>
    </row>
    <row r="118" spans="1:8" x14ac:dyDescent="0.25">
      <c r="A118" s="18" t="s">
        <v>61</v>
      </c>
      <c r="B118" s="19" t="s">
        <v>30</v>
      </c>
      <c r="C118" s="19" t="s">
        <v>15</v>
      </c>
      <c r="D118" s="39"/>
      <c r="E118" s="30"/>
      <c r="F118" s="332">
        <f t="shared" ref="F118:H121" si="8">F119</f>
        <v>331283.65999999997</v>
      </c>
      <c r="G118" s="332">
        <f t="shared" si="8"/>
        <v>331283.65999999997</v>
      </c>
      <c r="H118" s="332">
        <f t="shared" si="8"/>
        <v>331283.65999999997</v>
      </c>
    </row>
    <row r="119" spans="1:8" x14ac:dyDescent="0.25">
      <c r="A119" s="18" t="s">
        <v>18</v>
      </c>
      <c r="B119" s="19" t="s">
        <v>30</v>
      </c>
      <c r="C119" s="19" t="s">
        <v>15</v>
      </c>
      <c r="D119" s="39">
        <v>9900000000</v>
      </c>
      <c r="E119" s="30"/>
      <c r="F119" s="332">
        <f t="shared" si="8"/>
        <v>331283.65999999997</v>
      </c>
      <c r="G119" s="332">
        <f t="shared" si="8"/>
        <v>331283.65999999997</v>
      </c>
      <c r="H119" s="332">
        <f t="shared" si="8"/>
        <v>331283.65999999997</v>
      </c>
    </row>
    <row r="120" spans="1:8" ht="30.75" x14ac:dyDescent="0.25">
      <c r="A120" s="22" t="s">
        <v>20</v>
      </c>
      <c r="B120" s="23" t="s">
        <v>30</v>
      </c>
      <c r="C120" s="23" t="s">
        <v>15</v>
      </c>
      <c r="D120" s="40" t="s">
        <v>21</v>
      </c>
      <c r="E120" s="31"/>
      <c r="F120" s="330">
        <f t="shared" si="8"/>
        <v>331283.65999999997</v>
      </c>
      <c r="G120" s="330">
        <f t="shared" si="8"/>
        <v>331283.65999999997</v>
      </c>
      <c r="H120" s="330">
        <f t="shared" si="8"/>
        <v>331283.65999999997</v>
      </c>
    </row>
    <row r="121" spans="1:8" ht="30.75" x14ac:dyDescent="0.25">
      <c r="A121" s="22" t="s">
        <v>162</v>
      </c>
      <c r="B121" s="23" t="s">
        <v>30</v>
      </c>
      <c r="C121" s="23" t="s">
        <v>15</v>
      </c>
      <c r="D121" s="40" t="s">
        <v>163</v>
      </c>
      <c r="E121" s="31"/>
      <c r="F121" s="330">
        <f t="shared" si="8"/>
        <v>331283.65999999997</v>
      </c>
      <c r="G121" s="330">
        <f t="shared" si="8"/>
        <v>331283.65999999997</v>
      </c>
      <c r="H121" s="330">
        <f t="shared" si="8"/>
        <v>331283.65999999997</v>
      </c>
    </row>
    <row r="122" spans="1:8" ht="75.75" x14ac:dyDescent="0.25">
      <c r="A122" s="22" t="s">
        <v>22</v>
      </c>
      <c r="B122" s="23" t="s">
        <v>30</v>
      </c>
      <c r="C122" s="23" t="s">
        <v>15</v>
      </c>
      <c r="D122" s="40" t="s">
        <v>163</v>
      </c>
      <c r="E122" s="31">
        <v>100</v>
      </c>
      <c r="F122" s="330">
        <v>331283.65999999997</v>
      </c>
      <c r="G122" s="330">
        <v>331283.65999999997</v>
      </c>
      <c r="H122" s="330">
        <v>331283.65999999997</v>
      </c>
    </row>
    <row r="123" spans="1:8" x14ac:dyDescent="0.25">
      <c r="A123" s="18" t="s">
        <v>62</v>
      </c>
      <c r="B123" s="19" t="s">
        <v>30</v>
      </c>
      <c r="C123" s="19" t="s">
        <v>63</v>
      </c>
      <c r="D123" s="39"/>
      <c r="E123" s="30"/>
      <c r="F123" s="332">
        <f t="shared" ref="F123:H126" si="9">F124</f>
        <v>3868414.19</v>
      </c>
      <c r="G123" s="332">
        <f t="shared" si="9"/>
        <v>3868414.19</v>
      </c>
      <c r="H123" s="332">
        <f t="shared" si="9"/>
        <v>3868414.19</v>
      </c>
    </row>
    <row r="124" spans="1:8" x14ac:dyDescent="0.25">
      <c r="A124" s="18" t="s">
        <v>18</v>
      </c>
      <c r="B124" s="19" t="s">
        <v>30</v>
      </c>
      <c r="C124" s="19" t="s">
        <v>63</v>
      </c>
      <c r="D124" s="39">
        <v>9900000000</v>
      </c>
      <c r="E124" s="30"/>
      <c r="F124" s="332">
        <f>F125+F128</f>
        <v>3868414.19</v>
      </c>
      <c r="G124" s="332">
        <f>G125+G128</f>
        <v>3868414.19</v>
      </c>
      <c r="H124" s="332">
        <f>H125+H128</f>
        <v>3868414.19</v>
      </c>
    </row>
    <row r="125" spans="1:8" ht="30.75" x14ac:dyDescent="0.25">
      <c r="A125" s="22" t="s">
        <v>20</v>
      </c>
      <c r="B125" s="23" t="s">
        <v>30</v>
      </c>
      <c r="C125" s="23" t="s">
        <v>63</v>
      </c>
      <c r="D125" s="40" t="s">
        <v>21</v>
      </c>
      <c r="E125" s="31"/>
      <c r="F125" s="330">
        <f t="shared" si="9"/>
        <v>3408414.19</v>
      </c>
      <c r="G125" s="330">
        <f t="shared" si="9"/>
        <v>3408414.19</v>
      </c>
      <c r="H125" s="330">
        <f t="shared" si="9"/>
        <v>3408414.19</v>
      </c>
    </row>
    <row r="126" spans="1:8" ht="30.75" x14ac:dyDescent="0.25">
      <c r="A126" s="22" t="s">
        <v>168</v>
      </c>
      <c r="B126" s="23" t="s">
        <v>30</v>
      </c>
      <c r="C126" s="23" t="s">
        <v>63</v>
      </c>
      <c r="D126" s="40" t="s">
        <v>177</v>
      </c>
      <c r="E126" s="31"/>
      <c r="F126" s="330">
        <f t="shared" si="9"/>
        <v>3408414.19</v>
      </c>
      <c r="G126" s="330">
        <f t="shared" si="9"/>
        <v>3408414.19</v>
      </c>
      <c r="H126" s="330">
        <f t="shared" si="9"/>
        <v>3408414.19</v>
      </c>
    </row>
    <row r="127" spans="1:8" ht="75.75" x14ac:dyDescent="0.25">
      <c r="A127" s="22" t="s">
        <v>22</v>
      </c>
      <c r="B127" s="23" t="s">
        <v>30</v>
      </c>
      <c r="C127" s="23" t="s">
        <v>63</v>
      </c>
      <c r="D127" s="40" t="s">
        <v>177</v>
      </c>
      <c r="E127" s="31">
        <v>100</v>
      </c>
      <c r="F127" s="330">
        <v>3408414.19</v>
      </c>
      <c r="G127" s="330">
        <v>3408414.19</v>
      </c>
      <c r="H127" s="330">
        <v>3408414.19</v>
      </c>
    </row>
    <row r="128" spans="1:8" x14ac:dyDescent="0.25">
      <c r="A128" s="22" t="s">
        <v>56</v>
      </c>
      <c r="B128" s="23" t="s">
        <v>30</v>
      </c>
      <c r="C128" s="23" t="s">
        <v>63</v>
      </c>
      <c r="D128" s="40" t="s">
        <v>38</v>
      </c>
      <c r="E128" s="31"/>
      <c r="F128" s="330">
        <f t="shared" ref="F128:H129" si="10">F129</f>
        <v>460000</v>
      </c>
      <c r="G128" s="330">
        <f t="shared" si="10"/>
        <v>460000</v>
      </c>
      <c r="H128" s="330">
        <f t="shared" si="10"/>
        <v>460000</v>
      </c>
    </row>
    <row r="129" spans="1:33" ht="30.75" x14ac:dyDescent="0.25">
      <c r="A129" s="22" t="s">
        <v>169</v>
      </c>
      <c r="B129" s="23" t="s">
        <v>30</v>
      </c>
      <c r="C129" s="23" t="s">
        <v>63</v>
      </c>
      <c r="D129" s="40" t="s">
        <v>170</v>
      </c>
      <c r="E129" s="31"/>
      <c r="F129" s="330">
        <f t="shared" si="10"/>
        <v>460000</v>
      </c>
      <c r="G129" s="330">
        <f t="shared" si="10"/>
        <v>460000</v>
      </c>
      <c r="H129" s="330">
        <f t="shared" si="10"/>
        <v>460000</v>
      </c>
    </row>
    <row r="130" spans="1:33" ht="30.75" x14ac:dyDescent="0.25">
      <c r="A130" s="32" t="s">
        <v>52</v>
      </c>
      <c r="B130" s="23" t="s">
        <v>30</v>
      </c>
      <c r="C130" s="23" t="s">
        <v>63</v>
      </c>
      <c r="D130" s="40" t="s">
        <v>170</v>
      </c>
      <c r="E130" s="31">
        <v>300</v>
      </c>
      <c r="F130" s="330">
        <v>460000</v>
      </c>
      <c r="G130" s="330">
        <v>460000</v>
      </c>
      <c r="H130" s="330">
        <v>460000</v>
      </c>
    </row>
    <row r="131" spans="1:33" ht="31.5" x14ac:dyDescent="0.25">
      <c r="A131" s="18" t="s">
        <v>75</v>
      </c>
      <c r="B131" s="19" t="s">
        <v>30</v>
      </c>
      <c r="C131" s="19" t="s">
        <v>76</v>
      </c>
      <c r="D131" s="39"/>
      <c r="E131" s="30"/>
      <c r="F131" s="332">
        <f t="shared" ref="F131:H134" si="11">F132</f>
        <v>8000000</v>
      </c>
      <c r="G131" s="332">
        <f t="shared" si="11"/>
        <v>0</v>
      </c>
      <c r="H131" s="332">
        <f t="shared" si="11"/>
        <v>0</v>
      </c>
    </row>
    <row r="132" spans="1:33" x14ac:dyDescent="0.25">
      <c r="A132" s="18" t="s">
        <v>18</v>
      </c>
      <c r="B132" s="19" t="s">
        <v>30</v>
      </c>
      <c r="C132" s="19" t="s">
        <v>76</v>
      </c>
      <c r="D132" s="39" t="s">
        <v>19</v>
      </c>
      <c r="E132" s="30"/>
      <c r="F132" s="332">
        <f t="shared" si="11"/>
        <v>8000000</v>
      </c>
      <c r="G132" s="332">
        <f t="shared" si="11"/>
        <v>0</v>
      </c>
      <c r="H132" s="332">
        <f t="shared" si="11"/>
        <v>0</v>
      </c>
    </row>
    <row r="133" spans="1:33" x14ac:dyDescent="0.25">
      <c r="A133" s="22" t="s">
        <v>56</v>
      </c>
      <c r="B133" s="23" t="s">
        <v>30</v>
      </c>
      <c r="C133" s="23" t="s">
        <v>76</v>
      </c>
      <c r="D133" s="40" t="s">
        <v>38</v>
      </c>
      <c r="E133" s="31"/>
      <c r="F133" s="330">
        <f t="shared" si="11"/>
        <v>8000000</v>
      </c>
      <c r="G133" s="330">
        <f t="shared" si="11"/>
        <v>0</v>
      </c>
      <c r="H133" s="330">
        <f t="shared" si="11"/>
        <v>0</v>
      </c>
    </row>
    <row r="134" spans="1:33" ht="30.75" x14ac:dyDescent="0.25">
      <c r="A134" s="22" t="s">
        <v>169</v>
      </c>
      <c r="B134" s="23" t="s">
        <v>30</v>
      </c>
      <c r="C134" s="23" t="s">
        <v>76</v>
      </c>
      <c r="D134" s="40" t="s">
        <v>170</v>
      </c>
      <c r="E134" s="31"/>
      <c r="F134" s="330">
        <f t="shared" si="11"/>
        <v>8000000</v>
      </c>
      <c r="G134" s="330">
        <f t="shared" si="11"/>
        <v>0</v>
      </c>
      <c r="H134" s="330">
        <f t="shared" si="11"/>
        <v>0</v>
      </c>
    </row>
    <row r="135" spans="1:33" x14ac:dyDescent="0.25">
      <c r="A135" s="32" t="s">
        <v>28</v>
      </c>
      <c r="B135" s="23" t="s">
        <v>30</v>
      </c>
      <c r="C135" s="23" t="s">
        <v>76</v>
      </c>
      <c r="D135" s="40" t="s">
        <v>170</v>
      </c>
      <c r="E135" s="31">
        <v>800</v>
      </c>
      <c r="F135" s="330">
        <v>8000000</v>
      </c>
      <c r="G135" s="330">
        <v>0</v>
      </c>
      <c r="H135" s="330">
        <v>0</v>
      </c>
    </row>
    <row r="136" spans="1:33" s="102" customFormat="1" hidden="1" x14ac:dyDescent="0.25">
      <c r="A136" s="18" t="s">
        <v>79</v>
      </c>
      <c r="B136" s="19" t="s">
        <v>63</v>
      </c>
      <c r="C136" s="19"/>
      <c r="D136" s="39"/>
      <c r="E136" s="30"/>
      <c r="F136" s="42">
        <f>F143+F137</f>
        <v>0</v>
      </c>
      <c r="G136" s="42">
        <f>G143+G137</f>
        <v>0</v>
      </c>
      <c r="H136" s="28"/>
      <c r="I136" s="92"/>
      <c r="J136" s="73"/>
      <c r="K136" s="73"/>
      <c r="L136" s="73"/>
      <c r="M136" s="100"/>
      <c r="N136" s="100"/>
      <c r="O136" s="100"/>
      <c r="P136" s="100"/>
      <c r="Q136" s="100"/>
      <c r="R136" s="100"/>
      <c r="S136" s="100"/>
      <c r="T136" s="100"/>
      <c r="U136" s="100"/>
      <c r="V136" s="80"/>
      <c r="W136" s="80"/>
      <c r="X136" s="80"/>
      <c r="Y136" s="80"/>
      <c r="Z136" s="101"/>
      <c r="AA136" s="101"/>
      <c r="AB136" s="101"/>
      <c r="AC136" s="101"/>
      <c r="AD136" s="101"/>
      <c r="AE136" s="101"/>
      <c r="AF136" s="101"/>
      <c r="AG136" s="101"/>
    </row>
    <row r="137" spans="1:33" s="102" customFormat="1" hidden="1" x14ac:dyDescent="0.25">
      <c r="A137" s="18" t="s">
        <v>178</v>
      </c>
      <c r="B137" s="19" t="s">
        <v>63</v>
      </c>
      <c r="C137" s="19" t="s">
        <v>15</v>
      </c>
      <c r="D137" s="39"/>
      <c r="E137" s="30"/>
      <c r="F137" s="42">
        <f t="shared" ref="F137:G139" si="12">F138</f>
        <v>0</v>
      </c>
      <c r="G137" s="42">
        <f t="shared" si="12"/>
        <v>0</v>
      </c>
      <c r="H137" s="28"/>
      <c r="I137" s="92"/>
      <c r="J137" s="73"/>
      <c r="K137" s="73"/>
      <c r="L137" s="73"/>
      <c r="M137" s="100"/>
      <c r="N137" s="100"/>
      <c r="O137" s="100"/>
      <c r="P137" s="100"/>
      <c r="Q137" s="100"/>
      <c r="R137" s="100"/>
      <c r="S137" s="100"/>
      <c r="T137" s="100"/>
      <c r="U137" s="100"/>
      <c r="V137" s="80"/>
      <c r="W137" s="80"/>
      <c r="X137" s="80"/>
      <c r="Y137" s="80"/>
      <c r="Z137" s="101"/>
      <c r="AA137" s="101"/>
      <c r="AB137" s="101"/>
      <c r="AC137" s="101"/>
      <c r="AD137" s="101"/>
      <c r="AE137" s="101"/>
      <c r="AF137" s="101"/>
      <c r="AG137" s="101"/>
    </row>
    <row r="138" spans="1:33" s="102" customFormat="1" hidden="1" x14ac:dyDescent="0.25">
      <c r="A138" s="18" t="s">
        <v>18</v>
      </c>
      <c r="B138" s="19" t="s">
        <v>63</v>
      </c>
      <c r="C138" s="19" t="s">
        <v>15</v>
      </c>
      <c r="D138" s="39" t="s">
        <v>19</v>
      </c>
      <c r="E138" s="30"/>
      <c r="F138" s="42">
        <f t="shared" si="12"/>
        <v>0</v>
      </c>
      <c r="G138" s="42">
        <f t="shared" si="12"/>
        <v>0</v>
      </c>
      <c r="H138" s="28"/>
      <c r="I138" s="92"/>
      <c r="J138" s="73"/>
      <c r="K138" s="73"/>
      <c r="L138" s="73"/>
      <c r="M138" s="100"/>
      <c r="N138" s="100"/>
      <c r="O138" s="100"/>
      <c r="P138" s="100"/>
      <c r="Q138" s="100"/>
      <c r="R138" s="100"/>
      <c r="S138" s="100"/>
      <c r="T138" s="100"/>
      <c r="U138" s="100"/>
      <c r="V138" s="80"/>
      <c r="W138" s="80"/>
      <c r="X138" s="80"/>
      <c r="Y138" s="80"/>
      <c r="Z138" s="101"/>
      <c r="AA138" s="101"/>
      <c r="AB138" s="101"/>
      <c r="AC138" s="101"/>
      <c r="AD138" s="101"/>
      <c r="AE138" s="101"/>
      <c r="AF138" s="101"/>
      <c r="AG138" s="101"/>
    </row>
    <row r="139" spans="1:33" s="102" customFormat="1" hidden="1" x14ac:dyDescent="0.25">
      <c r="A139" s="22" t="s">
        <v>56</v>
      </c>
      <c r="B139" s="23" t="s">
        <v>63</v>
      </c>
      <c r="C139" s="23" t="s">
        <v>15</v>
      </c>
      <c r="D139" s="40" t="s">
        <v>38</v>
      </c>
      <c r="E139" s="31"/>
      <c r="F139" s="28">
        <f t="shared" si="12"/>
        <v>0</v>
      </c>
      <c r="G139" s="28">
        <f t="shared" si="12"/>
        <v>0</v>
      </c>
      <c r="H139" s="28"/>
      <c r="I139" s="92"/>
      <c r="J139" s="73"/>
      <c r="K139" s="73"/>
      <c r="L139" s="73"/>
      <c r="M139" s="100"/>
      <c r="N139" s="100"/>
      <c r="O139" s="100"/>
      <c r="P139" s="100"/>
      <c r="Q139" s="100"/>
      <c r="R139" s="100"/>
      <c r="S139" s="100"/>
      <c r="T139" s="100"/>
      <c r="U139" s="100"/>
      <c r="V139" s="80"/>
      <c r="W139" s="80"/>
      <c r="X139" s="80"/>
      <c r="Y139" s="80"/>
      <c r="Z139" s="101"/>
      <c r="AA139" s="101"/>
      <c r="AB139" s="101"/>
      <c r="AC139" s="101"/>
      <c r="AD139" s="101"/>
      <c r="AE139" s="101"/>
      <c r="AF139" s="101"/>
      <c r="AG139" s="101"/>
    </row>
    <row r="140" spans="1:33" s="102" customFormat="1" ht="30.75" hidden="1" x14ac:dyDescent="0.25">
      <c r="A140" s="22" t="s">
        <v>179</v>
      </c>
      <c r="B140" s="23" t="s">
        <v>63</v>
      </c>
      <c r="C140" s="23" t="s">
        <v>15</v>
      </c>
      <c r="D140" s="40" t="s">
        <v>180</v>
      </c>
      <c r="E140" s="31"/>
      <c r="F140" s="28">
        <f>F141+F142</f>
        <v>0</v>
      </c>
      <c r="G140" s="28">
        <f>G141+G142</f>
        <v>0</v>
      </c>
      <c r="H140" s="28"/>
      <c r="I140" s="92"/>
      <c r="J140" s="73"/>
      <c r="K140" s="73"/>
      <c r="L140" s="73"/>
      <c r="M140" s="100"/>
      <c r="N140" s="100"/>
      <c r="O140" s="100"/>
      <c r="P140" s="100"/>
      <c r="Q140" s="100"/>
      <c r="R140" s="100"/>
      <c r="S140" s="100"/>
      <c r="T140" s="100"/>
      <c r="U140" s="100"/>
      <c r="V140" s="80"/>
      <c r="W140" s="80"/>
      <c r="X140" s="80"/>
      <c r="Y140" s="80"/>
      <c r="Z140" s="101"/>
      <c r="AA140" s="101"/>
      <c r="AB140" s="101"/>
      <c r="AC140" s="101"/>
      <c r="AD140" s="101"/>
      <c r="AE140" s="101"/>
      <c r="AF140" s="101"/>
      <c r="AG140" s="101"/>
    </row>
    <row r="141" spans="1:33" s="102" customFormat="1" ht="30.75" hidden="1" x14ac:dyDescent="0.25">
      <c r="A141" s="22" t="s">
        <v>26</v>
      </c>
      <c r="B141" s="23" t="s">
        <v>63</v>
      </c>
      <c r="C141" s="23" t="s">
        <v>15</v>
      </c>
      <c r="D141" s="40" t="s">
        <v>180</v>
      </c>
      <c r="E141" s="31">
        <v>200</v>
      </c>
      <c r="F141" s="28">
        <v>0</v>
      </c>
      <c r="G141" s="28">
        <v>0</v>
      </c>
      <c r="H141" s="28"/>
      <c r="I141" s="92"/>
      <c r="J141" s="73"/>
      <c r="K141" s="73"/>
      <c r="L141" s="73"/>
      <c r="M141" s="100"/>
      <c r="N141" s="100"/>
      <c r="O141" s="100"/>
      <c r="P141" s="100"/>
      <c r="Q141" s="100"/>
      <c r="R141" s="100"/>
      <c r="S141" s="100"/>
      <c r="T141" s="100"/>
      <c r="U141" s="100"/>
      <c r="V141" s="80"/>
      <c r="W141" s="80"/>
      <c r="X141" s="80"/>
      <c r="Y141" s="80"/>
      <c r="Z141" s="101"/>
      <c r="AA141" s="101"/>
      <c r="AB141" s="101"/>
      <c r="AC141" s="101"/>
      <c r="AD141" s="101"/>
      <c r="AE141" s="101"/>
      <c r="AF141" s="101"/>
      <c r="AG141" s="101"/>
    </row>
    <row r="142" spans="1:33" s="102" customFormat="1" ht="45.75" hidden="1" x14ac:dyDescent="0.25">
      <c r="A142" s="32" t="s">
        <v>54</v>
      </c>
      <c r="B142" s="23" t="s">
        <v>63</v>
      </c>
      <c r="C142" s="23" t="s">
        <v>15</v>
      </c>
      <c r="D142" s="40" t="s">
        <v>180</v>
      </c>
      <c r="E142" s="31">
        <v>600</v>
      </c>
      <c r="F142" s="28">
        <v>0</v>
      </c>
      <c r="G142" s="28">
        <v>0</v>
      </c>
      <c r="H142" s="28"/>
      <c r="I142" s="92"/>
      <c r="J142" s="73"/>
      <c r="K142" s="73"/>
      <c r="L142" s="73"/>
      <c r="M142" s="100"/>
      <c r="N142" s="100"/>
      <c r="O142" s="100"/>
      <c r="P142" s="100"/>
      <c r="Q142" s="100"/>
      <c r="R142" s="100"/>
      <c r="S142" s="100"/>
      <c r="T142" s="100"/>
      <c r="U142" s="100"/>
      <c r="V142" s="80"/>
      <c r="W142" s="80"/>
      <c r="X142" s="80"/>
      <c r="Y142" s="80"/>
      <c r="Z142" s="101"/>
      <c r="AA142" s="101"/>
      <c r="AB142" s="101"/>
      <c r="AC142" s="101"/>
      <c r="AD142" s="101"/>
      <c r="AE142" s="101"/>
      <c r="AF142" s="101"/>
      <c r="AG142" s="101"/>
    </row>
    <row r="143" spans="1:33" s="102" customFormat="1" hidden="1" x14ac:dyDescent="0.25">
      <c r="A143" s="18" t="s">
        <v>80</v>
      </c>
      <c r="B143" s="19" t="s">
        <v>63</v>
      </c>
      <c r="C143" s="19" t="s">
        <v>25</v>
      </c>
      <c r="D143" s="39"/>
      <c r="E143" s="30"/>
      <c r="F143" s="42">
        <f t="shared" ref="F143:G146" si="13">F144</f>
        <v>0</v>
      </c>
      <c r="G143" s="42">
        <f t="shared" si="13"/>
        <v>0</v>
      </c>
      <c r="H143" s="28"/>
      <c r="I143" s="92"/>
      <c r="J143" s="73"/>
      <c r="K143" s="73"/>
      <c r="L143" s="73"/>
      <c r="M143" s="100"/>
      <c r="N143" s="100"/>
      <c r="O143" s="100"/>
      <c r="P143" s="100"/>
      <c r="Q143" s="100"/>
      <c r="R143" s="100"/>
      <c r="S143" s="100"/>
      <c r="T143" s="100"/>
      <c r="U143" s="100"/>
      <c r="V143" s="80"/>
      <c r="W143" s="80"/>
      <c r="X143" s="80"/>
      <c r="Y143" s="80"/>
      <c r="Z143" s="101"/>
      <c r="AA143" s="101"/>
      <c r="AB143" s="101"/>
      <c r="AC143" s="101"/>
      <c r="AD143" s="101"/>
      <c r="AE143" s="101"/>
      <c r="AF143" s="101"/>
      <c r="AG143" s="101"/>
    </row>
    <row r="144" spans="1:33" s="102" customFormat="1" hidden="1" x14ac:dyDescent="0.25">
      <c r="A144" s="18" t="s">
        <v>18</v>
      </c>
      <c r="B144" s="19" t="s">
        <v>63</v>
      </c>
      <c r="C144" s="19" t="s">
        <v>25</v>
      </c>
      <c r="D144" s="39" t="s">
        <v>19</v>
      </c>
      <c r="E144" s="30"/>
      <c r="F144" s="42">
        <f t="shared" si="13"/>
        <v>0</v>
      </c>
      <c r="G144" s="42">
        <f t="shared" si="13"/>
        <v>0</v>
      </c>
      <c r="H144" s="28"/>
      <c r="I144" s="92"/>
      <c r="J144" s="73"/>
      <c r="K144" s="73"/>
      <c r="L144" s="73"/>
      <c r="M144" s="100"/>
      <c r="N144" s="100"/>
      <c r="O144" s="100"/>
      <c r="P144" s="100"/>
      <c r="Q144" s="100"/>
      <c r="R144" s="100"/>
      <c r="S144" s="100"/>
      <c r="T144" s="100"/>
      <c r="U144" s="100"/>
      <c r="V144" s="80"/>
      <c r="W144" s="80"/>
      <c r="X144" s="80"/>
      <c r="Y144" s="80"/>
      <c r="Z144" s="101"/>
      <c r="AA144" s="101"/>
      <c r="AB144" s="101"/>
      <c r="AC144" s="101"/>
      <c r="AD144" s="101"/>
      <c r="AE144" s="101"/>
      <c r="AF144" s="101"/>
      <c r="AG144" s="101"/>
    </row>
    <row r="145" spans="1:33" hidden="1" x14ac:dyDescent="0.25">
      <c r="A145" s="22" t="s">
        <v>56</v>
      </c>
      <c r="B145" s="23" t="s">
        <v>63</v>
      </c>
      <c r="C145" s="23" t="s">
        <v>25</v>
      </c>
      <c r="D145" s="40" t="s">
        <v>38</v>
      </c>
      <c r="E145" s="31"/>
      <c r="F145" s="28">
        <f t="shared" si="13"/>
        <v>0</v>
      </c>
      <c r="G145" s="28">
        <f t="shared" si="13"/>
        <v>0</v>
      </c>
      <c r="H145" s="28"/>
    </row>
    <row r="146" spans="1:33" hidden="1" x14ac:dyDescent="0.25">
      <c r="A146" s="22" t="s">
        <v>181</v>
      </c>
      <c r="B146" s="23" t="s">
        <v>63</v>
      </c>
      <c r="C146" s="23" t="s">
        <v>25</v>
      </c>
      <c r="D146" s="40" t="s">
        <v>182</v>
      </c>
      <c r="E146" s="31"/>
      <c r="F146" s="28">
        <f t="shared" si="13"/>
        <v>0</v>
      </c>
      <c r="G146" s="28">
        <f t="shared" si="13"/>
        <v>0</v>
      </c>
      <c r="H146" s="28"/>
    </row>
    <row r="147" spans="1:33" ht="30.75" hidden="1" x14ac:dyDescent="0.25">
      <c r="A147" s="22" t="s">
        <v>26</v>
      </c>
      <c r="B147" s="23" t="s">
        <v>63</v>
      </c>
      <c r="C147" s="23" t="s">
        <v>25</v>
      </c>
      <c r="D147" s="40" t="s">
        <v>182</v>
      </c>
      <c r="E147" s="31">
        <v>200</v>
      </c>
      <c r="F147" s="28">
        <v>0</v>
      </c>
      <c r="G147" s="28">
        <v>0</v>
      </c>
      <c r="H147" s="28"/>
    </row>
    <row r="148" spans="1:33" s="102" customFormat="1" x14ac:dyDescent="0.25">
      <c r="A148" s="34" t="s">
        <v>85</v>
      </c>
      <c r="B148" s="19" t="s">
        <v>34</v>
      </c>
      <c r="C148" s="19"/>
      <c r="D148" s="39"/>
      <c r="E148" s="30"/>
      <c r="F148" s="42">
        <f>F155+F149+F179+F170+F165</f>
        <v>127222242.27</v>
      </c>
      <c r="G148" s="42">
        <f>G155+G149+G179+G170+G165</f>
        <v>9654354.6999999993</v>
      </c>
      <c r="H148" s="42">
        <f>H155+H149+H179+H170+H165</f>
        <v>9438084.1300000008</v>
      </c>
      <c r="I148" s="92"/>
      <c r="J148" s="73"/>
      <c r="K148" s="73"/>
      <c r="L148" s="73"/>
      <c r="M148" s="100"/>
      <c r="N148" s="100"/>
      <c r="O148" s="100"/>
      <c r="P148" s="100"/>
      <c r="Q148" s="100"/>
      <c r="R148" s="100"/>
      <c r="S148" s="100"/>
      <c r="T148" s="100"/>
      <c r="U148" s="100"/>
      <c r="V148" s="80"/>
      <c r="W148" s="80"/>
      <c r="X148" s="80"/>
      <c r="Y148" s="80"/>
      <c r="Z148" s="101"/>
      <c r="AA148" s="101"/>
      <c r="AB148" s="101"/>
      <c r="AC148" s="101"/>
      <c r="AD148" s="101"/>
      <c r="AE148" s="101"/>
      <c r="AF148" s="101"/>
      <c r="AG148" s="101"/>
    </row>
    <row r="149" spans="1:33" s="102" customFormat="1" x14ac:dyDescent="0.25">
      <c r="A149" s="34" t="s">
        <v>86</v>
      </c>
      <c r="B149" s="19" t="s">
        <v>34</v>
      </c>
      <c r="C149" s="19" t="s">
        <v>15</v>
      </c>
      <c r="D149" s="39"/>
      <c r="E149" s="30"/>
      <c r="F149" s="332">
        <f t="shared" ref="F149:H151" si="14">F150</f>
        <v>32427270.859999999</v>
      </c>
      <c r="G149" s="332">
        <f t="shared" si="14"/>
        <v>7324190.7000000002</v>
      </c>
      <c r="H149" s="332">
        <f t="shared" si="14"/>
        <v>7037903.1100000003</v>
      </c>
      <c r="I149" s="92"/>
      <c r="J149" s="73"/>
      <c r="K149" s="73"/>
      <c r="L149" s="73"/>
      <c r="M149" s="100"/>
      <c r="N149" s="100"/>
      <c r="O149" s="100"/>
      <c r="P149" s="100"/>
      <c r="Q149" s="100"/>
      <c r="R149" s="100"/>
      <c r="S149" s="100"/>
      <c r="T149" s="100"/>
      <c r="U149" s="100"/>
      <c r="V149" s="80"/>
      <c r="W149" s="80"/>
      <c r="X149" s="80"/>
      <c r="Y149" s="80"/>
      <c r="Z149" s="101"/>
      <c r="AA149" s="101"/>
      <c r="AB149" s="101"/>
      <c r="AC149" s="101"/>
      <c r="AD149" s="101"/>
      <c r="AE149" s="101"/>
      <c r="AF149" s="101"/>
      <c r="AG149" s="101"/>
    </row>
    <row r="150" spans="1:33" s="102" customFormat="1" x14ac:dyDescent="0.25">
      <c r="A150" s="18" t="s">
        <v>18</v>
      </c>
      <c r="B150" s="19" t="s">
        <v>34</v>
      </c>
      <c r="C150" s="19" t="s">
        <v>15</v>
      </c>
      <c r="D150" s="39" t="s">
        <v>19</v>
      </c>
      <c r="E150" s="30"/>
      <c r="F150" s="332">
        <f t="shared" si="14"/>
        <v>32427270.859999999</v>
      </c>
      <c r="G150" s="332">
        <f t="shared" si="14"/>
        <v>7324190.7000000002</v>
      </c>
      <c r="H150" s="332">
        <f t="shared" si="14"/>
        <v>7037903.1100000003</v>
      </c>
      <c r="I150" s="92"/>
      <c r="J150" s="73"/>
      <c r="K150" s="73"/>
      <c r="L150" s="73"/>
      <c r="M150" s="100"/>
      <c r="N150" s="100"/>
      <c r="O150" s="100"/>
      <c r="P150" s="100"/>
      <c r="Q150" s="100"/>
      <c r="R150" s="100"/>
      <c r="S150" s="100"/>
      <c r="T150" s="100"/>
      <c r="U150" s="100"/>
      <c r="V150" s="80"/>
      <c r="W150" s="80"/>
      <c r="X150" s="80"/>
      <c r="Y150" s="80"/>
      <c r="Z150" s="101"/>
      <c r="AA150" s="101"/>
      <c r="AB150" s="101"/>
      <c r="AC150" s="101"/>
      <c r="AD150" s="101"/>
      <c r="AE150" s="101"/>
      <c r="AF150" s="101"/>
      <c r="AG150" s="101"/>
    </row>
    <row r="151" spans="1:33" s="102" customFormat="1" x14ac:dyDescent="0.25">
      <c r="A151" s="22" t="s">
        <v>56</v>
      </c>
      <c r="B151" s="23" t="s">
        <v>34</v>
      </c>
      <c r="C151" s="23" t="s">
        <v>15</v>
      </c>
      <c r="D151" s="40" t="s">
        <v>38</v>
      </c>
      <c r="E151" s="31"/>
      <c r="F151" s="330">
        <f t="shared" si="14"/>
        <v>32427270.859999999</v>
      </c>
      <c r="G151" s="330">
        <f t="shared" si="14"/>
        <v>7324190.7000000002</v>
      </c>
      <c r="H151" s="330">
        <f t="shared" si="14"/>
        <v>7037903.1100000003</v>
      </c>
      <c r="I151" s="92"/>
      <c r="J151" s="73"/>
      <c r="K151" s="73"/>
      <c r="L151" s="73"/>
      <c r="M151" s="100"/>
      <c r="N151" s="100"/>
      <c r="O151" s="100"/>
      <c r="P151" s="100"/>
      <c r="Q151" s="100"/>
      <c r="R151" s="100"/>
      <c r="S151" s="100"/>
      <c r="T151" s="100"/>
      <c r="U151" s="100"/>
      <c r="V151" s="80"/>
      <c r="W151" s="80"/>
      <c r="X151" s="80"/>
      <c r="Y151" s="80"/>
      <c r="Z151" s="101"/>
      <c r="AA151" s="101"/>
      <c r="AB151" s="101"/>
      <c r="AC151" s="101"/>
      <c r="AD151" s="101"/>
      <c r="AE151" s="101"/>
      <c r="AF151" s="101"/>
      <c r="AG151" s="101"/>
    </row>
    <row r="152" spans="1:33" s="102" customFormat="1" ht="30.75" x14ac:dyDescent="0.25">
      <c r="A152" s="22" t="s">
        <v>169</v>
      </c>
      <c r="B152" s="23" t="s">
        <v>34</v>
      </c>
      <c r="C152" s="23" t="s">
        <v>15</v>
      </c>
      <c r="D152" s="40" t="s">
        <v>170</v>
      </c>
      <c r="E152" s="31"/>
      <c r="F152" s="330">
        <f>F154+F153</f>
        <v>32427270.859999999</v>
      </c>
      <c r="G152" s="330">
        <f>G154+G153</f>
        <v>7324190.7000000002</v>
      </c>
      <c r="H152" s="330">
        <f>H154+H153</f>
        <v>7037903.1100000003</v>
      </c>
      <c r="I152" s="92"/>
      <c r="J152" s="73"/>
      <c r="K152" s="73"/>
      <c r="L152" s="73"/>
      <c r="M152" s="100"/>
      <c r="N152" s="100"/>
      <c r="O152" s="100"/>
      <c r="P152" s="100"/>
      <c r="Q152" s="100"/>
      <c r="R152" s="100"/>
      <c r="S152" s="100"/>
      <c r="T152" s="100"/>
      <c r="U152" s="100"/>
      <c r="V152" s="80"/>
      <c r="W152" s="80"/>
      <c r="X152" s="80"/>
      <c r="Y152" s="80"/>
      <c r="Z152" s="101"/>
      <c r="AA152" s="101"/>
      <c r="AB152" s="101"/>
      <c r="AC152" s="101"/>
      <c r="AD152" s="101"/>
      <c r="AE152" s="101"/>
      <c r="AF152" s="101"/>
      <c r="AG152" s="101"/>
    </row>
    <row r="153" spans="1:33" s="102" customFormat="1" ht="30.75" x14ac:dyDescent="0.25">
      <c r="A153" s="22" t="s">
        <v>26</v>
      </c>
      <c r="B153" s="23" t="s">
        <v>34</v>
      </c>
      <c r="C153" s="23" t="s">
        <v>15</v>
      </c>
      <c r="D153" s="40" t="s">
        <v>170</v>
      </c>
      <c r="E153" s="31">
        <v>200</v>
      </c>
      <c r="F153" s="330">
        <v>24816792.579999998</v>
      </c>
      <c r="G153" s="330">
        <v>0</v>
      </c>
      <c r="H153" s="330"/>
      <c r="I153" s="92"/>
      <c r="J153" s="73"/>
      <c r="K153" s="73"/>
      <c r="L153" s="73"/>
      <c r="M153" s="93"/>
      <c r="N153" s="100"/>
      <c r="O153" s="100"/>
      <c r="P153" s="100"/>
      <c r="Q153" s="100"/>
      <c r="R153" s="100"/>
      <c r="S153" s="100"/>
      <c r="T153" s="100"/>
      <c r="U153" s="100"/>
      <c r="V153" s="80"/>
      <c r="W153" s="80"/>
      <c r="X153" s="80"/>
      <c r="Y153" s="80"/>
      <c r="Z153" s="101"/>
      <c r="AA153" s="101"/>
      <c r="AB153" s="101"/>
      <c r="AC153" s="101"/>
      <c r="AD153" s="101"/>
      <c r="AE153" s="101"/>
      <c r="AF153" s="101"/>
      <c r="AG153" s="101"/>
    </row>
    <row r="154" spans="1:33" s="102" customFormat="1" x14ac:dyDescent="0.25">
      <c r="A154" s="32" t="s">
        <v>28</v>
      </c>
      <c r="B154" s="23" t="s">
        <v>34</v>
      </c>
      <c r="C154" s="23" t="s">
        <v>15</v>
      </c>
      <c r="D154" s="40" t="s">
        <v>170</v>
      </c>
      <c r="E154" s="31">
        <v>800</v>
      </c>
      <c r="F154" s="333">
        <v>7610478.2800000003</v>
      </c>
      <c r="G154" s="330">
        <v>7324190.7000000002</v>
      </c>
      <c r="H154" s="330">
        <v>7037903.1100000003</v>
      </c>
      <c r="I154" s="107"/>
      <c r="J154" s="108"/>
      <c r="K154" s="73"/>
      <c r="L154" s="73"/>
      <c r="M154" s="100"/>
      <c r="N154" s="100"/>
      <c r="O154" s="100"/>
      <c r="P154" s="100"/>
      <c r="Q154" s="100"/>
      <c r="R154" s="100"/>
      <c r="S154" s="100"/>
      <c r="T154" s="100"/>
      <c r="U154" s="100"/>
      <c r="V154" s="80"/>
      <c r="W154" s="80"/>
      <c r="X154" s="80"/>
      <c r="Y154" s="80"/>
      <c r="Z154" s="101"/>
      <c r="AA154" s="101"/>
      <c r="AB154" s="101"/>
      <c r="AC154" s="101"/>
      <c r="AD154" s="101"/>
      <c r="AE154" s="101"/>
      <c r="AF154" s="101"/>
      <c r="AG154" s="101"/>
    </row>
    <row r="155" spans="1:33" s="102" customFormat="1" x14ac:dyDescent="0.25">
      <c r="A155" s="34" t="s">
        <v>90</v>
      </c>
      <c r="B155" s="19" t="s">
        <v>34</v>
      </c>
      <c r="C155" s="19" t="s">
        <v>17</v>
      </c>
      <c r="D155" s="39"/>
      <c r="E155" s="30"/>
      <c r="F155" s="42">
        <f t="shared" ref="F155:H156" si="15">F156</f>
        <v>67739680.629999995</v>
      </c>
      <c r="G155" s="42">
        <f t="shared" si="15"/>
        <v>0</v>
      </c>
      <c r="H155" s="42">
        <f t="shared" si="15"/>
        <v>0</v>
      </c>
      <c r="I155" s="92"/>
      <c r="J155" s="73"/>
      <c r="K155" s="73"/>
      <c r="L155" s="73"/>
      <c r="M155" s="100"/>
      <c r="N155" s="100"/>
      <c r="O155" s="100"/>
      <c r="P155" s="100"/>
      <c r="Q155" s="100"/>
      <c r="R155" s="100"/>
      <c r="S155" s="100"/>
      <c r="T155" s="100"/>
      <c r="U155" s="100"/>
      <c r="V155" s="80"/>
      <c r="W155" s="80"/>
      <c r="X155" s="80"/>
      <c r="Y155" s="80"/>
      <c r="Z155" s="101"/>
      <c r="AA155" s="101"/>
      <c r="AB155" s="101"/>
      <c r="AC155" s="101"/>
      <c r="AD155" s="101"/>
      <c r="AE155" s="101"/>
      <c r="AF155" s="101"/>
      <c r="AG155" s="101"/>
    </row>
    <row r="156" spans="1:33" s="102" customFormat="1" x14ac:dyDescent="0.25">
      <c r="A156" s="18" t="s">
        <v>18</v>
      </c>
      <c r="B156" s="19" t="s">
        <v>34</v>
      </c>
      <c r="C156" s="19" t="s">
        <v>17</v>
      </c>
      <c r="D156" s="39" t="s">
        <v>19</v>
      </c>
      <c r="E156" s="30"/>
      <c r="F156" s="42">
        <f t="shared" si="15"/>
        <v>67739680.629999995</v>
      </c>
      <c r="G156" s="42">
        <f t="shared" si="15"/>
        <v>0</v>
      </c>
      <c r="H156" s="42">
        <f t="shared" si="15"/>
        <v>0</v>
      </c>
      <c r="I156" s="92"/>
      <c r="J156" s="73"/>
      <c r="K156" s="73"/>
      <c r="L156" s="73"/>
      <c r="M156" s="100"/>
      <c r="N156" s="100"/>
      <c r="O156" s="100"/>
      <c r="P156" s="100"/>
      <c r="Q156" s="100"/>
      <c r="R156" s="100"/>
      <c r="S156" s="100"/>
      <c r="T156" s="100"/>
      <c r="U156" s="100"/>
      <c r="V156" s="80"/>
      <c r="W156" s="80"/>
      <c r="X156" s="80"/>
      <c r="Y156" s="80"/>
      <c r="Z156" s="101"/>
      <c r="AA156" s="101"/>
      <c r="AB156" s="101"/>
      <c r="AC156" s="101"/>
      <c r="AD156" s="101"/>
      <c r="AE156" s="101"/>
      <c r="AF156" s="101"/>
      <c r="AG156" s="101"/>
    </row>
    <row r="157" spans="1:33" x14ac:dyDescent="0.25">
      <c r="A157" s="22" t="s">
        <v>56</v>
      </c>
      <c r="B157" s="23" t="s">
        <v>34</v>
      </c>
      <c r="C157" s="23" t="s">
        <v>17</v>
      </c>
      <c r="D157" s="40" t="s">
        <v>38</v>
      </c>
      <c r="E157" s="31"/>
      <c r="F157" s="28">
        <f>F158+F163</f>
        <v>67739680.629999995</v>
      </c>
      <c r="G157" s="28">
        <f>G158+G163</f>
        <v>0</v>
      </c>
      <c r="H157" s="28">
        <f>H158+H163</f>
        <v>0</v>
      </c>
    </row>
    <row r="158" spans="1:33" ht="30.75" x14ac:dyDescent="0.25">
      <c r="A158" s="22" t="s">
        <v>169</v>
      </c>
      <c r="B158" s="23" t="s">
        <v>34</v>
      </c>
      <c r="C158" s="23" t="s">
        <v>17</v>
      </c>
      <c r="D158" s="40" t="s">
        <v>170</v>
      </c>
      <c r="E158" s="31"/>
      <c r="F158" s="330">
        <f>SUM(F159:F162)</f>
        <v>17739680.629999999</v>
      </c>
      <c r="G158" s="330">
        <f t="shared" ref="G158:H158" si="16">SUM(G160:G162)</f>
        <v>0</v>
      </c>
      <c r="H158" s="330">
        <f t="shared" si="16"/>
        <v>0</v>
      </c>
    </row>
    <row r="159" spans="1:33" ht="75.75" x14ac:dyDescent="0.25">
      <c r="A159" s="22" t="s">
        <v>22</v>
      </c>
      <c r="B159" s="23" t="s">
        <v>34</v>
      </c>
      <c r="C159" s="23" t="s">
        <v>17</v>
      </c>
      <c r="D159" s="40" t="s">
        <v>170</v>
      </c>
      <c r="E159" s="31">
        <v>100</v>
      </c>
      <c r="F159" s="330">
        <v>500000</v>
      </c>
      <c r="G159" s="330">
        <v>0</v>
      </c>
      <c r="H159" s="330">
        <v>0</v>
      </c>
    </row>
    <row r="160" spans="1:33" ht="30.75" x14ac:dyDescent="0.25">
      <c r="A160" s="22" t="s">
        <v>26</v>
      </c>
      <c r="B160" s="23" t="s">
        <v>34</v>
      </c>
      <c r="C160" s="23" t="s">
        <v>17</v>
      </c>
      <c r="D160" s="40" t="s">
        <v>170</v>
      </c>
      <c r="E160" s="31">
        <v>200</v>
      </c>
      <c r="F160" s="330">
        <f>8787586.51+1038253.77</f>
        <v>9825840.2799999993</v>
      </c>
      <c r="G160" s="330">
        <v>0</v>
      </c>
      <c r="H160" s="330">
        <v>0</v>
      </c>
    </row>
    <row r="161" spans="1:33" ht="30.75" hidden="1" x14ac:dyDescent="0.25">
      <c r="A161" s="22" t="s">
        <v>48</v>
      </c>
      <c r="B161" s="23" t="s">
        <v>34</v>
      </c>
      <c r="C161" s="23" t="s">
        <v>17</v>
      </c>
      <c r="D161" s="40" t="s">
        <v>170</v>
      </c>
      <c r="E161" s="31">
        <v>400</v>
      </c>
      <c r="F161" s="330">
        <v>0</v>
      </c>
      <c r="G161" s="330">
        <v>0</v>
      </c>
      <c r="H161" s="330">
        <v>0</v>
      </c>
    </row>
    <row r="162" spans="1:33" ht="45.75" x14ac:dyDescent="0.25">
      <c r="A162" s="32" t="s">
        <v>54</v>
      </c>
      <c r="B162" s="23" t="s">
        <v>34</v>
      </c>
      <c r="C162" s="23" t="s">
        <v>17</v>
      </c>
      <c r="D162" s="40" t="s">
        <v>170</v>
      </c>
      <c r="E162" s="31">
        <v>600</v>
      </c>
      <c r="F162" s="330">
        <f>6774920.62+55000+583919.73</f>
        <v>7413840.3499999996</v>
      </c>
      <c r="G162" s="330">
        <v>0</v>
      </c>
      <c r="H162" s="330">
        <v>0</v>
      </c>
    </row>
    <row r="163" spans="1:33" ht="75.75" x14ac:dyDescent="0.25">
      <c r="A163" s="32" t="s">
        <v>612</v>
      </c>
      <c r="B163" s="23" t="s">
        <v>34</v>
      </c>
      <c r="C163" s="23" t="s">
        <v>17</v>
      </c>
      <c r="D163" s="40" t="s">
        <v>611</v>
      </c>
      <c r="E163" s="31"/>
      <c r="F163" s="330">
        <f>F164</f>
        <v>50000000</v>
      </c>
      <c r="G163" s="330">
        <f>G164</f>
        <v>0</v>
      </c>
      <c r="H163" s="330">
        <f>H164</f>
        <v>0</v>
      </c>
    </row>
    <row r="164" spans="1:33" ht="30.75" x14ac:dyDescent="0.25">
      <c r="A164" s="22" t="s">
        <v>48</v>
      </c>
      <c r="B164" s="23" t="s">
        <v>34</v>
      </c>
      <c r="C164" s="23" t="s">
        <v>17</v>
      </c>
      <c r="D164" s="40" t="s">
        <v>611</v>
      </c>
      <c r="E164" s="31">
        <v>400</v>
      </c>
      <c r="F164" s="330">
        <v>50000000</v>
      </c>
      <c r="G164" s="330">
        <v>0</v>
      </c>
      <c r="H164" s="330">
        <v>0</v>
      </c>
    </row>
    <row r="165" spans="1:33" s="102" customFormat="1" x14ac:dyDescent="0.25">
      <c r="A165" s="18" t="s">
        <v>94</v>
      </c>
      <c r="B165" s="19" t="s">
        <v>34</v>
      </c>
      <c r="C165" s="19" t="s">
        <v>25</v>
      </c>
      <c r="D165" s="39"/>
      <c r="E165" s="30"/>
      <c r="F165" s="332">
        <f>F166</f>
        <v>21801188.489999998</v>
      </c>
      <c r="G165" s="332">
        <f t="shared" ref="G165:H167" si="17">G166</f>
        <v>0</v>
      </c>
      <c r="H165" s="332">
        <f t="shared" si="17"/>
        <v>0</v>
      </c>
      <c r="I165" s="418"/>
      <c r="J165" s="80"/>
      <c r="K165" s="80"/>
      <c r="L165" s="80"/>
      <c r="M165" s="100"/>
      <c r="N165" s="100"/>
      <c r="O165" s="100"/>
      <c r="P165" s="100"/>
      <c r="Q165" s="100"/>
      <c r="R165" s="100"/>
      <c r="S165" s="100"/>
      <c r="T165" s="100"/>
      <c r="U165" s="100"/>
      <c r="V165" s="80"/>
      <c r="W165" s="80"/>
      <c r="X165" s="80"/>
      <c r="Y165" s="80"/>
      <c r="Z165" s="101"/>
      <c r="AA165" s="101"/>
      <c r="AB165" s="101"/>
      <c r="AC165" s="101"/>
      <c r="AD165" s="101"/>
      <c r="AE165" s="101"/>
      <c r="AF165" s="101"/>
      <c r="AG165" s="101"/>
    </row>
    <row r="166" spans="1:33" s="102" customFormat="1" x14ac:dyDescent="0.25">
      <c r="A166" s="18" t="s">
        <v>18</v>
      </c>
      <c r="B166" s="19" t="s">
        <v>34</v>
      </c>
      <c r="C166" s="19" t="s">
        <v>25</v>
      </c>
      <c r="D166" s="39" t="s">
        <v>19</v>
      </c>
      <c r="E166" s="30"/>
      <c r="F166" s="332">
        <f>F167</f>
        <v>21801188.489999998</v>
      </c>
      <c r="G166" s="332">
        <f t="shared" si="17"/>
        <v>0</v>
      </c>
      <c r="H166" s="332">
        <f t="shared" si="17"/>
        <v>0</v>
      </c>
      <c r="I166" s="418"/>
      <c r="J166" s="80"/>
      <c r="K166" s="80"/>
      <c r="L166" s="80"/>
      <c r="M166" s="100"/>
      <c r="N166" s="100"/>
      <c r="O166" s="100"/>
      <c r="P166" s="100"/>
      <c r="Q166" s="100"/>
      <c r="R166" s="100"/>
      <c r="S166" s="100"/>
      <c r="T166" s="100"/>
      <c r="U166" s="100"/>
      <c r="V166" s="80"/>
      <c r="W166" s="80"/>
      <c r="X166" s="80"/>
      <c r="Y166" s="80"/>
      <c r="Z166" s="101"/>
      <c r="AA166" s="101"/>
      <c r="AB166" s="101"/>
      <c r="AC166" s="101"/>
      <c r="AD166" s="101"/>
      <c r="AE166" s="101"/>
      <c r="AF166" s="101"/>
      <c r="AG166" s="101"/>
    </row>
    <row r="167" spans="1:33" s="102" customFormat="1" x14ac:dyDescent="0.25">
      <c r="A167" s="22" t="s">
        <v>56</v>
      </c>
      <c r="B167" s="23" t="s">
        <v>34</v>
      </c>
      <c r="C167" s="23" t="s">
        <v>25</v>
      </c>
      <c r="D167" s="40" t="s">
        <v>38</v>
      </c>
      <c r="E167" s="30"/>
      <c r="F167" s="332">
        <f>F168</f>
        <v>21801188.489999998</v>
      </c>
      <c r="G167" s="332">
        <f t="shared" si="17"/>
        <v>0</v>
      </c>
      <c r="H167" s="332">
        <f t="shared" si="17"/>
        <v>0</v>
      </c>
      <c r="I167" s="418"/>
      <c r="J167" s="80"/>
      <c r="K167" s="80"/>
      <c r="L167" s="80"/>
      <c r="M167" s="100"/>
      <c r="N167" s="100"/>
      <c r="O167" s="100"/>
      <c r="P167" s="100"/>
      <c r="Q167" s="100"/>
      <c r="R167" s="100"/>
      <c r="S167" s="100"/>
      <c r="T167" s="100"/>
      <c r="U167" s="100"/>
      <c r="V167" s="80"/>
      <c r="W167" s="80"/>
      <c r="X167" s="80"/>
      <c r="Y167" s="80"/>
      <c r="Z167" s="101"/>
      <c r="AA167" s="101"/>
      <c r="AB167" s="101"/>
      <c r="AC167" s="101"/>
      <c r="AD167" s="101"/>
      <c r="AE167" s="101"/>
      <c r="AF167" s="101"/>
      <c r="AG167" s="101"/>
    </row>
    <row r="168" spans="1:33" ht="30.75" x14ac:dyDescent="0.25">
      <c r="A168" s="22" t="s">
        <v>169</v>
      </c>
      <c r="B168" s="23" t="s">
        <v>34</v>
      </c>
      <c r="C168" s="23" t="s">
        <v>25</v>
      </c>
      <c r="D168" s="40" t="s">
        <v>170</v>
      </c>
      <c r="E168" s="31"/>
      <c r="F168" s="330">
        <f>F169</f>
        <v>21801188.489999998</v>
      </c>
      <c r="G168" s="330">
        <f t="shared" ref="G168:H168" si="18">G169</f>
        <v>0</v>
      </c>
      <c r="H168" s="330">
        <f t="shared" si="18"/>
        <v>0</v>
      </c>
    </row>
    <row r="169" spans="1:33" ht="30.75" x14ac:dyDescent="0.25">
      <c r="A169" s="22" t="s">
        <v>26</v>
      </c>
      <c r="B169" s="23" t="s">
        <v>34</v>
      </c>
      <c r="C169" s="23" t="s">
        <v>25</v>
      </c>
      <c r="D169" s="40" t="s">
        <v>170</v>
      </c>
      <c r="E169" s="31">
        <v>200</v>
      </c>
      <c r="F169" s="330">
        <v>21801188.489999998</v>
      </c>
      <c r="G169" s="330">
        <v>0</v>
      </c>
      <c r="H169" s="330">
        <v>0</v>
      </c>
    </row>
    <row r="170" spans="1:33" ht="31.5" x14ac:dyDescent="0.25">
      <c r="A170" s="18" t="s">
        <v>610</v>
      </c>
      <c r="B170" s="19" t="s">
        <v>34</v>
      </c>
      <c r="C170" s="19" t="s">
        <v>63</v>
      </c>
      <c r="D170" s="39"/>
      <c r="E170" s="30"/>
      <c r="F170" s="332">
        <f t="shared" ref="F170:H171" si="19">F171</f>
        <v>2259971</v>
      </c>
      <c r="G170" s="332">
        <f t="shared" si="19"/>
        <v>2330164</v>
      </c>
      <c r="H170" s="332">
        <f t="shared" si="19"/>
        <v>2400181.02</v>
      </c>
    </row>
    <row r="171" spans="1:33" x14ac:dyDescent="0.25">
      <c r="A171" s="18" t="s">
        <v>18</v>
      </c>
      <c r="B171" s="19" t="s">
        <v>34</v>
      </c>
      <c r="C171" s="19" t="s">
        <v>63</v>
      </c>
      <c r="D171" s="39" t="s">
        <v>19</v>
      </c>
      <c r="E171" s="30"/>
      <c r="F171" s="332">
        <f t="shared" si="19"/>
        <v>2259971</v>
      </c>
      <c r="G171" s="332">
        <f t="shared" si="19"/>
        <v>2330164</v>
      </c>
      <c r="H171" s="332">
        <f t="shared" si="19"/>
        <v>2400181.02</v>
      </c>
    </row>
    <row r="172" spans="1:33" ht="30.75" x14ac:dyDescent="0.25">
      <c r="A172" s="22" t="s">
        <v>236</v>
      </c>
      <c r="B172" s="23" t="s">
        <v>34</v>
      </c>
      <c r="C172" s="23" t="s">
        <v>63</v>
      </c>
      <c r="D172" s="31">
        <v>9910000000</v>
      </c>
      <c r="E172" s="31"/>
      <c r="F172" s="330">
        <f>F173+F175+F177</f>
        <v>2259971</v>
      </c>
      <c r="G172" s="330">
        <f>G173+G175+G177</f>
        <v>2330164</v>
      </c>
      <c r="H172" s="330">
        <f>H173+H175+H177</f>
        <v>2400181.02</v>
      </c>
    </row>
    <row r="173" spans="1:33" ht="30.75" x14ac:dyDescent="0.25">
      <c r="A173" s="22" t="s">
        <v>162</v>
      </c>
      <c r="B173" s="23" t="s">
        <v>34</v>
      </c>
      <c r="C173" s="23" t="s">
        <v>63</v>
      </c>
      <c r="D173" s="136" t="s">
        <v>163</v>
      </c>
      <c r="E173" s="138"/>
      <c r="F173" s="330">
        <f>F174</f>
        <v>829923</v>
      </c>
      <c r="G173" s="330">
        <f>G174</f>
        <v>865463</v>
      </c>
      <c r="H173" s="330">
        <f>H174</f>
        <v>900914</v>
      </c>
    </row>
    <row r="174" spans="1:33" ht="30.75" x14ac:dyDescent="0.25">
      <c r="A174" s="22" t="s">
        <v>26</v>
      </c>
      <c r="B174" s="23" t="s">
        <v>34</v>
      </c>
      <c r="C174" s="23" t="s">
        <v>63</v>
      </c>
      <c r="D174" s="136" t="s">
        <v>163</v>
      </c>
      <c r="E174" s="138" t="s">
        <v>27</v>
      </c>
      <c r="F174" s="330">
        <v>829923</v>
      </c>
      <c r="G174" s="330">
        <v>865463</v>
      </c>
      <c r="H174" s="330">
        <v>900914</v>
      </c>
    </row>
    <row r="175" spans="1:33" ht="30.75" x14ac:dyDescent="0.25">
      <c r="A175" s="32" t="s">
        <v>160</v>
      </c>
      <c r="B175" s="23" t="s">
        <v>34</v>
      </c>
      <c r="C175" s="23" t="s">
        <v>63</v>
      </c>
      <c r="D175" s="23" t="s">
        <v>161</v>
      </c>
      <c r="E175" s="138"/>
      <c r="F175" s="330">
        <f>F176</f>
        <v>135600</v>
      </c>
      <c r="G175" s="330">
        <f>G176</f>
        <v>143058</v>
      </c>
      <c r="H175" s="330">
        <f>H176</f>
        <v>150497.01999999999</v>
      </c>
    </row>
    <row r="176" spans="1:33" ht="30.75" x14ac:dyDescent="0.25">
      <c r="A176" s="22" t="s">
        <v>26</v>
      </c>
      <c r="B176" s="23" t="s">
        <v>34</v>
      </c>
      <c r="C176" s="23" t="s">
        <v>63</v>
      </c>
      <c r="D176" s="136" t="s">
        <v>161</v>
      </c>
      <c r="E176" s="138" t="s">
        <v>27</v>
      </c>
      <c r="F176" s="330">
        <v>135600</v>
      </c>
      <c r="G176" s="330">
        <v>143058</v>
      </c>
      <c r="H176" s="330">
        <v>150497.01999999999</v>
      </c>
    </row>
    <row r="177" spans="1:33" ht="30.75" x14ac:dyDescent="0.25">
      <c r="A177" s="32" t="s">
        <v>168</v>
      </c>
      <c r="B177" s="23" t="s">
        <v>34</v>
      </c>
      <c r="C177" s="23" t="s">
        <v>63</v>
      </c>
      <c r="D177" s="31">
        <v>9910022001</v>
      </c>
      <c r="E177" s="138"/>
      <c r="F177" s="330">
        <f>F178</f>
        <v>1294448</v>
      </c>
      <c r="G177" s="330">
        <f>G178</f>
        <v>1321643</v>
      </c>
      <c r="H177" s="330">
        <f>H178</f>
        <v>1348770</v>
      </c>
    </row>
    <row r="178" spans="1:33" ht="30.75" x14ac:dyDescent="0.25">
      <c r="A178" s="22" t="s">
        <v>26</v>
      </c>
      <c r="B178" s="23" t="s">
        <v>34</v>
      </c>
      <c r="C178" s="23" t="s">
        <v>63</v>
      </c>
      <c r="D178" s="136">
        <v>9910022001</v>
      </c>
      <c r="E178" s="138" t="s">
        <v>27</v>
      </c>
      <c r="F178" s="330">
        <v>1294448</v>
      </c>
      <c r="G178" s="330">
        <v>1321643</v>
      </c>
      <c r="H178" s="330">
        <v>1348770</v>
      </c>
    </row>
    <row r="179" spans="1:33" x14ac:dyDescent="0.25">
      <c r="A179" s="34" t="s">
        <v>104</v>
      </c>
      <c r="B179" s="19" t="s">
        <v>34</v>
      </c>
      <c r="C179" s="19" t="s">
        <v>74</v>
      </c>
      <c r="D179" s="39"/>
      <c r="E179" s="30"/>
      <c r="F179" s="332">
        <f t="shared" ref="F179:H182" si="20">F180</f>
        <v>2994131.29</v>
      </c>
      <c r="G179" s="332">
        <f t="shared" si="20"/>
        <v>0</v>
      </c>
      <c r="H179" s="332">
        <f t="shared" si="20"/>
        <v>0</v>
      </c>
    </row>
    <row r="180" spans="1:33" x14ac:dyDescent="0.25">
      <c r="A180" s="18" t="s">
        <v>18</v>
      </c>
      <c r="B180" s="19" t="s">
        <v>34</v>
      </c>
      <c r="C180" s="19" t="s">
        <v>74</v>
      </c>
      <c r="D180" s="39" t="s">
        <v>19</v>
      </c>
      <c r="E180" s="30"/>
      <c r="F180" s="332">
        <f t="shared" si="20"/>
        <v>2994131.29</v>
      </c>
      <c r="G180" s="332">
        <f t="shared" si="20"/>
        <v>0</v>
      </c>
      <c r="H180" s="332">
        <f t="shared" si="20"/>
        <v>0</v>
      </c>
    </row>
    <row r="181" spans="1:33" x14ac:dyDescent="0.25">
      <c r="A181" s="22" t="s">
        <v>56</v>
      </c>
      <c r="B181" s="23" t="s">
        <v>34</v>
      </c>
      <c r="C181" s="23" t="s">
        <v>74</v>
      </c>
      <c r="D181" s="40" t="s">
        <v>38</v>
      </c>
      <c r="E181" s="31"/>
      <c r="F181" s="330">
        <f t="shared" si="20"/>
        <v>2994131.29</v>
      </c>
      <c r="G181" s="330">
        <f t="shared" si="20"/>
        <v>0</v>
      </c>
      <c r="H181" s="330">
        <f t="shared" si="20"/>
        <v>0</v>
      </c>
    </row>
    <row r="182" spans="1:33" ht="30.75" x14ac:dyDescent="0.25">
      <c r="A182" s="22" t="s">
        <v>169</v>
      </c>
      <c r="B182" s="23" t="s">
        <v>34</v>
      </c>
      <c r="C182" s="23" t="s">
        <v>74</v>
      </c>
      <c r="D182" s="40" t="s">
        <v>170</v>
      </c>
      <c r="E182" s="31"/>
      <c r="F182" s="330">
        <f t="shared" si="20"/>
        <v>2994131.29</v>
      </c>
      <c r="G182" s="330">
        <f t="shared" si="20"/>
        <v>0</v>
      </c>
      <c r="H182" s="330">
        <f t="shared" si="20"/>
        <v>0</v>
      </c>
    </row>
    <row r="183" spans="1:33" ht="45.75" x14ac:dyDescent="0.25">
      <c r="A183" s="32" t="s">
        <v>54</v>
      </c>
      <c r="B183" s="23" t="s">
        <v>34</v>
      </c>
      <c r="C183" s="23" t="s">
        <v>74</v>
      </c>
      <c r="D183" s="40" t="s">
        <v>170</v>
      </c>
      <c r="E183" s="31">
        <v>600</v>
      </c>
      <c r="F183" s="330">
        <v>2994131.29</v>
      </c>
      <c r="G183" s="330">
        <v>0</v>
      </c>
      <c r="H183" s="330">
        <v>0</v>
      </c>
    </row>
    <row r="184" spans="1:33" x14ac:dyDescent="0.25">
      <c r="A184" s="34" t="s">
        <v>183</v>
      </c>
      <c r="B184" s="19" t="s">
        <v>69</v>
      </c>
      <c r="C184" s="19"/>
      <c r="D184" s="40"/>
      <c r="E184" s="31"/>
      <c r="F184" s="332">
        <f t="shared" ref="F184:H188" si="21">F185</f>
        <v>160000</v>
      </c>
      <c r="G184" s="332">
        <f t="shared" si="21"/>
        <v>0</v>
      </c>
      <c r="H184" s="332">
        <f t="shared" si="21"/>
        <v>0</v>
      </c>
    </row>
    <row r="185" spans="1:33" ht="31.5" x14ac:dyDescent="0.25">
      <c r="A185" s="34" t="s">
        <v>113</v>
      </c>
      <c r="B185" s="19" t="s">
        <v>69</v>
      </c>
      <c r="C185" s="19" t="s">
        <v>30</v>
      </c>
      <c r="D185" s="40"/>
      <c r="E185" s="31"/>
      <c r="F185" s="332">
        <f t="shared" si="21"/>
        <v>160000</v>
      </c>
      <c r="G185" s="332">
        <f t="shared" si="21"/>
        <v>0</v>
      </c>
      <c r="H185" s="332">
        <f t="shared" si="21"/>
        <v>0</v>
      </c>
    </row>
    <row r="186" spans="1:33" x14ac:dyDescent="0.25">
      <c r="A186" s="18" t="s">
        <v>18</v>
      </c>
      <c r="B186" s="19" t="s">
        <v>69</v>
      </c>
      <c r="C186" s="19" t="s">
        <v>30</v>
      </c>
      <c r="D186" s="39" t="s">
        <v>19</v>
      </c>
      <c r="E186" s="30"/>
      <c r="F186" s="332">
        <f t="shared" si="21"/>
        <v>160000</v>
      </c>
      <c r="G186" s="332">
        <f t="shared" si="21"/>
        <v>0</v>
      </c>
      <c r="H186" s="332">
        <f t="shared" si="21"/>
        <v>0</v>
      </c>
    </row>
    <row r="187" spans="1:33" x14ac:dyDescent="0.25">
      <c r="A187" s="22" t="s">
        <v>56</v>
      </c>
      <c r="B187" s="23" t="s">
        <v>69</v>
      </c>
      <c r="C187" s="23" t="s">
        <v>30</v>
      </c>
      <c r="D187" s="40" t="s">
        <v>38</v>
      </c>
      <c r="E187" s="31"/>
      <c r="F187" s="330">
        <f t="shared" si="21"/>
        <v>160000</v>
      </c>
      <c r="G187" s="330">
        <f t="shared" si="21"/>
        <v>0</v>
      </c>
      <c r="H187" s="330">
        <f t="shared" si="21"/>
        <v>0</v>
      </c>
    </row>
    <row r="188" spans="1:33" ht="30.75" x14ac:dyDescent="0.25">
      <c r="A188" s="22" t="s">
        <v>184</v>
      </c>
      <c r="B188" s="23" t="s">
        <v>69</v>
      </c>
      <c r="C188" s="23" t="s">
        <v>30</v>
      </c>
      <c r="D188" s="40" t="s">
        <v>185</v>
      </c>
      <c r="E188" s="31"/>
      <c r="F188" s="330">
        <f t="shared" si="21"/>
        <v>160000</v>
      </c>
      <c r="G188" s="330">
        <f t="shared" si="21"/>
        <v>0</v>
      </c>
      <c r="H188" s="330">
        <f t="shared" si="21"/>
        <v>0</v>
      </c>
    </row>
    <row r="189" spans="1:33" ht="30.75" x14ac:dyDescent="0.25">
      <c r="A189" s="22" t="s">
        <v>26</v>
      </c>
      <c r="B189" s="23" t="s">
        <v>69</v>
      </c>
      <c r="C189" s="23" t="s">
        <v>30</v>
      </c>
      <c r="D189" s="40" t="s">
        <v>185</v>
      </c>
      <c r="E189" s="31">
        <v>200</v>
      </c>
      <c r="F189" s="330">
        <v>160000</v>
      </c>
      <c r="G189" s="330">
        <v>0</v>
      </c>
      <c r="H189" s="330">
        <v>0</v>
      </c>
    </row>
    <row r="190" spans="1:33" s="102" customFormat="1" x14ac:dyDescent="0.25">
      <c r="A190" s="18" t="s">
        <v>118</v>
      </c>
      <c r="B190" s="19" t="s">
        <v>59</v>
      </c>
      <c r="C190" s="19"/>
      <c r="D190" s="19"/>
      <c r="E190" s="19"/>
      <c r="F190" s="20">
        <f>F191+F196+F203+F210</f>
        <v>29328262.91</v>
      </c>
      <c r="G190" s="20">
        <f>G191+G196+G203+G210</f>
        <v>24399703.620000001</v>
      </c>
      <c r="H190" s="20">
        <f>H191+H196+H203+H210</f>
        <v>24495913.620000001</v>
      </c>
      <c r="I190" s="92"/>
      <c r="J190" s="73"/>
      <c r="K190" s="73"/>
      <c r="L190" s="73"/>
      <c r="M190" s="100"/>
      <c r="N190" s="100"/>
      <c r="O190" s="100"/>
      <c r="P190" s="100"/>
      <c r="Q190" s="100"/>
      <c r="R190" s="100"/>
      <c r="S190" s="100"/>
      <c r="T190" s="100"/>
      <c r="U190" s="100"/>
      <c r="V190" s="80"/>
      <c r="W190" s="80"/>
      <c r="X190" s="80"/>
      <c r="Y190" s="80"/>
      <c r="Z190" s="101"/>
      <c r="AA190" s="101"/>
      <c r="AB190" s="101"/>
      <c r="AC190" s="101"/>
      <c r="AD190" s="101"/>
      <c r="AE190" s="101"/>
      <c r="AF190" s="101"/>
      <c r="AG190" s="101"/>
    </row>
    <row r="191" spans="1:33" s="102" customFormat="1" x14ac:dyDescent="0.25">
      <c r="A191" s="18" t="s">
        <v>119</v>
      </c>
      <c r="B191" s="19" t="s">
        <v>59</v>
      </c>
      <c r="C191" s="19" t="s">
        <v>15</v>
      </c>
      <c r="D191" s="19"/>
      <c r="E191" s="19"/>
      <c r="F191" s="328">
        <f t="shared" ref="F191:H194" si="22">F192</f>
        <v>4364315</v>
      </c>
      <c r="G191" s="328">
        <f t="shared" si="22"/>
        <v>4364315</v>
      </c>
      <c r="H191" s="328">
        <f t="shared" si="22"/>
        <v>4364315</v>
      </c>
      <c r="I191" s="92"/>
      <c r="J191" s="73"/>
      <c r="K191" s="73"/>
      <c r="L191" s="73"/>
      <c r="M191" s="100"/>
      <c r="N191" s="100"/>
      <c r="O191" s="100"/>
      <c r="P191" s="100"/>
      <c r="Q191" s="100"/>
      <c r="R191" s="100"/>
      <c r="S191" s="100"/>
      <c r="T191" s="100"/>
      <c r="U191" s="100"/>
      <c r="V191" s="80"/>
      <c r="W191" s="80"/>
      <c r="X191" s="80"/>
      <c r="Y191" s="80"/>
      <c r="Z191" s="101"/>
      <c r="AA191" s="101"/>
      <c r="AB191" s="101"/>
      <c r="AC191" s="101"/>
      <c r="AD191" s="101"/>
      <c r="AE191" s="101"/>
      <c r="AF191" s="101"/>
      <c r="AG191" s="101"/>
    </row>
    <row r="192" spans="1:33" s="102" customFormat="1" x14ac:dyDescent="0.25">
      <c r="A192" s="18" t="s">
        <v>18</v>
      </c>
      <c r="B192" s="19" t="s">
        <v>59</v>
      </c>
      <c r="C192" s="19" t="s">
        <v>15</v>
      </c>
      <c r="D192" s="19" t="s">
        <v>19</v>
      </c>
      <c r="E192" s="19"/>
      <c r="F192" s="328">
        <f t="shared" si="22"/>
        <v>4364315</v>
      </c>
      <c r="G192" s="328">
        <f t="shared" si="22"/>
        <v>4364315</v>
      </c>
      <c r="H192" s="328">
        <f t="shared" si="22"/>
        <v>4364315</v>
      </c>
      <c r="I192" s="92"/>
      <c r="J192" s="73"/>
      <c r="K192" s="73"/>
      <c r="L192" s="73"/>
      <c r="M192" s="100"/>
      <c r="N192" s="100"/>
      <c r="O192" s="100"/>
      <c r="P192" s="100"/>
      <c r="Q192" s="100"/>
      <c r="R192" s="100"/>
      <c r="S192" s="100"/>
      <c r="T192" s="100"/>
      <c r="U192" s="100"/>
      <c r="V192" s="80"/>
      <c r="W192" s="80"/>
      <c r="X192" s="80"/>
      <c r="Y192" s="80"/>
      <c r="Z192" s="101"/>
      <c r="AA192" s="101"/>
      <c r="AB192" s="101"/>
      <c r="AC192" s="101"/>
      <c r="AD192" s="101"/>
      <c r="AE192" s="101"/>
      <c r="AF192" s="101"/>
      <c r="AG192" s="101"/>
    </row>
    <row r="193" spans="1:8" x14ac:dyDescent="0.25">
      <c r="A193" s="22" t="s">
        <v>56</v>
      </c>
      <c r="B193" s="23" t="s">
        <v>59</v>
      </c>
      <c r="C193" s="23" t="s">
        <v>15</v>
      </c>
      <c r="D193" s="23" t="s">
        <v>38</v>
      </c>
      <c r="E193" s="23"/>
      <c r="F193" s="329">
        <f t="shared" si="22"/>
        <v>4364315</v>
      </c>
      <c r="G193" s="329">
        <f t="shared" si="22"/>
        <v>4364315</v>
      </c>
      <c r="H193" s="329">
        <f t="shared" si="22"/>
        <v>4364315</v>
      </c>
    </row>
    <row r="194" spans="1:8" ht="60.75" x14ac:dyDescent="0.25">
      <c r="A194" s="377" t="s">
        <v>186</v>
      </c>
      <c r="B194" s="23" t="s">
        <v>59</v>
      </c>
      <c r="C194" s="23" t="s">
        <v>15</v>
      </c>
      <c r="D194" s="23" t="s">
        <v>187</v>
      </c>
      <c r="E194" s="23"/>
      <c r="F194" s="329">
        <f t="shared" si="22"/>
        <v>4364315</v>
      </c>
      <c r="G194" s="329">
        <f t="shared" si="22"/>
        <v>4364315</v>
      </c>
      <c r="H194" s="329">
        <f t="shared" si="22"/>
        <v>4364315</v>
      </c>
    </row>
    <row r="195" spans="1:8" ht="30.75" x14ac:dyDescent="0.25">
      <c r="A195" s="22" t="s">
        <v>52</v>
      </c>
      <c r="B195" s="23" t="s">
        <v>59</v>
      </c>
      <c r="C195" s="23" t="s">
        <v>15</v>
      </c>
      <c r="D195" s="23" t="s">
        <v>187</v>
      </c>
      <c r="E195" s="23" t="s">
        <v>53</v>
      </c>
      <c r="F195" s="330">
        <v>4364315</v>
      </c>
      <c r="G195" s="330">
        <v>4364315</v>
      </c>
      <c r="H195" s="330">
        <v>4364315</v>
      </c>
    </row>
    <row r="196" spans="1:8" hidden="1" x14ac:dyDescent="0.25">
      <c r="A196" s="18" t="s">
        <v>123</v>
      </c>
      <c r="B196" s="19" t="s">
        <v>59</v>
      </c>
      <c r="C196" s="19" t="s">
        <v>25</v>
      </c>
      <c r="D196" s="19"/>
      <c r="E196" s="19"/>
      <c r="F196" s="20">
        <f t="shared" ref="F196:H199" si="23">F197</f>
        <v>0</v>
      </c>
      <c r="G196" s="20">
        <f t="shared" si="23"/>
        <v>0</v>
      </c>
      <c r="H196" s="20">
        <f t="shared" si="23"/>
        <v>0</v>
      </c>
    </row>
    <row r="197" spans="1:8" hidden="1" x14ac:dyDescent="0.25">
      <c r="A197" s="18" t="s">
        <v>18</v>
      </c>
      <c r="B197" s="19" t="s">
        <v>59</v>
      </c>
      <c r="C197" s="19" t="s">
        <v>25</v>
      </c>
      <c r="D197" s="19" t="s">
        <v>19</v>
      </c>
      <c r="E197" s="19"/>
      <c r="F197" s="20">
        <f t="shared" si="23"/>
        <v>0</v>
      </c>
      <c r="G197" s="20">
        <f t="shared" si="23"/>
        <v>0</v>
      </c>
      <c r="H197" s="20">
        <f t="shared" si="23"/>
        <v>0</v>
      </c>
    </row>
    <row r="198" spans="1:8" hidden="1" x14ac:dyDescent="0.25">
      <c r="A198" s="22" t="s">
        <v>56</v>
      </c>
      <c r="B198" s="23" t="s">
        <v>59</v>
      </c>
      <c r="C198" s="23" t="s">
        <v>25</v>
      </c>
      <c r="D198" s="23" t="s">
        <v>38</v>
      </c>
      <c r="E198" s="23"/>
      <c r="F198" s="24">
        <f>F199+F201</f>
        <v>0</v>
      </c>
      <c r="G198" s="24">
        <f>G199+G201</f>
        <v>0</v>
      </c>
      <c r="H198" s="24">
        <f>H199+H201</f>
        <v>0</v>
      </c>
    </row>
    <row r="199" spans="1:8" ht="30.75" hidden="1" x14ac:dyDescent="0.25">
      <c r="A199" s="22" t="s">
        <v>188</v>
      </c>
      <c r="B199" s="23" t="s">
        <v>59</v>
      </c>
      <c r="C199" s="23" t="s">
        <v>25</v>
      </c>
      <c r="D199" s="23" t="s">
        <v>189</v>
      </c>
      <c r="E199" s="23"/>
      <c r="F199" s="24">
        <f t="shared" si="23"/>
        <v>0</v>
      </c>
      <c r="G199" s="24">
        <f t="shared" si="23"/>
        <v>0</v>
      </c>
      <c r="H199" s="24">
        <f t="shared" si="23"/>
        <v>0</v>
      </c>
    </row>
    <row r="200" spans="1:8" ht="30.75" hidden="1" x14ac:dyDescent="0.25">
      <c r="A200" s="22" t="s">
        <v>124</v>
      </c>
      <c r="B200" s="23" t="s">
        <v>59</v>
      </c>
      <c r="C200" s="23" t="s">
        <v>25</v>
      </c>
      <c r="D200" s="23" t="s">
        <v>189</v>
      </c>
      <c r="E200" s="23" t="s">
        <v>49</v>
      </c>
      <c r="F200" s="28">
        <v>0</v>
      </c>
      <c r="G200" s="28">
        <v>0</v>
      </c>
      <c r="H200" s="28">
        <v>0</v>
      </c>
    </row>
    <row r="201" spans="1:8" ht="30.75" hidden="1" x14ac:dyDescent="0.25">
      <c r="A201" s="22" t="s">
        <v>169</v>
      </c>
      <c r="B201" s="23" t="s">
        <v>59</v>
      </c>
      <c r="C201" s="23" t="s">
        <v>25</v>
      </c>
      <c r="D201" s="40" t="s">
        <v>170</v>
      </c>
      <c r="E201" s="31"/>
      <c r="F201" s="28">
        <f>F202</f>
        <v>0</v>
      </c>
      <c r="G201" s="28">
        <f>G202</f>
        <v>0</v>
      </c>
      <c r="H201" s="28"/>
    </row>
    <row r="202" spans="1:8" ht="30.75" hidden="1" x14ac:dyDescent="0.25">
      <c r="A202" s="22" t="s">
        <v>26</v>
      </c>
      <c r="B202" s="23" t="s">
        <v>59</v>
      </c>
      <c r="C202" s="23" t="s">
        <v>25</v>
      </c>
      <c r="D202" s="40" t="s">
        <v>170</v>
      </c>
      <c r="E202" s="31">
        <v>200</v>
      </c>
      <c r="F202" s="28">
        <v>0</v>
      </c>
      <c r="G202" s="28">
        <v>0</v>
      </c>
      <c r="H202" s="28"/>
    </row>
    <row r="203" spans="1:8" x14ac:dyDescent="0.25">
      <c r="A203" s="18" t="s">
        <v>126</v>
      </c>
      <c r="B203" s="19" t="s">
        <v>59</v>
      </c>
      <c r="C203" s="19" t="s">
        <v>30</v>
      </c>
      <c r="D203" s="19"/>
      <c r="E203" s="19"/>
      <c r="F203" s="328">
        <f t="shared" ref="F203:H205" si="24">F204</f>
        <v>13500000</v>
      </c>
      <c r="G203" s="328">
        <f t="shared" si="24"/>
        <v>13500000</v>
      </c>
      <c r="H203" s="328">
        <f t="shared" si="24"/>
        <v>13500000</v>
      </c>
    </row>
    <row r="204" spans="1:8" x14ac:dyDescent="0.25">
      <c r="A204" s="18" t="s">
        <v>18</v>
      </c>
      <c r="B204" s="19" t="s">
        <v>59</v>
      </c>
      <c r="C204" s="19" t="s">
        <v>30</v>
      </c>
      <c r="D204" s="19" t="s">
        <v>19</v>
      </c>
      <c r="E204" s="19"/>
      <c r="F204" s="328">
        <f t="shared" si="24"/>
        <v>13500000</v>
      </c>
      <c r="G204" s="328">
        <f t="shared" si="24"/>
        <v>13500000</v>
      </c>
      <c r="H204" s="328">
        <f t="shared" si="24"/>
        <v>13500000</v>
      </c>
    </row>
    <row r="205" spans="1:8" x14ac:dyDescent="0.25">
      <c r="A205" s="22" t="s">
        <v>56</v>
      </c>
      <c r="B205" s="23" t="s">
        <v>59</v>
      </c>
      <c r="C205" s="23" t="s">
        <v>30</v>
      </c>
      <c r="D205" s="23" t="s">
        <v>38</v>
      </c>
      <c r="E205" s="23"/>
      <c r="F205" s="329">
        <f t="shared" si="24"/>
        <v>13500000</v>
      </c>
      <c r="G205" s="329">
        <f t="shared" si="24"/>
        <v>13500000</v>
      </c>
      <c r="H205" s="329">
        <f t="shared" si="24"/>
        <v>13500000</v>
      </c>
    </row>
    <row r="206" spans="1:8" ht="30.75" x14ac:dyDescent="0.25">
      <c r="A206" s="22" t="s">
        <v>188</v>
      </c>
      <c r="B206" s="23" t="s">
        <v>59</v>
      </c>
      <c r="C206" s="23" t="s">
        <v>30</v>
      </c>
      <c r="D206" s="23" t="s">
        <v>189</v>
      </c>
      <c r="E206" s="23"/>
      <c r="F206" s="329">
        <f>SUM(F207:F209)</f>
        <v>13500000</v>
      </c>
      <c r="G206" s="329">
        <f>SUM(G207:G209)</f>
        <v>13500000</v>
      </c>
      <c r="H206" s="329">
        <f>SUM(H207:H209)</f>
        <v>13500000</v>
      </c>
    </row>
    <row r="207" spans="1:8" ht="30.75" x14ac:dyDescent="0.25">
      <c r="A207" s="22" t="s">
        <v>26</v>
      </c>
      <c r="B207" s="23" t="s">
        <v>59</v>
      </c>
      <c r="C207" s="23" t="s">
        <v>30</v>
      </c>
      <c r="D207" s="23" t="s">
        <v>189</v>
      </c>
      <c r="E207" s="23" t="s">
        <v>27</v>
      </c>
      <c r="F207" s="455">
        <v>197734</v>
      </c>
      <c r="G207" s="455">
        <v>197734</v>
      </c>
      <c r="H207" s="456">
        <v>197734</v>
      </c>
    </row>
    <row r="208" spans="1:8" ht="30.75" x14ac:dyDescent="0.25">
      <c r="A208" s="22" t="s">
        <v>52</v>
      </c>
      <c r="B208" s="23" t="s">
        <v>59</v>
      </c>
      <c r="C208" s="23" t="s">
        <v>30</v>
      </c>
      <c r="D208" s="23" t="s">
        <v>189</v>
      </c>
      <c r="E208" s="23" t="s">
        <v>53</v>
      </c>
      <c r="F208" s="455">
        <v>13302266</v>
      </c>
      <c r="G208" s="455">
        <v>13302266</v>
      </c>
      <c r="H208" s="456">
        <v>13302266</v>
      </c>
    </row>
    <row r="209" spans="1:33" ht="30.75" hidden="1" x14ac:dyDescent="0.25">
      <c r="A209" s="22" t="s">
        <v>124</v>
      </c>
      <c r="B209" s="23" t="s">
        <v>59</v>
      </c>
      <c r="C209" s="23" t="s">
        <v>30</v>
      </c>
      <c r="D209" s="23" t="s">
        <v>189</v>
      </c>
      <c r="E209" s="23" t="s">
        <v>49</v>
      </c>
      <c r="F209" s="408">
        <v>0</v>
      </c>
      <c r="G209" s="408">
        <v>0</v>
      </c>
      <c r="H209" s="28"/>
    </row>
    <row r="210" spans="1:33" s="102" customFormat="1" ht="31.5" x14ac:dyDescent="0.25">
      <c r="A210" s="18" t="s">
        <v>128</v>
      </c>
      <c r="B210" s="19" t="s">
        <v>59</v>
      </c>
      <c r="C210" s="19" t="s">
        <v>32</v>
      </c>
      <c r="D210" s="19"/>
      <c r="E210" s="19"/>
      <c r="F210" s="20">
        <f>F211</f>
        <v>11463947.91</v>
      </c>
      <c r="G210" s="20">
        <f>G211</f>
        <v>6535388.6200000001</v>
      </c>
      <c r="H210" s="20">
        <f>H211</f>
        <v>6631598.6200000001</v>
      </c>
      <c r="I210" s="92"/>
      <c r="J210" s="73"/>
      <c r="K210" s="73"/>
      <c r="L210" s="73"/>
      <c r="M210" s="100"/>
      <c r="N210" s="100"/>
      <c r="O210" s="100"/>
      <c r="P210" s="100"/>
      <c r="Q210" s="100"/>
      <c r="R210" s="100"/>
      <c r="S210" s="100"/>
      <c r="T210" s="100"/>
      <c r="U210" s="100"/>
      <c r="V210" s="80"/>
      <c r="W210" s="80"/>
      <c r="X210" s="80"/>
      <c r="Y210" s="80"/>
      <c r="Z210" s="101"/>
      <c r="AA210" s="101"/>
      <c r="AB210" s="101"/>
      <c r="AC210" s="101"/>
      <c r="AD210" s="101"/>
      <c r="AE210" s="101"/>
      <c r="AF210" s="101"/>
      <c r="AG210" s="101"/>
    </row>
    <row r="211" spans="1:33" s="102" customFormat="1" x14ac:dyDescent="0.25">
      <c r="A211" s="18" t="s">
        <v>18</v>
      </c>
      <c r="B211" s="19" t="s">
        <v>59</v>
      </c>
      <c r="C211" s="19" t="s">
        <v>32</v>
      </c>
      <c r="D211" s="19" t="s">
        <v>19</v>
      </c>
      <c r="E211" s="19"/>
      <c r="F211" s="20">
        <f>F212+F215</f>
        <v>11463947.91</v>
      </c>
      <c r="G211" s="20">
        <f>G212+G215</f>
        <v>6535388.6200000001</v>
      </c>
      <c r="H211" s="20">
        <f>H212+H215</f>
        <v>6631598.6200000001</v>
      </c>
      <c r="I211" s="92"/>
      <c r="J211" s="73"/>
      <c r="K211" s="73"/>
      <c r="L211" s="73"/>
      <c r="M211" s="100"/>
      <c r="N211" s="100"/>
      <c r="O211" s="100"/>
      <c r="P211" s="100"/>
      <c r="Q211" s="100"/>
      <c r="R211" s="100"/>
      <c r="S211" s="100"/>
      <c r="T211" s="100"/>
      <c r="U211" s="100"/>
      <c r="V211" s="80"/>
      <c r="W211" s="80"/>
      <c r="X211" s="80"/>
      <c r="Y211" s="80"/>
      <c r="Z211" s="101"/>
      <c r="AA211" s="101"/>
      <c r="AB211" s="101"/>
      <c r="AC211" s="101"/>
      <c r="AD211" s="101"/>
      <c r="AE211" s="101"/>
      <c r="AF211" s="101"/>
      <c r="AG211" s="101"/>
    </row>
    <row r="212" spans="1:33" s="102" customFormat="1" ht="30.75" x14ac:dyDescent="0.25">
      <c r="A212" s="22" t="s">
        <v>20</v>
      </c>
      <c r="B212" s="23" t="s">
        <v>59</v>
      </c>
      <c r="C212" s="23" t="s">
        <v>32</v>
      </c>
      <c r="D212" s="23" t="s">
        <v>21</v>
      </c>
      <c r="E212" s="23"/>
      <c r="F212" s="329">
        <f t="shared" ref="F212:H213" si="25">F213</f>
        <v>4611188.62</v>
      </c>
      <c r="G212" s="329">
        <f t="shared" si="25"/>
        <v>4611188.62</v>
      </c>
      <c r="H212" s="329">
        <f t="shared" si="25"/>
        <v>4611188.62</v>
      </c>
      <c r="I212" s="92"/>
      <c r="J212" s="73"/>
      <c r="K212" s="73"/>
      <c r="L212" s="73"/>
      <c r="M212" s="100"/>
      <c r="N212" s="100"/>
      <c r="O212" s="100"/>
      <c r="P212" s="100"/>
      <c r="Q212" s="100"/>
      <c r="R212" s="100"/>
      <c r="S212" s="100"/>
      <c r="T212" s="100"/>
      <c r="U212" s="100"/>
      <c r="V212" s="80"/>
      <c r="W212" s="80"/>
      <c r="X212" s="80"/>
      <c r="Y212" s="80"/>
      <c r="Z212" s="101"/>
      <c r="AA212" s="101"/>
      <c r="AB212" s="101"/>
      <c r="AC212" s="101"/>
      <c r="AD212" s="101"/>
      <c r="AE212" s="101"/>
      <c r="AF212" s="101"/>
      <c r="AG212" s="101"/>
    </row>
    <row r="213" spans="1:33" s="102" customFormat="1" ht="30.75" x14ac:dyDescent="0.25">
      <c r="A213" s="22" t="s">
        <v>162</v>
      </c>
      <c r="B213" s="23" t="s">
        <v>59</v>
      </c>
      <c r="C213" s="23" t="s">
        <v>32</v>
      </c>
      <c r="D213" s="23" t="s">
        <v>163</v>
      </c>
      <c r="E213" s="23"/>
      <c r="F213" s="329">
        <f t="shared" si="25"/>
        <v>4611188.62</v>
      </c>
      <c r="G213" s="329">
        <f t="shared" si="25"/>
        <v>4611188.62</v>
      </c>
      <c r="H213" s="329">
        <f t="shared" si="25"/>
        <v>4611188.62</v>
      </c>
      <c r="I213" s="92"/>
      <c r="J213" s="73"/>
      <c r="K213" s="73"/>
      <c r="L213" s="73"/>
      <c r="M213" s="100"/>
      <c r="N213" s="100"/>
      <c r="O213" s="100"/>
      <c r="P213" s="100"/>
      <c r="Q213" s="100"/>
      <c r="R213" s="100"/>
      <c r="S213" s="100"/>
      <c r="T213" s="100"/>
      <c r="U213" s="100"/>
      <c r="V213" s="80"/>
      <c r="W213" s="80"/>
      <c r="X213" s="80"/>
      <c r="Y213" s="80"/>
      <c r="Z213" s="101"/>
      <c r="AA213" s="101"/>
      <c r="AB213" s="101"/>
      <c r="AC213" s="101"/>
      <c r="AD213" s="101"/>
      <c r="AE213" s="101"/>
      <c r="AF213" s="101"/>
      <c r="AG213" s="101"/>
    </row>
    <row r="214" spans="1:33" s="102" customFormat="1" ht="75.75" x14ac:dyDescent="0.25">
      <c r="A214" s="22" t="s">
        <v>22</v>
      </c>
      <c r="B214" s="23" t="s">
        <v>59</v>
      </c>
      <c r="C214" s="23" t="s">
        <v>32</v>
      </c>
      <c r="D214" s="23" t="s">
        <v>163</v>
      </c>
      <c r="E214" s="23" t="s">
        <v>23</v>
      </c>
      <c r="F214" s="329">
        <v>4611188.62</v>
      </c>
      <c r="G214" s="329">
        <v>4611188.62</v>
      </c>
      <c r="H214" s="330">
        <v>4611188.62</v>
      </c>
      <c r="I214" s="92"/>
      <c r="J214" s="73"/>
      <c r="K214" s="73"/>
      <c r="L214" s="73"/>
      <c r="M214" s="100"/>
      <c r="N214" s="100"/>
      <c r="O214" s="100"/>
      <c r="P214" s="100"/>
      <c r="Q214" s="100"/>
      <c r="R214" s="100"/>
      <c r="S214" s="100"/>
      <c r="T214" s="100"/>
      <c r="U214" s="100"/>
      <c r="V214" s="80"/>
      <c r="W214" s="80"/>
      <c r="X214" s="80"/>
      <c r="Y214" s="80"/>
      <c r="Z214" s="101"/>
      <c r="AA214" s="101"/>
      <c r="AB214" s="101"/>
      <c r="AC214" s="101"/>
      <c r="AD214" s="101"/>
      <c r="AE214" s="101"/>
      <c r="AF214" s="101"/>
      <c r="AG214" s="101"/>
    </row>
    <row r="215" spans="1:33" x14ac:dyDescent="0.25">
      <c r="A215" s="22" t="s">
        <v>56</v>
      </c>
      <c r="B215" s="23" t="s">
        <v>59</v>
      </c>
      <c r="C215" s="23" t="s">
        <v>32</v>
      </c>
      <c r="D215" s="23" t="s">
        <v>38</v>
      </c>
      <c r="E215" s="23"/>
      <c r="F215" s="24">
        <f>F220+F218+F216</f>
        <v>6852759.29</v>
      </c>
      <c r="G215" s="24">
        <f t="shared" ref="G215:H215" si="26">G220+G218+G216</f>
        <v>1924200</v>
      </c>
      <c r="H215" s="24">
        <f t="shared" si="26"/>
        <v>2020410</v>
      </c>
    </row>
    <row r="216" spans="1:33" ht="30.75" x14ac:dyDescent="0.25">
      <c r="A216" s="22" t="s">
        <v>813</v>
      </c>
      <c r="B216" s="23" t="s">
        <v>59</v>
      </c>
      <c r="C216" s="23" t="s">
        <v>32</v>
      </c>
      <c r="D216" s="23" t="s">
        <v>812</v>
      </c>
      <c r="E216" s="23"/>
      <c r="F216" s="329">
        <f>F217</f>
        <v>3875239.29</v>
      </c>
      <c r="G216" s="329">
        <f t="shared" ref="G216:H216" si="27">G217</f>
        <v>0</v>
      </c>
      <c r="H216" s="329">
        <f t="shared" si="27"/>
        <v>0</v>
      </c>
    </row>
    <row r="217" spans="1:33" ht="30.75" x14ac:dyDescent="0.25">
      <c r="A217" s="22" t="s">
        <v>52</v>
      </c>
      <c r="B217" s="23" t="s">
        <v>59</v>
      </c>
      <c r="C217" s="23" t="s">
        <v>32</v>
      </c>
      <c r="D217" s="23" t="s">
        <v>812</v>
      </c>
      <c r="E217" s="23" t="s">
        <v>53</v>
      </c>
      <c r="F217" s="329">
        <v>3875239.29</v>
      </c>
      <c r="G217" s="329">
        <v>0</v>
      </c>
      <c r="H217" s="329">
        <v>0</v>
      </c>
    </row>
    <row r="218" spans="1:33" ht="30.75" x14ac:dyDescent="0.25">
      <c r="A218" s="22" t="s">
        <v>188</v>
      </c>
      <c r="B218" s="23" t="s">
        <v>59</v>
      </c>
      <c r="C218" s="23" t="s">
        <v>32</v>
      </c>
      <c r="D218" s="23" t="s">
        <v>189</v>
      </c>
      <c r="E218" s="23"/>
      <c r="F218" s="329">
        <f>F219</f>
        <v>1149530</v>
      </c>
      <c r="G218" s="329">
        <f>G219</f>
        <v>0</v>
      </c>
      <c r="H218" s="329">
        <f>H219</f>
        <v>0</v>
      </c>
    </row>
    <row r="219" spans="1:33" ht="30.75" x14ac:dyDescent="0.25">
      <c r="A219" s="22" t="s">
        <v>52</v>
      </c>
      <c r="B219" s="23" t="s">
        <v>59</v>
      </c>
      <c r="C219" s="23" t="s">
        <v>32</v>
      </c>
      <c r="D219" s="23" t="s">
        <v>189</v>
      </c>
      <c r="E219" s="23" t="s">
        <v>53</v>
      </c>
      <c r="F219" s="329">
        <v>1149530</v>
      </c>
      <c r="G219" s="329">
        <v>0</v>
      </c>
      <c r="H219" s="330">
        <v>0</v>
      </c>
    </row>
    <row r="220" spans="1:33" ht="30.75" x14ac:dyDescent="0.25">
      <c r="A220" s="22" t="s">
        <v>190</v>
      </c>
      <c r="B220" s="23" t="s">
        <v>59</v>
      </c>
      <c r="C220" s="23" t="s">
        <v>32</v>
      </c>
      <c r="D220" s="23" t="s">
        <v>191</v>
      </c>
      <c r="E220" s="23"/>
      <c r="F220" s="329">
        <f>F221+F222</f>
        <v>1827990</v>
      </c>
      <c r="G220" s="329">
        <f>G221+G222</f>
        <v>1924200</v>
      </c>
      <c r="H220" s="329">
        <f>H221+H222</f>
        <v>2020410</v>
      </c>
    </row>
    <row r="221" spans="1:33" ht="30.75" hidden="1" x14ac:dyDescent="0.25">
      <c r="A221" s="22" t="s">
        <v>26</v>
      </c>
      <c r="B221" s="23" t="s">
        <v>59</v>
      </c>
      <c r="C221" s="23" t="s">
        <v>32</v>
      </c>
      <c r="D221" s="23" t="s">
        <v>189</v>
      </c>
      <c r="E221" s="23" t="s">
        <v>27</v>
      </c>
      <c r="F221" s="330"/>
      <c r="G221" s="330"/>
      <c r="H221" s="330"/>
      <c r="M221" s="109"/>
      <c r="N221" s="109"/>
      <c r="O221" s="109"/>
      <c r="Q221" s="109"/>
      <c r="R221" s="109"/>
      <c r="T221" s="109"/>
      <c r="W221" s="109"/>
      <c r="AA221" s="110"/>
    </row>
    <row r="222" spans="1:33" ht="30.75" x14ac:dyDescent="0.25">
      <c r="A222" s="22" t="s">
        <v>52</v>
      </c>
      <c r="B222" s="23" t="s">
        <v>59</v>
      </c>
      <c r="C222" s="23" t="s">
        <v>32</v>
      </c>
      <c r="D222" s="23" t="s">
        <v>191</v>
      </c>
      <c r="E222" s="23" t="s">
        <v>53</v>
      </c>
      <c r="F222" s="330">
        <v>1827990</v>
      </c>
      <c r="G222" s="330">
        <v>1924200</v>
      </c>
      <c r="H222" s="330">
        <v>2020410</v>
      </c>
      <c r="M222" s="109"/>
      <c r="N222" s="109"/>
      <c r="O222" s="109"/>
      <c r="Q222" s="109"/>
      <c r="R222" s="109"/>
      <c r="T222" s="109"/>
      <c r="W222" s="109"/>
      <c r="AA222" s="110"/>
    </row>
    <row r="223" spans="1:33" x14ac:dyDescent="0.25">
      <c r="A223" s="18" t="s">
        <v>132</v>
      </c>
      <c r="B223" s="19" t="s">
        <v>36</v>
      </c>
      <c r="C223" s="19"/>
      <c r="D223" s="19"/>
      <c r="E223" s="111"/>
      <c r="F223" s="332">
        <f t="shared" ref="F223:H225" si="28">F224</f>
        <v>16934814.869999997</v>
      </c>
      <c r="G223" s="332">
        <f t="shared" si="28"/>
        <v>0</v>
      </c>
      <c r="H223" s="332">
        <f t="shared" si="28"/>
        <v>0</v>
      </c>
    </row>
    <row r="224" spans="1:33" x14ac:dyDescent="0.25">
      <c r="A224" s="18" t="s">
        <v>133</v>
      </c>
      <c r="B224" s="19" t="s">
        <v>36</v>
      </c>
      <c r="C224" s="19" t="s">
        <v>15</v>
      </c>
      <c r="D224" s="19"/>
      <c r="E224" s="111"/>
      <c r="F224" s="332">
        <f t="shared" si="28"/>
        <v>16934814.869999997</v>
      </c>
      <c r="G224" s="332">
        <f t="shared" si="28"/>
        <v>0</v>
      </c>
      <c r="H224" s="332">
        <f t="shared" si="28"/>
        <v>0</v>
      </c>
    </row>
    <row r="225" spans="1:10" x14ac:dyDescent="0.25">
      <c r="A225" s="18" t="s">
        <v>18</v>
      </c>
      <c r="B225" s="19" t="s">
        <v>36</v>
      </c>
      <c r="C225" s="19" t="s">
        <v>15</v>
      </c>
      <c r="D225" s="112" t="s">
        <v>19</v>
      </c>
      <c r="E225" s="111"/>
      <c r="F225" s="332">
        <f t="shared" si="28"/>
        <v>16934814.869999997</v>
      </c>
      <c r="G225" s="332">
        <f t="shared" si="28"/>
        <v>0</v>
      </c>
      <c r="H225" s="332">
        <f t="shared" si="28"/>
        <v>0</v>
      </c>
    </row>
    <row r="226" spans="1:10" x14ac:dyDescent="0.25">
      <c r="A226" s="22" t="s">
        <v>56</v>
      </c>
      <c r="B226" s="23" t="s">
        <v>36</v>
      </c>
      <c r="C226" s="23" t="s">
        <v>15</v>
      </c>
      <c r="D226" s="23" t="s">
        <v>38</v>
      </c>
      <c r="E226" s="113"/>
      <c r="F226" s="330">
        <f>F227+F231</f>
        <v>16934814.869999997</v>
      </c>
      <c r="G226" s="330">
        <f>G227+G231</f>
        <v>0</v>
      </c>
      <c r="H226" s="330">
        <f>H227+H231</f>
        <v>0</v>
      </c>
    </row>
    <row r="227" spans="1:10" x14ac:dyDescent="0.25">
      <c r="A227" s="22" t="s">
        <v>192</v>
      </c>
      <c r="B227" s="23" t="s">
        <v>36</v>
      </c>
      <c r="C227" s="23" t="s">
        <v>15</v>
      </c>
      <c r="D227" s="23" t="s">
        <v>193</v>
      </c>
      <c r="E227" s="113"/>
      <c r="F227" s="330">
        <f>F230+F228+F229</f>
        <v>16934814.869999997</v>
      </c>
      <c r="G227" s="330">
        <f>G230+G228+G229</f>
        <v>0</v>
      </c>
      <c r="H227" s="330">
        <f>H230+H228+H229</f>
        <v>0</v>
      </c>
    </row>
    <row r="228" spans="1:10" ht="30.75" x14ac:dyDescent="0.25">
      <c r="A228" s="22" t="s">
        <v>26</v>
      </c>
      <c r="B228" s="23" t="s">
        <v>36</v>
      </c>
      <c r="C228" s="23" t="s">
        <v>15</v>
      </c>
      <c r="D228" s="23" t="s">
        <v>193</v>
      </c>
      <c r="E228" s="113" t="s">
        <v>27</v>
      </c>
      <c r="F228" s="330">
        <f>4032120+12452895.93+65152.12</f>
        <v>16550168.049999999</v>
      </c>
      <c r="G228" s="330">
        <v>0</v>
      </c>
      <c r="H228" s="330">
        <v>0</v>
      </c>
    </row>
    <row r="229" spans="1:10" ht="30.75" hidden="1" x14ac:dyDescent="0.25">
      <c r="A229" s="22" t="s">
        <v>52</v>
      </c>
      <c r="B229" s="23" t="s">
        <v>36</v>
      </c>
      <c r="C229" s="23" t="s">
        <v>15</v>
      </c>
      <c r="D229" s="23" t="s">
        <v>193</v>
      </c>
      <c r="E229" s="113" t="s">
        <v>53</v>
      </c>
      <c r="F229" s="330">
        <v>0</v>
      </c>
      <c r="G229" s="330">
        <v>0</v>
      </c>
      <c r="H229" s="330"/>
    </row>
    <row r="230" spans="1:10" ht="30.75" x14ac:dyDescent="0.25">
      <c r="A230" s="22" t="s">
        <v>124</v>
      </c>
      <c r="B230" s="23" t="s">
        <v>36</v>
      </c>
      <c r="C230" s="23" t="s">
        <v>15</v>
      </c>
      <c r="D230" s="23" t="s">
        <v>193</v>
      </c>
      <c r="E230" s="113" t="s">
        <v>49</v>
      </c>
      <c r="F230" s="330">
        <v>384646.82</v>
      </c>
      <c r="G230" s="330">
        <v>0</v>
      </c>
      <c r="H230" s="330">
        <v>0</v>
      </c>
    </row>
    <row r="231" spans="1:10" ht="30.75" hidden="1" x14ac:dyDescent="0.25">
      <c r="A231" s="22" t="s">
        <v>169</v>
      </c>
      <c r="B231" s="23" t="s">
        <v>36</v>
      </c>
      <c r="C231" s="23" t="s">
        <v>15</v>
      </c>
      <c r="D231" s="23" t="s">
        <v>170</v>
      </c>
      <c r="E231" s="113"/>
      <c r="F231" s="28">
        <f>F232</f>
        <v>0</v>
      </c>
      <c r="G231" s="28">
        <f>G232</f>
        <v>0</v>
      </c>
      <c r="H231" s="28"/>
    </row>
    <row r="232" spans="1:10" ht="30.75" hidden="1" x14ac:dyDescent="0.25">
      <c r="A232" s="22" t="s">
        <v>26</v>
      </c>
      <c r="B232" s="23" t="s">
        <v>36</v>
      </c>
      <c r="C232" s="23" t="s">
        <v>15</v>
      </c>
      <c r="D232" s="23" t="s">
        <v>170</v>
      </c>
      <c r="E232" s="113" t="s">
        <v>27</v>
      </c>
      <c r="F232" s="28">
        <v>0</v>
      </c>
      <c r="G232" s="28"/>
      <c r="H232" s="28"/>
    </row>
    <row r="233" spans="1:10" ht="63" x14ac:dyDescent="0.25">
      <c r="A233" s="123" t="s">
        <v>138</v>
      </c>
      <c r="B233" s="112" t="s">
        <v>139</v>
      </c>
      <c r="C233" s="112"/>
      <c r="D233" s="112"/>
      <c r="E233" s="409"/>
      <c r="F233" s="469">
        <f t="shared" ref="F233:H237" si="29">F234</f>
        <v>862052608.6099999</v>
      </c>
      <c r="G233" s="469">
        <f t="shared" si="29"/>
        <v>128460096.52000001</v>
      </c>
      <c r="H233" s="469">
        <f t="shared" si="29"/>
        <v>0</v>
      </c>
    </row>
    <row r="234" spans="1:10" ht="31.5" x14ac:dyDescent="0.25">
      <c r="A234" s="51" t="s">
        <v>140</v>
      </c>
      <c r="B234" s="112" t="s">
        <v>139</v>
      </c>
      <c r="C234" s="112" t="s">
        <v>25</v>
      </c>
      <c r="D234" s="112"/>
      <c r="E234" s="112"/>
      <c r="F234" s="469">
        <f t="shared" si="29"/>
        <v>862052608.6099999</v>
      </c>
      <c r="G234" s="469">
        <f t="shared" si="29"/>
        <v>128460096.52000001</v>
      </c>
      <c r="H234" s="469">
        <f t="shared" si="29"/>
        <v>0</v>
      </c>
    </row>
    <row r="235" spans="1:10" x14ac:dyDescent="0.25">
      <c r="A235" s="18" t="s">
        <v>18</v>
      </c>
      <c r="B235" s="112" t="s">
        <v>139</v>
      </c>
      <c r="C235" s="112" t="s">
        <v>25</v>
      </c>
      <c r="D235" s="112" t="s">
        <v>19</v>
      </c>
      <c r="E235" s="112"/>
      <c r="F235" s="469">
        <f>F236</f>
        <v>862052608.6099999</v>
      </c>
      <c r="G235" s="469">
        <f>G236</f>
        <v>128460096.52000001</v>
      </c>
      <c r="H235" s="469">
        <f t="shared" si="29"/>
        <v>0</v>
      </c>
    </row>
    <row r="236" spans="1:10" x14ac:dyDescent="0.25">
      <c r="A236" s="22" t="s">
        <v>84</v>
      </c>
      <c r="B236" s="410" t="s">
        <v>139</v>
      </c>
      <c r="C236" s="410" t="s">
        <v>25</v>
      </c>
      <c r="D236" s="410" t="s">
        <v>141</v>
      </c>
      <c r="E236" s="410"/>
      <c r="F236" s="470">
        <f>F237+F239</f>
        <v>862052608.6099999</v>
      </c>
      <c r="G236" s="470">
        <f t="shared" ref="G236:H236" si="30">G237+G239</f>
        <v>128460096.52000001</v>
      </c>
      <c r="H236" s="470">
        <f t="shared" si="30"/>
        <v>0</v>
      </c>
    </row>
    <row r="237" spans="1:10" ht="30" x14ac:dyDescent="0.25">
      <c r="A237" s="411" t="s">
        <v>194</v>
      </c>
      <c r="B237" s="410" t="s">
        <v>139</v>
      </c>
      <c r="C237" s="410" t="s">
        <v>25</v>
      </c>
      <c r="D237" s="410" t="s">
        <v>195</v>
      </c>
      <c r="E237" s="410"/>
      <c r="F237" s="470">
        <f>F238</f>
        <v>436642000</v>
      </c>
      <c r="G237" s="470">
        <f t="shared" si="29"/>
        <v>0</v>
      </c>
      <c r="H237" s="470">
        <f t="shared" si="29"/>
        <v>0</v>
      </c>
    </row>
    <row r="238" spans="1:10" x14ac:dyDescent="0.25">
      <c r="A238" s="411" t="s">
        <v>84</v>
      </c>
      <c r="B238" s="410" t="s">
        <v>139</v>
      </c>
      <c r="C238" s="410" t="s">
        <v>25</v>
      </c>
      <c r="D238" s="410" t="s">
        <v>195</v>
      </c>
      <c r="E238" s="410" t="s">
        <v>142</v>
      </c>
      <c r="F238" s="330">
        <v>436642000</v>
      </c>
      <c r="G238" s="330">
        <v>0</v>
      </c>
      <c r="H238" s="330">
        <v>0</v>
      </c>
    </row>
    <row r="239" spans="1:10" ht="30.75" x14ac:dyDescent="0.25">
      <c r="A239" s="412" t="s">
        <v>196</v>
      </c>
      <c r="B239" s="410" t="s">
        <v>139</v>
      </c>
      <c r="C239" s="410" t="s">
        <v>25</v>
      </c>
      <c r="D239" s="296">
        <v>9960088520</v>
      </c>
      <c r="E239" s="296"/>
      <c r="F239" s="330">
        <f>F240</f>
        <v>425410608.60999995</v>
      </c>
      <c r="G239" s="330">
        <f>G240</f>
        <v>128460096.52000001</v>
      </c>
      <c r="H239" s="330">
        <f>H240</f>
        <v>0</v>
      </c>
    </row>
    <row r="240" spans="1:10" x14ac:dyDescent="0.25">
      <c r="A240" s="411" t="s">
        <v>84</v>
      </c>
      <c r="B240" s="410" t="s">
        <v>139</v>
      </c>
      <c r="C240" s="410" t="s">
        <v>25</v>
      </c>
      <c r="D240" s="296">
        <v>9960088520</v>
      </c>
      <c r="E240" s="296">
        <v>500</v>
      </c>
      <c r="F240" s="330">
        <f>11741386.74+328297269.87+8100000+404216.68+ 694243.75+115052.02+154000+2110000+1998000-255717.94+4616400+58747946.16+8687811.33</f>
        <v>425410608.60999995</v>
      </c>
      <c r="G240" s="330">
        <f>70000000+58460096.52</f>
        <v>128460096.52000001</v>
      </c>
      <c r="H240" s="330">
        <v>0</v>
      </c>
      <c r="I240" s="107"/>
      <c r="J240" s="218"/>
    </row>
    <row r="243" spans="1:1" x14ac:dyDescent="0.25">
      <c r="A243" s="416" t="s">
        <v>809</v>
      </c>
    </row>
    <row r="244" spans="1:1" x14ac:dyDescent="0.25">
      <c r="A244" s="417" t="s">
        <v>810</v>
      </c>
    </row>
  </sheetData>
  <autoFilter ref="A12:H240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39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9"/>
  <sheetViews>
    <sheetView zoomScale="96" zoomScaleNormal="96" workbookViewId="0">
      <selection activeCell="J14" sqref="J14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0" width="22.7109375" style="4" customWidth="1"/>
    <col min="11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0</v>
      </c>
    </row>
    <row r="3" spans="1:12" ht="18.75" x14ac:dyDescent="0.3">
      <c r="D3" s="5"/>
      <c r="F3" s="6"/>
      <c r="G3" s="6" t="s">
        <v>1</v>
      </c>
    </row>
    <row r="4" spans="1:12" ht="18.75" x14ac:dyDescent="0.3">
      <c r="D4" s="5"/>
      <c r="F4" s="6"/>
      <c r="G4" s="6" t="s">
        <v>2</v>
      </c>
    </row>
    <row r="5" spans="1:12" ht="18.75" x14ac:dyDescent="0.3">
      <c r="D5" s="5"/>
      <c r="F5" s="6"/>
      <c r="G5" s="6" t="s">
        <v>3</v>
      </c>
    </row>
    <row r="6" spans="1:12" ht="18.75" x14ac:dyDescent="0.3">
      <c r="D6" s="5"/>
      <c r="F6" s="6"/>
      <c r="G6" s="6" t="s">
        <v>4</v>
      </c>
    </row>
    <row r="7" spans="1:12" ht="18.75" x14ac:dyDescent="0.3">
      <c r="D7" s="5"/>
      <c r="F7" s="6"/>
      <c r="G7" s="6" t="s">
        <v>830</v>
      </c>
    </row>
    <row r="8" spans="1:12" ht="18.75" x14ac:dyDescent="0.3">
      <c r="D8" s="5"/>
      <c r="F8" s="6"/>
      <c r="G8" s="6" t="s">
        <v>831</v>
      </c>
    </row>
    <row r="9" spans="1:12" x14ac:dyDescent="0.25">
      <c r="F9" s="3"/>
      <c r="G9" s="3"/>
    </row>
    <row r="11" spans="1:12" ht="59.25" customHeight="1" x14ac:dyDescent="0.25">
      <c r="A11" s="499" t="s">
        <v>212</v>
      </c>
      <c r="B11" s="499"/>
      <c r="C11" s="499"/>
      <c r="D11" s="499"/>
      <c r="E11" s="499"/>
      <c r="F11" s="499"/>
      <c r="G11" s="499"/>
      <c r="H11" s="499"/>
      <c r="J11" s="73"/>
      <c r="K11" s="73"/>
      <c r="L11" s="73"/>
    </row>
    <row r="13" spans="1:12" x14ac:dyDescent="0.25">
      <c r="G13" s="7"/>
      <c r="H13" s="7" t="s">
        <v>5</v>
      </c>
      <c r="J13" s="73"/>
      <c r="K13" s="73"/>
      <c r="L13" s="73"/>
    </row>
    <row r="14" spans="1:12" s="12" customFormat="1" ht="30" x14ac:dyDescent="0.25">
      <c r="A14" s="9" t="s">
        <v>6</v>
      </c>
      <c r="B14" s="10" t="s">
        <v>7</v>
      </c>
      <c r="C14" s="10" t="s">
        <v>8</v>
      </c>
      <c r="D14" s="9" t="s">
        <v>9</v>
      </c>
      <c r="E14" s="9" t="s">
        <v>10</v>
      </c>
      <c r="F14" s="11" t="s">
        <v>11</v>
      </c>
      <c r="G14" s="11" t="s">
        <v>12</v>
      </c>
      <c r="H14" s="11" t="s">
        <v>143</v>
      </c>
      <c r="I14" s="55"/>
      <c r="J14" s="55"/>
      <c r="K14" s="55"/>
      <c r="L14" s="55"/>
    </row>
    <row r="15" spans="1:12" s="17" customFormat="1" x14ac:dyDescent="0.25">
      <c r="A15" s="13" t="s">
        <v>13</v>
      </c>
      <c r="B15" s="14"/>
      <c r="C15" s="14"/>
      <c r="D15" s="15"/>
      <c r="E15" s="15"/>
      <c r="F15" s="16">
        <f>F16+F75+F83+F122+F127+F134+F250+F285+F345+F365+F280</f>
        <v>4415536645.4933329</v>
      </c>
      <c r="G15" s="16">
        <f>G16+G75+G83+G122+G127+G134+G250+G285+G345+G365+G280</f>
        <v>3470812388.5144</v>
      </c>
      <c r="H15" s="16">
        <f>H16+H75+H83+H122+H127+H134+H250+H285+H345+H365+H280</f>
        <v>3080330700.9958825</v>
      </c>
      <c r="I15" s="122"/>
      <c r="J15" s="122"/>
      <c r="K15" s="122"/>
      <c r="L15" s="122"/>
    </row>
    <row r="16" spans="1:12" x14ac:dyDescent="0.25">
      <c r="A16" s="18" t="s">
        <v>14</v>
      </c>
      <c r="B16" s="19" t="s">
        <v>15</v>
      </c>
      <c r="C16" s="19"/>
      <c r="D16" s="19"/>
      <c r="E16" s="19"/>
      <c r="F16" s="20">
        <f>F17+F21+F27+F33+F42+F46+F38</f>
        <v>992938699.51333332</v>
      </c>
      <c r="G16" s="20">
        <f>G17+G21+G27+G33+G42+G46+G38</f>
        <v>974951554.32000005</v>
      </c>
      <c r="H16" s="20">
        <f>H17+H21+H27+H33+H42+H46+H38</f>
        <v>972924493.23000002</v>
      </c>
      <c r="J16" s="73"/>
      <c r="K16" s="73"/>
      <c r="L16" s="73"/>
    </row>
    <row r="17" spans="1:8" ht="47.25" x14ac:dyDescent="0.25">
      <c r="A17" s="18" t="s">
        <v>16</v>
      </c>
      <c r="B17" s="19" t="s">
        <v>15</v>
      </c>
      <c r="C17" s="19" t="s">
        <v>17</v>
      </c>
      <c r="D17" s="19"/>
      <c r="E17" s="19"/>
      <c r="F17" s="20">
        <f t="shared" ref="F17:H19" si="0">F18</f>
        <v>9081110</v>
      </c>
      <c r="G17" s="20">
        <f t="shared" si="0"/>
        <v>9085598</v>
      </c>
      <c r="H17" s="20">
        <f t="shared" si="0"/>
        <v>8999510</v>
      </c>
    </row>
    <row r="18" spans="1:8" s="21" customFormat="1" x14ac:dyDescent="0.25">
      <c r="A18" s="18" t="s">
        <v>18</v>
      </c>
      <c r="B18" s="19" t="s">
        <v>15</v>
      </c>
      <c r="C18" s="19" t="s">
        <v>17</v>
      </c>
      <c r="D18" s="19" t="s">
        <v>19</v>
      </c>
      <c r="E18" s="19"/>
      <c r="F18" s="20">
        <f t="shared" si="0"/>
        <v>9081110</v>
      </c>
      <c r="G18" s="20">
        <f t="shared" si="0"/>
        <v>9085598</v>
      </c>
      <c r="H18" s="20">
        <f t="shared" si="0"/>
        <v>8999510</v>
      </c>
    </row>
    <row r="19" spans="1:8" ht="30.75" x14ac:dyDescent="0.25">
      <c r="A19" s="22" t="s">
        <v>20</v>
      </c>
      <c r="B19" s="23" t="s">
        <v>15</v>
      </c>
      <c r="C19" s="23" t="s">
        <v>17</v>
      </c>
      <c r="D19" s="23" t="s">
        <v>21</v>
      </c>
      <c r="E19" s="23"/>
      <c r="F19" s="24">
        <f t="shared" si="0"/>
        <v>9081110</v>
      </c>
      <c r="G19" s="24">
        <f t="shared" si="0"/>
        <v>9085598</v>
      </c>
      <c r="H19" s="24">
        <f t="shared" si="0"/>
        <v>8999510</v>
      </c>
    </row>
    <row r="20" spans="1:8" ht="75.75" x14ac:dyDescent="0.25">
      <c r="A20" s="22" t="s">
        <v>22</v>
      </c>
      <c r="B20" s="23" t="s">
        <v>15</v>
      </c>
      <c r="C20" s="23" t="s">
        <v>17</v>
      </c>
      <c r="D20" s="23" t="s">
        <v>21</v>
      </c>
      <c r="E20" s="23" t="s">
        <v>23</v>
      </c>
      <c r="F20" s="25">
        <f>'Приложение 3'!F19</f>
        <v>9081110</v>
      </c>
      <c r="G20" s="25">
        <f>'Приложение 3'!G19</f>
        <v>9085598</v>
      </c>
      <c r="H20" s="25">
        <f>'Приложение 3'!H19</f>
        <v>8999510</v>
      </c>
    </row>
    <row r="21" spans="1:8" s="21" customFormat="1" ht="63" x14ac:dyDescent="0.25">
      <c r="A21" s="18" t="s">
        <v>24</v>
      </c>
      <c r="B21" s="19" t="s">
        <v>15</v>
      </c>
      <c r="C21" s="19" t="s">
        <v>25</v>
      </c>
      <c r="D21" s="19"/>
      <c r="E21" s="19"/>
      <c r="F21" s="20">
        <f t="shared" ref="F21:H22" si="1">F22</f>
        <v>9442281.120000001</v>
      </c>
      <c r="G21" s="20">
        <f t="shared" si="1"/>
        <v>5072585.76</v>
      </c>
      <c r="H21" s="20">
        <f t="shared" si="1"/>
        <v>5311265.62</v>
      </c>
    </row>
    <row r="22" spans="1:8" x14ac:dyDescent="0.25">
      <c r="A22" s="18" t="s">
        <v>18</v>
      </c>
      <c r="B22" s="19" t="s">
        <v>15</v>
      </c>
      <c r="C22" s="19" t="s">
        <v>25</v>
      </c>
      <c r="D22" s="19" t="s">
        <v>19</v>
      </c>
      <c r="E22" s="19"/>
      <c r="F22" s="20">
        <f t="shared" si="1"/>
        <v>9442281.120000001</v>
      </c>
      <c r="G22" s="20">
        <f t="shared" si="1"/>
        <v>5072585.76</v>
      </c>
      <c r="H22" s="20">
        <f t="shared" si="1"/>
        <v>5311265.62</v>
      </c>
    </row>
    <row r="23" spans="1:8" ht="30.75" x14ac:dyDescent="0.25">
      <c r="A23" s="22" t="s">
        <v>20</v>
      </c>
      <c r="B23" s="23" t="s">
        <v>15</v>
      </c>
      <c r="C23" s="23" t="s">
        <v>25</v>
      </c>
      <c r="D23" s="23" t="s">
        <v>21</v>
      </c>
      <c r="E23" s="23"/>
      <c r="F23" s="24">
        <f>F24+F25+F26</f>
        <v>9442281.120000001</v>
      </c>
      <c r="G23" s="24">
        <f>G24+G25+G26</f>
        <v>5072585.76</v>
      </c>
      <c r="H23" s="24">
        <f>H24+H25+H26</f>
        <v>5311265.62</v>
      </c>
    </row>
    <row r="24" spans="1:8" ht="75.75" x14ac:dyDescent="0.25">
      <c r="A24" s="22" t="s">
        <v>22</v>
      </c>
      <c r="B24" s="23" t="s">
        <v>15</v>
      </c>
      <c r="C24" s="23" t="s">
        <v>25</v>
      </c>
      <c r="D24" s="23" t="s">
        <v>21</v>
      </c>
      <c r="E24" s="23" t="s">
        <v>23</v>
      </c>
      <c r="F24" s="24">
        <f>'Приложение 3'!F26+'Приложение 3'!F24</f>
        <v>6607944.6600000001</v>
      </c>
      <c r="G24" s="24">
        <f>'Приложение 3'!G26+'Приложение 3'!G24</f>
        <v>847154.58</v>
      </c>
      <c r="H24" s="24">
        <f>'Приложение 3'!H26+'Приложение 3'!H24</f>
        <v>874470.08</v>
      </c>
    </row>
    <row r="25" spans="1:8" ht="30.75" x14ac:dyDescent="0.25">
      <c r="A25" s="22" t="s">
        <v>26</v>
      </c>
      <c r="B25" s="23" t="s">
        <v>15</v>
      </c>
      <c r="C25" s="23" t="s">
        <v>25</v>
      </c>
      <c r="D25" s="23" t="s">
        <v>21</v>
      </c>
      <c r="E25" s="23" t="s">
        <v>27</v>
      </c>
      <c r="F25" s="24">
        <f>'Приложение 3'!F27</f>
        <v>2814336.46</v>
      </c>
      <c r="G25" s="24">
        <f>'Приложение 3'!G27</f>
        <v>4195031.18</v>
      </c>
      <c r="H25" s="24">
        <f>'Приложение 3'!H27</f>
        <v>4404814.74</v>
      </c>
    </row>
    <row r="26" spans="1:8" x14ac:dyDescent="0.25">
      <c r="A26" s="22" t="s">
        <v>28</v>
      </c>
      <c r="B26" s="23" t="s">
        <v>15</v>
      </c>
      <c r="C26" s="23" t="s">
        <v>25</v>
      </c>
      <c r="D26" s="23" t="s">
        <v>21</v>
      </c>
      <c r="E26" s="23" t="s">
        <v>29</v>
      </c>
      <c r="F26" s="24">
        <f>'Приложение 3'!F28</f>
        <v>20000</v>
      </c>
      <c r="G26" s="24">
        <f>'Приложение 3'!G28</f>
        <v>30400</v>
      </c>
      <c r="H26" s="24">
        <f>'Приложение 3'!H28</f>
        <v>31980.799999999999</v>
      </c>
    </row>
    <row r="27" spans="1:8" ht="63" x14ac:dyDescent="0.25">
      <c r="A27" s="26" t="s">
        <v>609</v>
      </c>
      <c r="B27" s="19" t="s">
        <v>15</v>
      </c>
      <c r="C27" s="19" t="s">
        <v>30</v>
      </c>
      <c r="D27" s="19"/>
      <c r="E27" s="19"/>
      <c r="F27" s="20">
        <f t="shared" ref="F27:H28" si="2">F28</f>
        <v>75691819.109999999</v>
      </c>
      <c r="G27" s="20">
        <f t="shared" si="2"/>
        <v>77202429.319999993</v>
      </c>
      <c r="H27" s="20">
        <f t="shared" si="2"/>
        <v>77701079.309999987</v>
      </c>
    </row>
    <row r="28" spans="1:8" x14ac:dyDescent="0.25">
      <c r="A28" s="18" t="s">
        <v>18</v>
      </c>
      <c r="B28" s="19" t="s">
        <v>15</v>
      </c>
      <c r="C28" s="19" t="s">
        <v>30</v>
      </c>
      <c r="D28" s="19" t="s">
        <v>19</v>
      </c>
      <c r="E28" s="19"/>
      <c r="F28" s="20">
        <f t="shared" si="2"/>
        <v>75691819.109999999</v>
      </c>
      <c r="G28" s="20">
        <f t="shared" si="2"/>
        <v>77202429.319999993</v>
      </c>
      <c r="H28" s="20">
        <f t="shared" si="2"/>
        <v>77701079.309999987</v>
      </c>
    </row>
    <row r="29" spans="1:8" ht="30.75" x14ac:dyDescent="0.25">
      <c r="A29" s="22" t="s">
        <v>20</v>
      </c>
      <c r="B29" s="23" t="s">
        <v>15</v>
      </c>
      <c r="C29" s="23" t="s">
        <v>30</v>
      </c>
      <c r="D29" s="23" t="s">
        <v>21</v>
      </c>
      <c r="E29" s="23"/>
      <c r="F29" s="24">
        <f>SUM(F30:F32)</f>
        <v>75691819.109999999</v>
      </c>
      <c r="G29" s="24">
        <f>SUM(G30:G32)</f>
        <v>77202429.319999993</v>
      </c>
      <c r="H29" s="24">
        <f>SUM(H30:H32)</f>
        <v>77701079.309999987</v>
      </c>
    </row>
    <row r="30" spans="1:8" ht="75.75" x14ac:dyDescent="0.25">
      <c r="A30" s="22" t="s">
        <v>22</v>
      </c>
      <c r="B30" s="23" t="s">
        <v>15</v>
      </c>
      <c r="C30" s="23" t="s">
        <v>30</v>
      </c>
      <c r="D30" s="23" t="s">
        <v>21</v>
      </c>
      <c r="E30" s="23" t="s">
        <v>23</v>
      </c>
      <c r="F30" s="24">
        <f>'Приложение 3'!F33</f>
        <v>70327780.310000002</v>
      </c>
      <c r="G30" s="24">
        <f>'Приложение 3'!G33</f>
        <v>70532182.319999993</v>
      </c>
      <c r="H30" s="24">
        <f>'Приложение 3'!H33</f>
        <v>70736065.319999993</v>
      </c>
    </row>
    <row r="31" spans="1:8" s="21" customFormat="1" ht="30.75" x14ac:dyDescent="0.25">
      <c r="A31" s="22" t="s">
        <v>26</v>
      </c>
      <c r="B31" s="23" t="s">
        <v>15</v>
      </c>
      <c r="C31" s="23" t="s">
        <v>30</v>
      </c>
      <c r="D31" s="23" t="s">
        <v>21</v>
      </c>
      <c r="E31" s="23" t="s">
        <v>27</v>
      </c>
      <c r="F31" s="24">
        <f>'Приложение 3'!F34</f>
        <v>5209068.8</v>
      </c>
      <c r="G31" s="24">
        <f>'Приложение 3'!G34</f>
        <v>6515277</v>
      </c>
      <c r="H31" s="24">
        <f>'Приложение 3'!H34</f>
        <v>6810043.9900000002</v>
      </c>
    </row>
    <row r="32" spans="1:8" s="21" customFormat="1" x14ac:dyDescent="0.25">
      <c r="A32" s="22" t="s">
        <v>28</v>
      </c>
      <c r="B32" s="23" t="s">
        <v>15</v>
      </c>
      <c r="C32" s="23" t="s">
        <v>30</v>
      </c>
      <c r="D32" s="23" t="s">
        <v>21</v>
      </c>
      <c r="E32" s="23" t="s">
        <v>29</v>
      </c>
      <c r="F32" s="24">
        <f>'Приложение 3'!F36</f>
        <v>154970</v>
      </c>
      <c r="G32" s="24">
        <f>'Приложение 3'!G36</f>
        <v>154970</v>
      </c>
      <c r="H32" s="24">
        <f>'Приложение 3'!H36</f>
        <v>154970</v>
      </c>
    </row>
    <row r="33" spans="1:8" ht="47.25" x14ac:dyDescent="0.25">
      <c r="A33" s="18" t="s">
        <v>31</v>
      </c>
      <c r="B33" s="19" t="s">
        <v>15</v>
      </c>
      <c r="C33" s="19" t="s">
        <v>32</v>
      </c>
      <c r="D33" s="19"/>
      <c r="E33" s="19"/>
      <c r="F33" s="20">
        <f t="shared" ref="F33:H34" si="3">F34</f>
        <v>46605836.530000001</v>
      </c>
      <c r="G33" s="20">
        <f t="shared" si="3"/>
        <v>46937865.759999998</v>
      </c>
      <c r="H33" s="20">
        <f t="shared" si="3"/>
        <v>46445563.060000002</v>
      </c>
    </row>
    <row r="34" spans="1:8" x14ac:dyDescent="0.25">
      <c r="A34" s="18" t="s">
        <v>18</v>
      </c>
      <c r="B34" s="19" t="s">
        <v>15</v>
      </c>
      <c r="C34" s="19" t="s">
        <v>32</v>
      </c>
      <c r="D34" s="19" t="s">
        <v>19</v>
      </c>
      <c r="E34" s="19"/>
      <c r="F34" s="20">
        <f t="shared" si="3"/>
        <v>46605836.530000001</v>
      </c>
      <c r="G34" s="20">
        <f t="shared" si="3"/>
        <v>46937865.759999998</v>
      </c>
      <c r="H34" s="20">
        <f t="shared" si="3"/>
        <v>46445563.060000002</v>
      </c>
    </row>
    <row r="35" spans="1:8" ht="30.75" x14ac:dyDescent="0.25">
      <c r="A35" s="22" t="s">
        <v>20</v>
      </c>
      <c r="B35" s="23" t="s">
        <v>15</v>
      </c>
      <c r="C35" s="23" t="s">
        <v>32</v>
      </c>
      <c r="D35" s="23" t="s">
        <v>21</v>
      </c>
      <c r="E35" s="23"/>
      <c r="F35" s="24">
        <f>SUM(F36:F37)</f>
        <v>46605836.530000001</v>
      </c>
      <c r="G35" s="24">
        <f>SUM(G36:G37)</f>
        <v>46937865.759999998</v>
      </c>
      <c r="H35" s="24">
        <f>SUM(H36:H37)</f>
        <v>46445563.060000002</v>
      </c>
    </row>
    <row r="36" spans="1:8" ht="75.75" x14ac:dyDescent="0.25">
      <c r="A36" s="22" t="s">
        <v>22</v>
      </c>
      <c r="B36" s="23" t="s">
        <v>15</v>
      </c>
      <c r="C36" s="23" t="s">
        <v>32</v>
      </c>
      <c r="D36" s="23" t="s">
        <v>21</v>
      </c>
      <c r="E36" s="23" t="s">
        <v>23</v>
      </c>
      <c r="F36" s="24">
        <f>'Приложение 3'!F41+'Приложение 3'!F43+'Приложение 3'!F47</f>
        <v>43165614.530000001</v>
      </c>
      <c r="G36" s="24">
        <f>'Приложение 3'!G41+'Приложение 3'!G43+'Приложение 3'!G47</f>
        <v>43759941.409999996</v>
      </c>
      <c r="H36" s="24">
        <f>'Приложение 3'!H41+'Приложение 3'!H43+'Приложение 3'!H47</f>
        <v>43202221.640000001</v>
      </c>
    </row>
    <row r="37" spans="1:8" ht="30.75" x14ac:dyDescent="0.25">
      <c r="A37" s="22" t="s">
        <v>26</v>
      </c>
      <c r="B37" s="23" t="s">
        <v>15</v>
      </c>
      <c r="C37" s="23" t="s">
        <v>32</v>
      </c>
      <c r="D37" s="23" t="s">
        <v>21</v>
      </c>
      <c r="E37" s="23" t="s">
        <v>27</v>
      </c>
      <c r="F37" s="24">
        <f>'Приложение 3'!F44+'Приложение 3'!F48</f>
        <v>3440222</v>
      </c>
      <c r="G37" s="24">
        <f>'Приложение 3'!G44+'Приложение 3'!G48</f>
        <v>3177924.35</v>
      </c>
      <c r="H37" s="24">
        <f>'Приложение 3'!H44+'Приложение 3'!H48</f>
        <v>3243341.42</v>
      </c>
    </row>
    <row r="38" spans="1:8" s="27" customFormat="1" ht="31.5" x14ac:dyDescent="0.25">
      <c r="A38" s="18" t="s">
        <v>33</v>
      </c>
      <c r="B38" s="19" t="s">
        <v>15</v>
      </c>
      <c r="C38" s="19" t="s">
        <v>34</v>
      </c>
      <c r="D38" s="19"/>
      <c r="E38" s="19"/>
      <c r="F38" s="20">
        <f t="shared" ref="F38:H40" si="4">F39</f>
        <v>149600</v>
      </c>
      <c r="G38" s="20">
        <f t="shared" si="4"/>
        <v>0</v>
      </c>
      <c r="H38" s="20">
        <f t="shared" si="4"/>
        <v>0</v>
      </c>
    </row>
    <row r="39" spans="1:8" s="27" customFormat="1" x14ac:dyDescent="0.25">
      <c r="A39" s="18" t="s">
        <v>18</v>
      </c>
      <c r="B39" s="19" t="s">
        <v>15</v>
      </c>
      <c r="C39" s="19" t="s">
        <v>34</v>
      </c>
      <c r="D39" s="19" t="s">
        <v>19</v>
      </c>
      <c r="E39" s="19"/>
      <c r="F39" s="20">
        <f t="shared" si="4"/>
        <v>149600</v>
      </c>
      <c r="G39" s="20">
        <f t="shared" si="4"/>
        <v>0</v>
      </c>
      <c r="H39" s="20">
        <f t="shared" si="4"/>
        <v>0</v>
      </c>
    </row>
    <row r="40" spans="1:8" x14ac:dyDescent="0.25">
      <c r="A40" s="22" t="s">
        <v>56</v>
      </c>
      <c r="B40" s="23" t="s">
        <v>15</v>
      </c>
      <c r="C40" s="23" t="s">
        <v>34</v>
      </c>
      <c r="D40" s="23" t="s">
        <v>38</v>
      </c>
      <c r="E40" s="23"/>
      <c r="F40" s="24">
        <f t="shared" si="4"/>
        <v>149600</v>
      </c>
      <c r="G40" s="24">
        <f t="shared" si="4"/>
        <v>0</v>
      </c>
      <c r="H40" s="24">
        <f t="shared" si="4"/>
        <v>0</v>
      </c>
    </row>
    <row r="41" spans="1:8" ht="30.75" x14ac:dyDescent="0.25">
      <c r="A41" s="22" t="s">
        <v>26</v>
      </c>
      <c r="B41" s="23" t="s">
        <v>15</v>
      </c>
      <c r="C41" s="23" t="s">
        <v>34</v>
      </c>
      <c r="D41" s="23" t="s">
        <v>38</v>
      </c>
      <c r="E41" s="23" t="s">
        <v>27</v>
      </c>
      <c r="F41" s="24">
        <f>'Приложение 5'!G50</f>
        <v>149600</v>
      </c>
      <c r="G41" s="24">
        <f>'Приложение 5'!H50</f>
        <v>0</v>
      </c>
      <c r="H41" s="24">
        <f>'Приложение 5'!I50</f>
        <v>0</v>
      </c>
    </row>
    <row r="42" spans="1:8" x14ac:dyDescent="0.25">
      <c r="A42" s="18" t="s">
        <v>35</v>
      </c>
      <c r="B42" s="19" t="s">
        <v>15</v>
      </c>
      <c r="C42" s="19" t="s">
        <v>36</v>
      </c>
      <c r="D42" s="19"/>
      <c r="E42" s="19"/>
      <c r="F42" s="20">
        <f t="shared" ref="F42:H44" si="5">F43</f>
        <v>55555898.879999995</v>
      </c>
      <c r="G42" s="20">
        <f t="shared" si="5"/>
        <v>70000000</v>
      </c>
      <c r="H42" s="20">
        <f t="shared" si="5"/>
        <v>70000000</v>
      </c>
    </row>
    <row r="43" spans="1:8" x14ac:dyDescent="0.25">
      <c r="A43" s="18" t="s">
        <v>18</v>
      </c>
      <c r="B43" s="19" t="s">
        <v>15</v>
      </c>
      <c r="C43" s="19" t="s">
        <v>36</v>
      </c>
      <c r="D43" s="19" t="s">
        <v>19</v>
      </c>
      <c r="E43" s="19"/>
      <c r="F43" s="20">
        <f t="shared" si="5"/>
        <v>55555898.879999995</v>
      </c>
      <c r="G43" s="20">
        <f t="shared" si="5"/>
        <v>70000000</v>
      </c>
      <c r="H43" s="20">
        <f t="shared" si="5"/>
        <v>70000000</v>
      </c>
    </row>
    <row r="44" spans="1:8" x14ac:dyDescent="0.25">
      <c r="A44" s="22" t="s">
        <v>37</v>
      </c>
      <c r="B44" s="23" t="s">
        <v>15</v>
      </c>
      <c r="C44" s="23" t="s">
        <v>36</v>
      </c>
      <c r="D44" s="23" t="s">
        <v>38</v>
      </c>
      <c r="E44" s="23"/>
      <c r="F44" s="24">
        <f t="shared" si="5"/>
        <v>55555898.879999995</v>
      </c>
      <c r="G44" s="24">
        <f t="shared" si="5"/>
        <v>70000000</v>
      </c>
      <c r="H44" s="24">
        <f t="shared" si="5"/>
        <v>70000000</v>
      </c>
    </row>
    <row r="45" spans="1:8" x14ac:dyDescent="0.25">
      <c r="A45" s="22" t="s">
        <v>28</v>
      </c>
      <c r="B45" s="23" t="s">
        <v>15</v>
      </c>
      <c r="C45" s="23" t="s">
        <v>36</v>
      </c>
      <c r="D45" s="23" t="s">
        <v>38</v>
      </c>
      <c r="E45" s="23" t="s">
        <v>29</v>
      </c>
      <c r="F45" s="24">
        <f>'Приложение 3'!F58</f>
        <v>55555898.879999995</v>
      </c>
      <c r="G45" s="24">
        <f>'Приложение 3'!G58</f>
        <v>70000000</v>
      </c>
      <c r="H45" s="24">
        <f>'Приложение 3'!H58</f>
        <v>70000000</v>
      </c>
    </row>
    <row r="46" spans="1:8" s="27" customFormat="1" x14ac:dyDescent="0.25">
      <c r="A46" s="18" t="s">
        <v>39</v>
      </c>
      <c r="B46" s="19" t="s">
        <v>15</v>
      </c>
      <c r="C46" s="19" t="s">
        <v>40</v>
      </c>
      <c r="D46" s="19"/>
      <c r="E46" s="19"/>
      <c r="F46" s="20">
        <f>F47+F50+F62</f>
        <v>796412153.87333333</v>
      </c>
      <c r="G46" s="20">
        <f>G47+G50+G62</f>
        <v>766653075.48000002</v>
      </c>
      <c r="H46" s="20">
        <f>H47+H50+H62</f>
        <v>764467075.24000001</v>
      </c>
    </row>
    <row r="47" spans="1:8" ht="47.25" x14ac:dyDescent="0.25">
      <c r="A47" s="18" t="s">
        <v>41</v>
      </c>
      <c r="B47" s="19" t="s">
        <v>15</v>
      </c>
      <c r="C47" s="19" t="s">
        <v>40</v>
      </c>
      <c r="D47" s="19" t="s">
        <v>42</v>
      </c>
      <c r="E47" s="19"/>
      <c r="F47" s="20">
        <f t="shared" ref="F47:H48" si="6">F48</f>
        <v>9735155</v>
      </c>
      <c r="G47" s="20">
        <f t="shared" si="6"/>
        <v>9735155</v>
      </c>
      <c r="H47" s="20">
        <f t="shared" si="6"/>
        <v>7000000</v>
      </c>
    </row>
    <row r="48" spans="1:8" ht="45" x14ac:dyDescent="0.25">
      <c r="A48" s="299" t="s">
        <v>216</v>
      </c>
      <c r="B48" s="23" t="s">
        <v>15</v>
      </c>
      <c r="C48" s="23" t="s">
        <v>40</v>
      </c>
      <c r="D48" s="23" t="s">
        <v>44</v>
      </c>
      <c r="E48" s="23"/>
      <c r="F48" s="24">
        <f t="shared" si="6"/>
        <v>9735155</v>
      </c>
      <c r="G48" s="24">
        <f t="shared" si="6"/>
        <v>9735155</v>
      </c>
      <c r="H48" s="24">
        <f t="shared" si="6"/>
        <v>7000000</v>
      </c>
    </row>
    <row r="49" spans="1:9" ht="30.75" x14ac:dyDescent="0.25">
      <c r="A49" s="22" t="s">
        <v>26</v>
      </c>
      <c r="B49" s="23" t="s">
        <v>15</v>
      </c>
      <c r="C49" s="23" t="s">
        <v>40</v>
      </c>
      <c r="D49" s="57" t="s">
        <v>44</v>
      </c>
      <c r="E49" s="57" t="s">
        <v>27</v>
      </c>
      <c r="F49" s="58">
        <f>'Приложение 5'!G60+'Приложение 5'!G62</f>
        <v>9735155</v>
      </c>
      <c r="G49" s="58">
        <f>'Приложение 5'!H60+'Приложение 5'!H62</f>
        <v>9735155</v>
      </c>
      <c r="H49" s="58">
        <f>'Приложение 5'!I60+'Приложение 5'!I62</f>
        <v>7000000</v>
      </c>
    </row>
    <row r="50" spans="1:9" ht="31.5" x14ac:dyDescent="0.25">
      <c r="A50" s="18" t="s">
        <v>45</v>
      </c>
      <c r="B50" s="19" t="s">
        <v>15</v>
      </c>
      <c r="C50" s="19" t="s">
        <v>40</v>
      </c>
      <c r="D50" s="19" t="s">
        <v>46</v>
      </c>
      <c r="E50" s="19"/>
      <c r="F50" s="20">
        <f>F51+F58</f>
        <v>194804156.59999999</v>
      </c>
      <c r="G50" s="20">
        <f>G51+G58</f>
        <v>197393584.64000002</v>
      </c>
      <c r="H50" s="20">
        <f>H51+H58</f>
        <v>197393584.50000003</v>
      </c>
    </row>
    <row r="51" spans="1:9" x14ac:dyDescent="0.25">
      <c r="A51" s="22" t="s">
        <v>43</v>
      </c>
      <c r="B51" s="23" t="s">
        <v>15</v>
      </c>
      <c r="C51" s="23" t="s">
        <v>40</v>
      </c>
      <c r="D51" s="23" t="s">
        <v>47</v>
      </c>
      <c r="E51" s="23"/>
      <c r="F51" s="24">
        <f>F52+F56</f>
        <v>153981273.63999999</v>
      </c>
      <c r="G51" s="24">
        <f>G52+G56</f>
        <v>156570701.68000001</v>
      </c>
      <c r="H51" s="24">
        <f>H52+H56</f>
        <v>156570701.54000002</v>
      </c>
    </row>
    <row r="52" spans="1:9" s="56" customFormat="1" x14ac:dyDescent="0.25">
      <c r="A52" s="22" t="s">
        <v>144</v>
      </c>
      <c r="B52" s="23" t="s">
        <v>15</v>
      </c>
      <c r="C52" s="23" t="s">
        <v>40</v>
      </c>
      <c r="D52" s="23" t="s">
        <v>47</v>
      </c>
      <c r="E52" s="23"/>
      <c r="F52" s="24">
        <f>SUM(F53:F55)</f>
        <v>148085773.63999999</v>
      </c>
      <c r="G52" s="24">
        <f>SUM(G53:G55)</f>
        <v>151303201.68000001</v>
      </c>
      <c r="H52" s="24">
        <f>SUM(H53:H55)</f>
        <v>151303201.54000002</v>
      </c>
    </row>
    <row r="53" spans="1:9" ht="30.75" x14ac:dyDescent="0.25">
      <c r="A53" s="22" t="s">
        <v>26</v>
      </c>
      <c r="B53" s="23" t="s">
        <v>15</v>
      </c>
      <c r="C53" s="23" t="s">
        <v>40</v>
      </c>
      <c r="D53" s="23" t="s">
        <v>47</v>
      </c>
      <c r="E53" s="23" t="s">
        <v>27</v>
      </c>
      <c r="F53" s="24">
        <f>'Приложение 5'!G69+'Приложение 5'!G72+'Приложение 5'!G74+'Приложение 5'!G76+'Приложение 5'!G78</f>
        <v>12787041.379999999</v>
      </c>
      <c r="G53" s="24">
        <f>'Приложение 5'!H69+'Приложение 5'!H72+'Приложение 5'!H74+'Приложение 5'!H76+'Приложение 5'!H78</f>
        <v>10987953.68</v>
      </c>
      <c r="H53" s="24">
        <f>'Приложение 5'!I69+'Приложение 5'!I72+'Приложение 5'!I74+'Приложение 5'!I76+'Приложение 5'!I78</f>
        <v>10987953.68</v>
      </c>
    </row>
    <row r="54" spans="1:9" ht="30.75" x14ac:dyDescent="0.25">
      <c r="A54" s="22" t="s">
        <v>48</v>
      </c>
      <c r="B54" s="23" t="s">
        <v>15</v>
      </c>
      <c r="C54" s="23" t="s">
        <v>40</v>
      </c>
      <c r="D54" s="23" t="s">
        <v>47</v>
      </c>
      <c r="E54" s="23" t="s">
        <v>49</v>
      </c>
      <c r="F54" s="24">
        <f>'Приложение 5'!G67</f>
        <v>135288732.25999999</v>
      </c>
      <c r="G54" s="24">
        <f>'Приложение 5'!H67</f>
        <v>140305248</v>
      </c>
      <c r="H54" s="24">
        <f>'Приложение 5'!I67</f>
        <v>140305247.86000001</v>
      </c>
    </row>
    <row r="55" spans="1:9" x14ac:dyDescent="0.25">
      <c r="A55" s="22" t="s">
        <v>28</v>
      </c>
      <c r="B55" s="23" t="s">
        <v>15</v>
      </c>
      <c r="C55" s="23" t="s">
        <v>40</v>
      </c>
      <c r="D55" s="23" t="s">
        <v>47</v>
      </c>
      <c r="E55" s="23" t="s">
        <v>29</v>
      </c>
      <c r="F55" s="24">
        <f>'Приложение 5'!G70</f>
        <v>10000</v>
      </c>
      <c r="G55" s="24">
        <f>'Приложение 5'!H70</f>
        <v>10000</v>
      </c>
      <c r="H55" s="24">
        <f>'Приложение 5'!I70</f>
        <v>10000</v>
      </c>
    </row>
    <row r="56" spans="1:9" s="56" customFormat="1" ht="30.75" x14ac:dyDescent="0.25">
      <c r="A56" s="22" t="s">
        <v>145</v>
      </c>
      <c r="B56" s="23"/>
      <c r="C56" s="23"/>
      <c r="D56" s="23"/>
      <c r="E56" s="23"/>
      <c r="F56" s="24">
        <f>F57</f>
        <v>5895500</v>
      </c>
      <c r="G56" s="24">
        <f>G57</f>
        <v>5267500</v>
      </c>
      <c r="H56" s="24">
        <f>H57</f>
        <v>5267500</v>
      </c>
    </row>
    <row r="57" spans="1:9" ht="30.75" x14ac:dyDescent="0.25">
      <c r="A57" s="22" t="s">
        <v>26</v>
      </c>
      <c r="B57" s="23" t="s">
        <v>15</v>
      </c>
      <c r="C57" s="23" t="s">
        <v>40</v>
      </c>
      <c r="D57" s="23" t="s">
        <v>47</v>
      </c>
      <c r="E57" s="23" t="s">
        <v>27</v>
      </c>
      <c r="F57" s="24">
        <f>'Приложение 5'!G81+'Приложение 5'!G83+'Приложение 5'!G85</f>
        <v>5895500</v>
      </c>
      <c r="G57" s="24">
        <f>'Приложение 5'!H81+'Приложение 5'!H83+'Приложение 5'!H85</f>
        <v>5267500</v>
      </c>
      <c r="H57" s="24">
        <f>'Приложение 5'!I81+'Приложение 5'!I83+'Приложение 5'!I85</f>
        <v>5267500</v>
      </c>
    </row>
    <row r="58" spans="1:9" x14ac:dyDescent="0.25">
      <c r="A58" s="22" t="s">
        <v>50</v>
      </c>
      <c r="B58" s="23" t="s">
        <v>15</v>
      </c>
      <c r="C58" s="23" t="s">
        <v>40</v>
      </c>
      <c r="D58" s="23" t="s">
        <v>51</v>
      </c>
      <c r="E58" s="23"/>
      <c r="F58" s="24">
        <f>SUM(F59:F61)</f>
        <v>40822882.960000001</v>
      </c>
      <c r="G58" s="24">
        <f>SUM(G59:G61)</f>
        <v>40822882.960000001</v>
      </c>
      <c r="H58" s="24">
        <f>SUM(H59:H61)</f>
        <v>40822882.960000001</v>
      </c>
    </row>
    <row r="59" spans="1:9" ht="75.75" x14ac:dyDescent="0.25">
      <c r="A59" s="22" t="s">
        <v>22</v>
      </c>
      <c r="B59" s="23" t="s">
        <v>15</v>
      </c>
      <c r="C59" s="23" t="s">
        <v>40</v>
      </c>
      <c r="D59" s="23" t="s">
        <v>51</v>
      </c>
      <c r="E59" s="23" t="s">
        <v>23</v>
      </c>
      <c r="F59" s="28">
        <f>'Приложение 5'!G88</f>
        <v>37635314.32</v>
      </c>
      <c r="G59" s="28">
        <f>'Приложение 5'!H88</f>
        <v>37635314.32</v>
      </c>
      <c r="H59" s="28">
        <f>'Приложение 5'!I88</f>
        <v>37635314.32</v>
      </c>
      <c r="I59" s="297"/>
    </row>
    <row r="60" spans="1:9" ht="30.75" x14ac:dyDescent="0.25">
      <c r="A60" s="22" t="s">
        <v>26</v>
      </c>
      <c r="B60" s="23" t="s">
        <v>15</v>
      </c>
      <c r="C60" s="23" t="s">
        <v>40</v>
      </c>
      <c r="D60" s="23" t="s">
        <v>51</v>
      </c>
      <c r="E60" s="23" t="s">
        <v>27</v>
      </c>
      <c r="F60" s="28">
        <f>'Приложение 5'!G89</f>
        <v>3182568.64</v>
      </c>
      <c r="G60" s="28">
        <f>'Приложение 5'!H89</f>
        <v>3182568.64</v>
      </c>
      <c r="H60" s="28">
        <f>'Приложение 5'!I89</f>
        <v>3182568.64</v>
      </c>
      <c r="I60" s="297"/>
    </row>
    <row r="61" spans="1:9" s="29" customFormat="1" x14ac:dyDescent="0.25">
      <c r="A61" s="22" t="s">
        <v>28</v>
      </c>
      <c r="B61" s="23" t="s">
        <v>15</v>
      </c>
      <c r="C61" s="23" t="s">
        <v>40</v>
      </c>
      <c r="D61" s="23" t="s">
        <v>51</v>
      </c>
      <c r="E61" s="23" t="s">
        <v>29</v>
      </c>
      <c r="F61" s="28">
        <f>'Приложение 5'!G90</f>
        <v>5000</v>
      </c>
      <c r="G61" s="28">
        <f>'Приложение 5'!H90</f>
        <v>5000</v>
      </c>
      <c r="H61" s="28">
        <f>'Приложение 5'!I90</f>
        <v>5000</v>
      </c>
    </row>
    <row r="62" spans="1:9" x14ac:dyDescent="0.25">
      <c r="A62" s="18" t="s">
        <v>18</v>
      </c>
      <c r="B62" s="19" t="s">
        <v>15</v>
      </c>
      <c r="C62" s="19" t="s">
        <v>40</v>
      </c>
      <c r="D62" s="30">
        <v>9900000000</v>
      </c>
      <c r="E62" s="19"/>
      <c r="F62" s="20">
        <f>F63+F69</f>
        <v>591872842.27333331</v>
      </c>
      <c r="G62" s="20">
        <f>G63+G69</f>
        <v>559524335.84000003</v>
      </c>
      <c r="H62" s="20">
        <f>H63+H69</f>
        <v>560073490.74000001</v>
      </c>
    </row>
    <row r="63" spans="1:9" ht="30.75" x14ac:dyDescent="0.25">
      <c r="A63" s="22" t="s">
        <v>20</v>
      </c>
      <c r="B63" s="23" t="s">
        <v>15</v>
      </c>
      <c r="C63" s="23" t="s">
        <v>40</v>
      </c>
      <c r="D63" s="31">
        <v>9910000000</v>
      </c>
      <c r="E63" s="23"/>
      <c r="F63" s="24">
        <f>SUM(F64:F68)</f>
        <v>545858258.18333328</v>
      </c>
      <c r="G63" s="24">
        <f>SUM(G64:G68)</f>
        <v>553485256.84000003</v>
      </c>
      <c r="H63" s="24">
        <f>SUM(H64:H68)</f>
        <v>553770520.84000003</v>
      </c>
    </row>
    <row r="64" spans="1:9" ht="75.75" x14ac:dyDescent="0.25">
      <c r="A64" s="22" t="s">
        <v>22</v>
      </c>
      <c r="B64" s="23" t="s">
        <v>15</v>
      </c>
      <c r="C64" s="23" t="s">
        <v>40</v>
      </c>
      <c r="D64" s="31">
        <v>9910000000</v>
      </c>
      <c r="E64" s="23" t="s">
        <v>23</v>
      </c>
      <c r="F64" s="24">
        <f>'Приложение 3'!F63+'Приложение 3'!F65+'Приложение 3'!F67+'Приложение 3'!F72+'Приложение 3'!F76+'Приложение 3'!F80</f>
        <v>149727932.92333332</v>
      </c>
      <c r="G64" s="24">
        <f>'Приложение 3'!G63+'Приложение 3'!G65+'Приложение 3'!G67+'Приложение 3'!G72+'Приложение 3'!G76+'Приложение 3'!G80</f>
        <v>149912241.06</v>
      </c>
      <c r="H64" s="24">
        <f>'Приложение 3'!H63+'Приложение 3'!H65+'Приложение 3'!H67+'Приложение 3'!H72+'Приложение 3'!H76+'Приложение 3'!H80</f>
        <v>150015421.06</v>
      </c>
    </row>
    <row r="65" spans="1:8" ht="30.75" x14ac:dyDescent="0.25">
      <c r="A65" s="22" t="s">
        <v>26</v>
      </c>
      <c r="B65" s="23" t="s">
        <v>15</v>
      </c>
      <c r="C65" s="23" t="s">
        <v>40</v>
      </c>
      <c r="D65" s="31">
        <v>9910000000</v>
      </c>
      <c r="E65" s="23" t="s">
        <v>27</v>
      </c>
      <c r="F65" s="24">
        <f>'Приложение 3'!F68+'Приложение 3'!F73+'Приложение 3'!F77+'Приложение 3'!F81</f>
        <v>14339040.5</v>
      </c>
      <c r="G65" s="24">
        <f>'Приложение 3'!G68+'Приложение 3'!G73+'Приложение 3'!G77+'Приложение 3'!G81</f>
        <v>16224315.359999999</v>
      </c>
      <c r="H65" s="24">
        <f>'Приложение 3'!H68+'Приложение 3'!H73+'Приложение 3'!H77+'Приложение 3'!H81</f>
        <v>16406399.359999999</v>
      </c>
    </row>
    <row r="66" spans="1:8" x14ac:dyDescent="0.25">
      <c r="A66" s="22" t="s">
        <v>52</v>
      </c>
      <c r="B66" s="23" t="s">
        <v>15</v>
      </c>
      <c r="C66" s="23" t="s">
        <v>40</v>
      </c>
      <c r="D66" s="31">
        <v>9910000000</v>
      </c>
      <c r="E66" s="23" t="s">
        <v>53</v>
      </c>
      <c r="F66" s="24">
        <f>'Приложение 3'!F82</f>
        <v>81684.639999999999</v>
      </c>
      <c r="G66" s="24">
        <f>'Приложение 3'!G82</f>
        <v>0</v>
      </c>
      <c r="H66" s="24">
        <f>'Приложение 3'!H82</f>
        <v>0</v>
      </c>
    </row>
    <row r="67" spans="1:8" ht="30.75" x14ac:dyDescent="0.25">
      <c r="A67" s="32" t="s">
        <v>54</v>
      </c>
      <c r="B67" s="23" t="s">
        <v>15</v>
      </c>
      <c r="C67" s="23" t="s">
        <v>40</v>
      </c>
      <c r="D67" s="31">
        <v>9910000000</v>
      </c>
      <c r="E67" s="23" t="s">
        <v>55</v>
      </c>
      <c r="F67" s="24">
        <f>'Приложение 3'!F70</f>
        <v>381709600.11999995</v>
      </c>
      <c r="G67" s="24">
        <f>'Приложение 3'!G70</f>
        <v>387348700.42000002</v>
      </c>
      <c r="H67" s="24">
        <f>'Приложение 3'!H70</f>
        <v>387348700.42000002</v>
      </c>
    </row>
    <row r="68" spans="1:8" hidden="1" x14ac:dyDescent="0.25">
      <c r="A68" s="22" t="s">
        <v>28</v>
      </c>
      <c r="B68" s="23" t="s">
        <v>15</v>
      </c>
      <c r="C68" s="23" t="s">
        <v>40</v>
      </c>
      <c r="D68" s="31">
        <v>9910000000</v>
      </c>
      <c r="E68" s="23" t="s">
        <v>29</v>
      </c>
      <c r="F68" s="24">
        <f>'Приложение 3'!F78</f>
        <v>0</v>
      </c>
      <c r="G68" s="24">
        <f>'Приложение 3'!G78</f>
        <v>0</v>
      </c>
      <c r="H68" s="24">
        <f>'Приложение 3'!H78</f>
        <v>0</v>
      </c>
    </row>
    <row r="69" spans="1:8" s="29" customFormat="1" x14ac:dyDescent="0.25">
      <c r="A69" s="22" t="s">
        <v>56</v>
      </c>
      <c r="B69" s="23" t="s">
        <v>15</v>
      </c>
      <c r="C69" s="23" t="s">
        <v>40</v>
      </c>
      <c r="D69" s="23" t="s">
        <v>38</v>
      </c>
      <c r="E69" s="23"/>
      <c r="F69" s="24">
        <f>SUM(F70:F74)</f>
        <v>46014584.090000004</v>
      </c>
      <c r="G69" s="24">
        <f>SUM(G71:G74)</f>
        <v>6039079</v>
      </c>
      <c r="H69" s="24">
        <f>SUM(H71:H74)</f>
        <v>6302969.9000000004</v>
      </c>
    </row>
    <row r="70" spans="1:8" s="29" customFormat="1" ht="75.75" x14ac:dyDescent="0.25">
      <c r="A70" s="22" t="s">
        <v>22</v>
      </c>
      <c r="B70" s="23" t="s">
        <v>15</v>
      </c>
      <c r="C70" s="23" t="s">
        <v>40</v>
      </c>
      <c r="D70" s="23" t="s">
        <v>38</v>
      </c>
      <c r="E70" s="23" t="s">
        <v>23</v>
      </c>
      <c r="F70" s="24">
        <f>'Приложение 3'!F87</f>
        <v>146905</v>
      </c>
      <c r="G70" s="24">
        <f>'Приложение 3'!G87</f>
        <v>0</v>
      </c>
      <c r="H70" s="24">
        <f>'Приложение 3'!H87</f>
        <v>0</v>
      </c>
    </row>
    <row r="71" spans="1:8" s="21" customFormat="1" ht="30.75" x14ac:dyDescent="0.25">
      <c r="A71" s="22" t="s">
        <v>26</v>
      </c>
      <c r="B71" s="23" t="s">
        <v>15</v>
      </c>
      <c r="C71" s="23" t="s">
        <v>40</v>
      </c>
      <c r="D71" s="23" t="s">
        <v>38</v>
      </c>
      <c r="E71" s="23" t="s">
        <v>27</v>
      </c>
      <c r="F71" s="24">
        <f>'Приложение 3'!F88</f>
        <v>7940205.7300000004</v>
      </c>
      <c r="G71" s="24">
        <f>'Приложение 3'!G88</f>
        <v>5809199</v>
      </c>
      <c r="H71" s="24">
        <f>'Приложение 3'!H88</f>
        <v>6073089.9000000004</v>
      </c>
    </row>
    <row r="72" spans="1:8" s="29" customFormat="1" x14ac:dyDescent="0.25">
      <c r="A72" s="22" t="s">
        <v>52</v>
      </c>
      <c r="B72" s="23" t="s">
        <v>15</v>
      </c>
      <c r="C72" s="23" t="s">
        <v>40</v>
      </c>
      <c r="D72" s="23" t="s">
        <v>38</v>
      </c>
      <c r="E72" s="23" t="s">
        <v>53</v>
      </c>
      <c r="F72" s="24">
        <f>'Приложение 3'!F95+'Приложение 3'!F89</f>
        <v>1643811</v>
      </c>
      <c r="G72" s="24">
        <f>'Приложение 3'!G95+'Приложение 3'!G89</f>
        <v>229880</v>
      </c>
      <c r="H72" s="24">
        <f>'Приложение 3'!H95+'Приложение 3'!H89</f>
        <v>229880</v>
      </c>
    </row>
    <row r="73" spans="1:8" s="29" customFormat="1" ht="30.75" x14ac:dyDescent="0.25">
      <c r="A73" s="32" t="s">
        <v>54</v>
      </c>
      <c r="B73" s="23" t="s">
        <v>15</v>
      </c>
      <c r="C73" s="23" t="s">
        <v>40</v>
      </c>
      <c r="D73" s="23" t="s">
        <v>38</v>
      </c>
      <c r="E73" s="23" t="s">
        <v>55</v>
      </c>
      <c r="F73" s="24">
        <f>'Приложение 3'!F90</f>
        <v>19444414.380000003</v>
      </c>
      <c r="G73" s="24">
        <f>'Приложение 3'!G90</f>
        <v>0</v>
      </c>
      <c r="H73" s="24">
        <f>'Приложение 3'!H90</f>
        <v>0</v>
      </c>
    </row>
    <row r="74" spans="1:8" s="29" customFormat="1" x14ac:dyDescent="0.25">
      <c r="A74" s="22" t="s">
        <v>28</v>
      </c>
      <c r="B74" s="23" t="s">
        <v>15</v>
      </c>
      <c r="C74" s="23" t="s">
        <v>40</v>
      </c>
      <c r="D74" s="23" t="s">
        <v>38</v>
      </c>
      <c r="E74" s="23" t="s">
        <v>29</v>
      </c>
      <c r="F74" s="24">
        <f>'Приложение 3'!F97+'Приложение 3'!F99+'Приложение 3'!F91+'Приложение 3'!F85</f>
        <v>16839247.98</v>
      </c>
      <c r="G74" s="24">
        <f>'Приложение 3'!G97+'Приложение 3'!G99+'Приложение 3'!G91+'Приложение 3'!G85</f>
        <v>0</v>
      </c>
      <c r="H74" s="24">
        <f>'Приложение 3'!H97+'Приложение 3'!H99+'Приложение 3'!H91+'Приложение 3'!H85</f>
        <v>0</v>
      </c>
    </row>
    <row r="75" spans="1:8" s="33" customFormat="1" ht="31.5" x14ac:dyDescent="0.25">
      <c r="A75" s="18" t="s">
        <v>57</v>
      </c>
      <c r="B75" s="19" t="s">
        <v>25</v>
      </c>
      <c r="C75" s="19"/>
      <c r="D75" s="19"/>
      <c r="E75" s="19"/>
      <c r="F75" s="20">
        <f t="shared" ref="F75:H76" si="7">F76</f>
        <v>16368913</v>
      </c>
      <c r="G75" s="20">
        <f t="shared" si="7"/>
        <v>15601670</v>
      </c>
      <c r="H75" s="20">
        <f t="shared" si="7"/>
        <v>15552127</v>
      </c>
    </row>
    <row r="76" spans="1:8" s="33" customFormat="1" ht="63" x14ac:dyDescent="0.25">
      <c r="A76" s="18" t="s">
        <v>58</v>
      </c>
      <c r="B76" s="19" t="s">
        <v>25</v>
      </c>
      <c r="C76" s="19" t="s">
        <v>59</v>
      </c>
      <c r="D76" s="19"/>
      <c r="E76" s="19"/>
      <c r="F76" s="20">
        <f t="shared" si="7"/>
        <v>16368913</v>
      </c>
      <c r="G76" s="20">
        <f t="shared" si="7"/>
        <v>15601670</v>
      </c>
      <c r="H76" s="20">
        <f t="shared" si="7"/>
        <v>15552127</v>
      </c>
    </row>
    <row r="77" spans="1:8" s="29" customFormat="1" x14ac:dyDescent="0.25">
      <c r="A77" s="34" t="s">
        <v>18</v>
      </c>
      <c r="B77" s="19" t="s">
        <v>25</v>
      </c>
      <c r="C77" s="19" t="s">
        <v>59</v>
      </c>
      <c r="D77" s="30">
        <v>9900000000</v>
      </c>
      <c r="E77" s="30"/>
      <c r="F77" s="20">
        <f>F78+F81</f>
        <v>16368913</v>
      </c>
      <c r="G77" s="20">
        <f>G78+G81</f>
        <v>15601670</v>
      </c>
      <c r="H77" s="20">
        <f>H78+H81</f>
        <v>15552127</v>
      </c>
    </row>
    <row r="78" spans="1:8" s="29" customFormat="1" ht="30.75" x14ac:dyDescent="0.25">
      <c r="A78" s="22" t="s">
        <v>20</v>
      </c>
      <c r="B78" s="23" t="s">
        <v>25</v>
      </c>
      <c r="C78" s="23" t="s">
        <v>59</v>
      </c>
      <c r="D78" s="31">
        <v>9910000000</v>
      </c>
      <c r="E78" s="31"/>
      <c r="F78" s="24">
        <f>SUM(F79:F80)</f>
        <v>15368913</v>
      </c>
      <c r="G78" s="24">
        <f>SUM(G79:G80)</f>
        <v>14601670</v>
      </c>
      <c r="H78" s="24">
        <f>SUM(H79:H80)</f>
        <v>14552127</v>
      </c>
    </row>
    <row r="79" spans="1:8" s="29" customFormat="1" ht="75.75" x14ac:dyDescent="0.25">
      <c r="A79" s="22" t="s">
        <v>22</v>
      </c>
      <c r="B79" s="23" t="s">
        <v>25</v>
      </c>
      <c r="C79" s="23" t="s">
        <v>59</v>
      </c>
      <c r="D79" s="31">
        <v>9910000000</v>
      </c>
      <c r="E79" s="23" t="s">
        <v>23</v>
      </c>
      <c r="F79" s="24">
        <f>'Приложение 3'!F109</f>
        <v>10916155</v>
      </c>
      <c r="G79" s="24">
        <f>'Приложение 3'!G109</f>
        <v>10916155</v>
      </c>
      <c r="H79" s="24">
        <f>'Приложение 3'!H109</f>
        <v>10916155</v>
      </c>
    </row>
    <row r="80" spans="1:8" s="29" customFormat="1" ht="30.75" x14ac:dyDescent="0.25">
      <c r="A80" s="22" t="s">
        <v>26</v>
      </c>
      <c r="B80" s="23" t="s">
        <v>25</v>
      </c>
      <c r="C80" s="23" t="s">
        <v>59</v>
      </c>
      <c r="D80" s="31">
        <v>9910000000</v>
      </c>
      <c r="E80" s="23" t="s">
        <v>27</v>
      </c>
      <c r="F80" s="24">
        <f>'Приложение 3'!F110</f>
        <v>4452758</v>
      </c>
      <c r="G80" s="24">
        <f>'Приложение 3'!G110</f>
        <v>3685515</v>
      </c>
      <c r="H80" s="24">
        <f>'Приложение 3'!H110</f>
        <v>3635972</v>
      </c>
    </row>
    <row r="81" spans="1:9" s="29" customFormat="1" x14ac:dyDescent="0.25">
      <c r="A81" s="22" t="s">
        <v>56</v>
      </c>
      <c r="B81" s="23" t="s">
        <v>25</v>
      </c>
      <c r="C81" s="23" t="s">
        <v>59</v>
      </c>
      <c r="D81" s="31">
        <v>9950000000</v>
      </c>
      <c r="E81" s="31"/>
      <c r="F81" s="24">
        <f>F82</f>
        <v>1000000</v>
      </c>
      <c r="G81" s="24">
        <f>G82</f>
        <v>1000000</v>
      </c>
      <c r="H81" s="24">
        <f>H82</f>
        <v>1000000</v>
      </c>
    </row>
    <row r="82" spans="1:9" s="29" customFormat="1" ht="30.75" x14ac:dyDescent="0.25">
      <c r="A82" s="22" t="s">
        <v>26</v>
      </c>
      <c r="B82" s="23" t="s">
        <v>25</v>
      </c>
      <c r="C82" s="23" t="s">
        <v>59</v>
      </c>
      <c r="D82" s="31">
        <v>9950000000</v>
      </c>
      <c r="E82" s="31">
        <v>200</v>
      </c>
      <c r="F82" s="24">
        <f>'Приложение 3'!F114</f>
        <v>1000000</v>
      </c>
      <c r="G82" s="24">
        <f>'Приложение 3'!G114</f>
        <v>1000000</v>
      </c>
      <c r="H82" s="24">
        <f>'Приложение 3'!H114</f>
        <v>1000000</v>
      </c>
    </row>
    <row r="83" spans="1:9" s="33" customFormat="1" x14ac:dyDescent="0.25">
      <c r="A83" s="18" t="s">
        <v>60</v>
      </c>
      <c r="B83" s="19" t="s">
        <v>30</v>
      </c>
      <c r="C83" s="19"/>
      <c r="D83" s="19"/>
      <c r="E83" s="19"/>
      <c r="F83" s="20">
        <f>F84+F88+F100+F104+F110</f>
        <v>348341399.82999992</v>
      </c>
      <c r="G83" s="20">
        <f>G84+G88+G100+G104+G110</f>
        <v>133955363.34999999</v>
      </c>
      <c r="H83" s="20">
        <f>H84+H88+H100+H104+H110</f>
        <v>107955567.76999998</v>
      </c>
    </row>
    <row r="84" spans="1:9" s="33" customFormat="1" x14ac:dyDescent="0.25">
      <c r="A84" s="18" t="s">
        <v>61</v>
      </c>
      <c r="B84" s="19" t="s">
        <v>30</v>
      </c>
      <c r="C84" s="19" t="s">
        <v>15</v>
      </c>
      <c r="D84" s="19"/>
      <c r="E84" s="19"/>
      <c r="F84" s="20">
        <f t="shared" ref="F84:H86" si="8">F85</f>
        <v>331283.65999999997</v>
      </c>
      <c r="G84" s="20">
        <f t="shared" si="8"/>
        <v>331283.65999999997</v>
      </c>
      <c r="H84" s="20">
        <f t="shared" si="8"/>
        <v>331283.65999999997</v>
      </c>
    </row>
    <row r="85" spans="1:9" s="33" customFormat="1" x14ac:dyDescent="0.25">
      <c r="A85" s="18" t="s">
        <v>18</v>
      </c>
      <c r="B85" s="19" t="s">
        <v>30</v>
      </c>
      <c r="C85" s="19" t="s">
        <v>15</v>
      </c>
      <c r="D85" s="19">
        <v>9900000000</v>
      </c>
      <c r="E85" s="19"/>
      <c r="F85" s="20">
        <f t="shared" si="8"/>
        <v>331283.65999999997</v>
      </c>
      <c r="G85" s="20">
        <f t="shared" si="8"/>
        <v>331283.65999999997</v>
      </c>
      <c r="H85" s="20">
        <f t="shared" si="8"/>
        <v>331283.65999999997</v>
      </c>
    </row>
    <row r="86" spans="1:9" s="33" customFormat="1" ht="30.75" x14ac:dyDescent="0.25">
      <c r="A86" s="22" t="s">
        <v>20</v>
      </c>
      <c r="B86" s="23" t="s">
        <v>30</v>
      </c>
      <c r="C86" s="23" t="s">
        <v>15</v>
      </c>
      <c r="D86" s="23" t="s">
        <v>21</v>
      </c>
      <c r="E86" s="23"/>
      <c r="F86" s="24">
        <f t="shared" si="8"/>
        <v>331283.65999999997</v>
      </c>
      <c r="G86" s="24">
        <f t="shared" si="8"/>
        <v>331283.65999999997</v>
      </c>
      <c r="H86" s="24">
        <f t="shared" si="8"/>
        <v>331283.65999999997</v>
      </c>
    </row>
    <row r="87" spans="1:9" s="33" customFormat="1" ht="75.75" x14ac:dyDescent="0.25">
      <c r="A87" s="22" t="s">
        <v>22</v>
      </c>
      <c r="B87" s="23" t="s">
        <v>30</v>
      </c>
      <c r="C87" s="23" t="s">
        <v>15</v>
      </c>
      <c r="D87" s="23" t="s">
        <v>21</v>
      </c>
      <c r="E87" s="23" t="s">
        <v>23</v>
      </c>
      <c r="F87" s="24">
        <f>'Приложение 3'!F122</f>
        <v>331283.65999999997</v>
      </c>
      <c r="G87" s="24">
        <f>'Приложение 3'!G122</f>
        <v>331283.65999999997</v>
      </c>
      <c r="H87" s="24">
        <f>'Приложение 3'!H122</f>
        <v>331283.65999999997</v>
      </c>
    </row>
    <row r="88" spans="1:9" s="33" customFormat="1" x14ac:dyDescent="0.25">
      <c r="A88" s="18" t="s">
        <v>62</v>
      </c>
      <c r="B88" s="19" t="s">
        <v>30</v>
      </c>
      <c r="C88" s="19" t="s">
        <v>63</v>
      </c>
      <c r="D88" s="19"/>
      <c r="E88" s="19"/>
      <c r="F88" s="20">
        <f>F89+F95</f>
        <v>116789941.36999999</v>
      </c>
      <c r="G88" s="20">
        <f>G89+G95</f>
        <v>73547621.189999998</v>
      </c>
      <c r="H88" s="20">
        <f>H89+H95</f>
        <v>47068125.989999995</v>
      </c>
    </row>
    <row r="89" spans="1:9" s="33" customFormat="1" ht="63" x14ac:dyDescent="0.25">
      <c r="A89" s="18" t="s">
        <v>64</v>
      </c>
      <c r="B89" s="19" t="s">
        <v>30</v>
      </c>
      <c r="C89" s="19" t="s">
        <v>63</v>
      </c>
      <c r="D89" s="19" t="s">
        <v>65</v>
      </c>
      <c r="E89" s="19"/>
      <c r="F89" s="20">
        <f>F90+F92</f>
        <v>112921527.17999999</v>
      </c>
      <c r="G89" s="20">
        <f>G90+G92</f>
        <v>69679207</v>
      </c>
      <c r="H89" s="20">
        <f>H90+H92</f>
        <v>43199711.799999997</v>
      </c>
    </row>
    <row r="90" spans="1:9" s="29" customFormat="1" ht="30.75" x14ac:dyDescent="0.25">
      <c r="A90" s="22" t="s">
        <v>207</v>
      </c>
      <c r="B90" s="23" t="s">
        <v>30</v>
      </c>
      <c r="C90" s="23" t="s">
        <v>63</v>
      </c>
      <c r="D90" s="23" t="s">
        <v>66</v>
      </c>
      <c r="E90" s="23"/>
      <c r="F90" s="24">
        <f>F91</f>
        <v>109723450.84999999</v>
      </c>
      <c r="G90" s="24">
        <f>G91</f>
        <v>66757500</v>
      </c>
      <c r="H90" s="24">
        <f>H91</f>
        <v>40057500</v>
      </c>
    </row>
    <row r="91" spans="1:9" s="29" customFormat="1" x14ac:dyDescent="0.25">
      <c r="A91" s="32" t="s">
        <v>28</v>
      </c>
      <c r="B91" s="23" t="s">
        <v>30</v>
      </c>
      <c r="C91" s="23" t="s">
        <v>63</v>
      </c>
      <c r="D91" s="23" t="s">
        <v>66</v>
      </c>
      <c r="E91" s="23" t="s">
        <v>29</v>
      </c>
      <c r="F91" s="24">
        <f>'Приложение 5'!G134+'Приложение 5'!G136+'Приложение 5'!G138+'Приложение 5'!G140+'Приложение 5'!G142</f>
        <v>109723450.84999999</v>
      </c>
      <c r="G91" s="24">
        <f>'Приложение 5'!H134+'Приложение 5'!H136+'Приложение 5'!H138+'Приложение 5'!H140+'Приложение 5'!H142</f>
        <v>66757500</v>
      </c>
      <c r="H91" s="24">
        <f>'Приложение 5'!I134+'Приложение 5'!I136+'Приложение 5'!I138+'Приложение 5'!I140+'Приложение 5'!I142</f>
        <v>40057500</v>
      </c>
    </row>
    <row r="92" spans="1:9" s="33" customFormat="1" x14ac:dyDescent="0.25">
      <c r="A92" s="22" t="s">
        <v>50</v>
      </c>
      <c r="B92" s="23" t="s">
        <v>30</v>
      </c>
      <c r="C92" s="23" t="s">
        <v>63</v>
      </c>
      <c r="D92" s="23" t="s">
        <v>67</v>
      </c>
      <c r="E92" s="23"/>
      <c r="F92" s="24">
        <f>SUBTOTAL(9,F93:F94)</f>
        <v>3198076.33</v>
      </c>
      <c r="G92" s="24">
        <f>SUBTOTAL(9,G93:G94)</f>
        <v>2921707</v>
      </c>
      <c r="H92" s="24">
        <f>SUBTOTAL(9,H93:H94)</f>
        <v>3142211.8</v>
      </c>
    </row>
    <row r="93" spans="1:9" s="33" customFormat="1" ht="75.75" x14ac:dyDescent="0.25">
      <c r="A93" s="22" t="s">
        <v>22</v>
      </c>
      <c r="B93" s="23" t="s">
        <v>30</v>
      </c>
      <c r="C93" s="23" t="s">
        <v>63</v>
      </c>
      <c r="D93" s="23" t="s">
        <v>67</v>
      </c>
      <c r="E93" s="23" t="s">
        <v>23</v>
      </c>
      <c r="F93" s="28">
        <f>'Приложение 5'!G145</f>
        <v>1647062.35</v>
      </c>
      <c r="G93" s="28">
        <f>'Приложение 5'!H145</f>
        <v>1527480.66</v>
      </c>
      <c r="H93" s="28">
        <f>'Приложение 5'!I145</f>
        <v>1684548.94</v>
      </c>
    </row>
    <row r="94" spans="1:9" s="33" customFormat="1" ht="30.75" x14ac:dyDescent="0.25">
      <c r="A94" s="32" t="s">
        <v>26</v>
      </c>
      <c r="B94" s="23" t="s">
        <v>30</v>
      </c>
      <c r="C94" s="23" t="s">
        <v>63</v>
      </c>
      <c r="D94" s="23" t="s">
        <v>67</v>
      </c>
      <c r="E94" s="296">
        <v>200</v>
      </c>
      <c r="F94" s="28">
        <f>'Приложение 5'!G146</f>
        <v>1551013.98</v>
      </c>
      <c r="G94" s="28">
        <f>'Приложение 5'!H146</f>
        <v>1394226.34</v>
      </c>
      <c r="H94" s="28">
        <f>'Приложение 5'!I146</f>
        <v>1457662.86</v>
      </c>
      <c r="I94" s="59"/>
    </row>
    <row r="95" spans="1:9" s="33" customFormat="1" x14ac:dyDescent="0.25">
      <c r="A95" s="34" t="s">
        <v>18</v>
      </c>
      <c r="B95" s="19" t="s">
        <v>30</v>
      </c>
      <c r="C95" s="19" t="s">
        <v>63</v>
      </c>
      <c r="D95" s="19">
        <v>9900000000</v>
      </c>
      <c r="E95" s="31"/>
      <c r="F95" s="68">
        <f>F96+F98</f>
        <v>3868414.19</v>
      </c>
      <c r="G95" s="68">
        <f>G96+G98</f>
        <v>3868414.19</v>
      </c>
      <c r="H95" s="68">
        <f>H96+H98</f>
        <v>3868414.19</v>
      </c>
    </row>
    <row r="96" spans="1:9" s="33" customFormat="1" ht="30.75" x14ac:dyDescent="0.25">
      <c r="A96" s="22" t="s">
        <v>20</v>
      </c>
      <c r="B96" s="23" t="s">
        <v>30</v>
      </c>
      <c r="C96" s="23" t="s">
        <v>63</v>
      </c>
      <c r="D96" s="23">
        <v>9910000000</v>
      </c>
      <c r="E96" s="31"/>
      <c r="F96" s="24">
        <f>F97</f>
        <v>3408414.19</v>
      </c>
      <c r="G96" s="24">
        <f>G97</f>
        <v>3408414.19</v>
      </c>
      <c r="H96" s="24">
        <f>H97</f>
        <v>3408414.19</v>
      </c>
    </row>
    <row r="97" spans="1:8" s="33" customFormat="1" ht="75.75" x14ac:dyDescent="0.25">
      <c r="A97" s="32" t="s">
        <v>22</v>
      </c>
      <c r="B97" s="23" t="s">
        <v>30</v>
      </c>
      <c r="C97" s="23" t="s">
        <v>63</v>
      </c>
      <c r="D97" s="23">
        <v>9910000000</v>
      </c>
      <c r="E97" s="31" t="s">
        <v>23</v>
      </c>
      <c r="F97" s="24">
        <f>'Приложение 3'!F127</f>
        <v>3408414.19</v>
      </c>
      <c r="G97" s="24">
        <f>'Приложение 3'!G127</f>
        <v>3408414.19</v>
      </c>
      <c r="H97" s="24">
        <f>'Приложение 3'!H127</f>
        <v>3408414.19</v>
      </c>
    </row>
    <row r="98" spans="1:8" s="33" customFormat="1" x14ac:dyDescent="0.25">
      <c r="A98" s="32" t="s">
        <v>56</v>
      </c>
      <c r="B98" s="23" t="s">
        <v>30</v>
      </c>
      <c r="C98" s="23" t="s">
        <v>63</v>
      </c>
      <c r="D98" s="23" t="s">
        <v>38</v>
      </c>
      <c r="E98" s="31"/>
      <c r="F98" s="24">
        <f>F99</f>
        <v>460000</v>
      </c>
      <c r="G98" s="24">
        <f>G99</f>
        <v>460000</v>
      </c>
      <c r="H98" s="24">
        <f>H99</f>
        <v>460000</v>
      </c>
    </row>
    <row r="99" spans="1:8" s="33" customFormat="1" x14ac:dyDescent="0.25">
      <c r="A99" s="32" t="s">
        <v>52</v>
      </c>
      <c r="B99" s="23" t="s">
        <v>30</v>
      </c>
      <c r="C99" s="23" t="s">
        <v>63</v>
      </c>
      <c r="D99" s="23" t="s">
        <v>38</v>
      </c>
      <c r="E99" s="31">
        <v>300</v>
      </c>
      <c r="F99" s="24">
        <f>'Приложение 3'!F130</f>
        <v>460000</v>
      </c>
      <c r="G99" s="24">
        <f>'Приложение 3'!G130</f>
        <v>460000</v>
      </c>
      <c r="H99" s="24">
        <f>'Приложение 3'!H130</f>
        <v>460000</v>
      </c>
    </row>
    <row r="100" spans="1:8" s="33" customFormat="1" x14ac:dyDescent="0.25">
      <c r="A100" s="34" t="s">
        <v>68</v>
      </c>
      <c r="B100" s="19" t="s">
        <v>30</v>
      </c>
      <c r="C100" s="19" t="s">
        <v>69</v>
      </c>
      <c r="D100" s="30"/>
      <c r="E100" s="30"/>
      <c r="F100" s="20">
        <f>F101</f>
        <v>19720000</v>
      </c>
      <c r="G100" s="20">
        <f>G101</f>
        <v>17150000</v>
      </c>
      <c r="H100" s="20">
        <f>H101</f>
        <v>17150000</v>
      </c>
    </row>
    <row r="101" spans="1:8" s="33" customFormat="1" ht="31.5" x14ac:dyDescent="0.25">
      <c r="A101" s="34" t="s">
        <v>70</v>
      </c>
      <c r="B101" s="19" t="s">
        <v>30</v>
      </c>
      <c r="C101" s="19" t="s">
        <v>69</v>
      </c>
      <c r="D101" s="35" t="s">
        <v>71</v>
      </c>
      <c r="E101" s="30"/>
      <c r="F101" s="20">
        <f t="shared" ref="F101:H102" si="9">F102</f>
        <v>19720000</v>
      </c>
      <c r="G101" s="20">
        <f t="shared" si="9"/>
        <v>17150000</v>
      </c>
      <c r="H101" s="20">
        <f t="shared" si="9"/>
        <v>17150000</v>
      </c>
    </row>
    <row r="102" spans="1:8" s="33" customFormat="1" ht="30" x14ac:dyDescent="0.25">
      <c r="A102" s="300" t="s">
        <v>203</v>
      </c>
      <c r="B102" s="23" t="s">
        <v>30</v>
      </c>
      <c r="C102" s="23" t="s">
        <v>69</v>
      </c>
      <c r="D102" s="36" t="s">
        <v>72</v>
      </c>
      <c r="E102" s="31"/>
      <c r="F102" s="24">
        <f t="shared" si="9"/>
        <v>19720000</v>
      </c>
      <c r="G102" s="24">
        <f t="shared" si="9"/>
        <v>17150000</v>
      </c>
      <c r="H102" s="24">
        <f t="shared" si="9"/>
        <v>17150000</v>
      </c>
    </row>
    <row r="103" spans="1:8" s="33" customFormat="1" ht="30.75" x14ac:dyDescent="0.25">
      <c r="A103" s="22" t="s">
        <v>26</v>
      </c>
      <c r="B103" s="23" t="s">
        <v>30</v>
      </c>
      <c r="C103" s="23" t="s">
        <v>69</v>
      </c>
      <c r="D103" s="36" t="s">
        <v>72</v>
      </c>
      <c r="E103" s="31">
        <v>800</v>
      </c>
      <c r="F103" s="24">
        <f>'Приложение 5'!G158+'Приложение 5'!G160</f>
        <v>19720000</v>
      </c>
      <c r="G103" s="24">
        <f>'Приложение 5'!H158+'Приложение 5'!H160</f>
        <v>17150000</v>
      </c>
      <c r="H103" s="24">
        <f>'Приложение 5'!I158+'Приложение 5'!I160</f>
        <v>17150000</v>
      </c>
    </row>
    <row r="104" spans="1:8" s="33" customFormat="1" x14ac:dyDescent="0.25">
      <c r="A104" s="34" t="s">
        <v>73</v>
      </c>
      <c r="B104" s="19" t="s">
        <v>30</v>
      </c>
      <c r="C104" s="19" t="s">
        <v>74</v>
      </c>
      <c r="D104" s="30"/>
      <c r="E104" s="30"/>
      <c r="F104" s="20">
        <f t="shared" ref="F104:H106" si="10">F105</f>
        <v>166741120.79999998</v>
      </c>
      <c r="G104" s="20">
        <f t="shared" si="10"/>
        <v>15455434.5</v>
      </c>
      <c r="H104" s="20">
        <f t="shared" si="10"/>
        <v>15455434.5</v>
      </c>
    </row>
    <row r="105" spans="1:8" s="33" customFormat="1" ht="31.5" x14ac:dyDescent="0.25">
      <c r="A105" s="34" t="s">
        <v>70</v>
      </c>
      <c r="B105" s="19" t="s">
        <v>30</v>
      </c>
      <c r="C105" s="19" t="s">
        <v>74</v>
      </c>
      <c r="D105" s="35" t="s">
        <v>71</v>
      </c>
      <c r="E105" s="30"/>
      <c r="F105" s="20">
        <f>F106+F108</f>
        <v>166741120.79999998</v>
      </c>
      <c r="G105" s="20">
        <f>G106+G108</f>
        <v>15455434.5</v>
      </c>
      <c r="H105" s="20">
        <f>H106+H108</f>
        <v>15455434.5</v>
      </c>
    </row>
    <row r="106" spans="1:8" s="29" customFormat="1" x14ac:dyDescent="0.25">
      <c r="A106" s="300" t="s">
        <v>202</v>
      </c>
      <c r="B106" s="23" t="s">
        <v>30</v>
      </c>
      <c r="C106" s="23" t="s">
        <v>74</v>
      </c>
      <c r="D106" s="36" t="s">
        <v>72</v>
      </c>
      <c r="E106" s="31"/>
      <c r="F106" s="24">
        <f t="shared" si="10"/>
        <v>160454609.84999999</v>
      </c>
      <c r="G106" s="24">
        <f t="shared" si="10"/>
        <v>15455434.5</v>
      </c>
      <c r="H106" s="24">
        <f t="shared" si="10"/>
        <v>15455434.5</v>
      </c>
    </row>
    <row r="107" spans="1:8" s="33" customFormat="1" ht="30.75" x14ac:dyDescent="0.25">
      <c r="A107" s="22" t="s">
        <v>26</v>
      </c>
      <c r="B107" s="23" t="s">
        <v>30</v>
      </c>
      <c r="C107" s="23" t="s">
        <v>74</v>
      </c>
      <c r="D107" s="36" t="s">
        <v>72</v>
      </c>
      <c r="E107" s="31">
        <v>200</v>
      </c>
      <c r="F107" s="24">
        <f>'Приложение 5'!G165</f>
        <v>160454609.84999999</v>
      </c>
      <c r="G107" s="24">
        <f>'Приложение 5'!H165</f>
        <v>15455434.5</v>
      </c>
      <c r="H107" s="24">
        <f>'Приложение 5'!I165</f>
        <v>15455434.5</v>
      </c>
    </row>
    <row r="108" spans="1:8" s="33" customFormat="1" x14ac:dyDescent="0.25">
      <c r="A108" s="301" t="s">
        <v>50</v>
      </c>
      <c r="B108" s="23" t="s">
        <v>30</v>
      </c>
      <c r="C108" s="23" t="s">
        <v>74</v>
      </c>
      <c r="D108" s="36" t="s">
        <v>204</v>
      </c>
      <c r="E108" s="31"/>
      <c r="F108" s="24">
        <f>F109</f>
        <v>6286510.9500000002</v>
      </c>
      <c r="G108" s="24">
        <f>G109</f>
        <v>0</v>
      </c>
      <c r="H108" s="24">
        <f>H109</f>
        <v>0</v>
      </c>
    </row>
    <row r="109" spans="1:8" s="33" customFormat="1" ht="30.75" x14ac:dyDescent="0.25">
      <c r="A109" s="22" t="s">
        <v>26</v>
      </c>
      <c r="B109" s="23" t="s">
        <v>30</v>
      </c>
      <c r="C109" s="23" t="s">
        <v>74</v>
      </c>
      <c r="D109" s="36" t="s">
        <v>204</v>
      </c>
      <c r="E109" s="31">
        <v>200</v>
      </c>
      <c r="F109" s="24">
        <f>'Приложение 5'!G168</f>
        <v>6286510.9500000002</v>
      </c>
      <c r="G109" s="24">
        <f>'Приложение 5'!H168</f>
        <v>0</v>
      </c>
      <c r="H109" s="24">
        <f>'Приложение 5'!I168</f>
        <v>0</v>
      </c>
    </row>
    <row r="110" spans="1:8" s="33" customFormat="1" ht="31.5" x14ac:dyDescent="0.25">
      <c r="A110" s="34" t="s">
        <v>75</v>
      </c>
      <c r="B110" s="19" t="s">
        <v>30</v>
      </c>
      <c r="C110" s="19" t="s">
        <v>76</v>
      </c>
      <c r="D110" s="30"/>
      <c r="E110" s="30"/>
      <c r="F110" s="20">
        <f>F111+F119</f>
        <v>44759054</v>
      </c>
      <c r="G110" s="20">
        <f>G111+G119</f>
        <v>27471024</v>
      </c>
      <c r="H110" s="20">
        <f>H111+H119</f>
        <v>27950723.619999997</v>
      </c>
    </row>
    <row r="111" spans="1:8" s="29" customFormat="1" ht="31.5" x14ac:dyDescent="0.25">
      <c r="A111" s="34" t="s">
        <v>151</v>
      </c>
      <c r="B111" s="19" t="s">
        <v>30</v>
      </c>
      <c r="C111" s="19" t="s">
        <v>76</v>
      </c>
      <c r="D111" s="35" t="s">
        <v>77</v>
      </c>
      <c r="E111" s="30"/>
      <c r="F111" s="20">
        <f>F112+F115</f>
        <v>36759054</v>
      </c>
      <c r="G111" s="20">
        <f>G112+G115</f>
        <v>27471024</v>
      </c>
      <c r="H111" s="20">
        <f>H112+H115</f>
        <v>27950723.619999997</v>
      </c>
    </row>
    <row r="112" spans="1:8" s="29" customFormat="1" ht="30.75" x14ac:dyDescent="0.25">
      <c r="A112" s="32" t="s">
        <v>208</v>
      </c>
      <c r="B112" s="23" t="s">
        <v>30</v>
      </c>
      <c r="C112" s="23" t="s">
        <v>76</v>
      </c>
      <c r="D112" s="36" t="s">
        <v>78</v>
      </c>
      <c r="E112" s="31"/>
      <c r="F112" s="24">
        <f>SUM(F113:F114)</f>
        <v>20761500</v>
      </c>
      <c r="G112" s="24">
        <f>SUM(G113:G114)</f>
        <v>12763960</v>
      </c>
      <c r="H112" s="24">
        <f>SUM(H113:H114)</f>
        <v>12766518.4</v>
      </c>
    </row>
    <row r="113" spans="1:8" s="29" customFormat="1" ht="30.75" x14ac:dyDescent="0.25">
      <c r="A113" s="32" t="s">
        <v>26</v>
      </c>
      <c r="B113" s="23" t="s">
        <v>30</v>
      </c>
      <c r="C113" s="23" t="s">
        <v>76</v>
      </c>
      <c r="D113" s="36" t="s">
        <v>78</v>
      </c>
      <c r="E113" s="31">
        <v>200</v>
      </c>
      <c r="F113" s="24">
        <f>'Приложение 5'!G177+'Приложение 5'!G181</f>
        <v>331500</v>
      </c>
      <c r="G113" s="24">
        <f>'Приложение 5'!H177+'Приложение 5'!H181</f>
        <v>333960</v>
      </c>
      <c r="H113" s="24">
        <f>'Приложение 5'!I177+'Приложение 5'!I181</f>
        <v>336518.40000000002</v>
      </c>
    </row>
    <row r="114" spans="1:8" s="29" customFormat="1" x14ac:dyDescent="0.25">
      <c r="A114" s="32" t="s">
        <v>28</v>
      </c>
      <c r="B114" s="23" t="s">
        <v>30</v>
      </c>
      <c r="C114" s="23" t="s">
        <v>76</v>
      </c>
      <c r="D114" s="36" t="s">
        <v>78</v>
      </c>
      <c r="E114" s="31">
        <v>800</v>
      </c>
      <c r="F114" s="24">
        <f>'Приложение 5'!G173+'Приложение 5'!G175+'Приложение 5'!G179</f>
        <v>20430000</v>
      </c>
      <c r="G114" s="24">
        <f>'Приложение 5'!H173+'Приложение 5'!H175+'Приложение 5'!H179</f>
        <v>12430000</v>
      </c>
      <c r="H114" s="24">
        <f>'Приложение 5'!I173+'Приложение 5'!I175+'Приложение 5'!I179</f>
        <v>12430000</v>
      </c>
    </row>
    <row r="115" spans="1:8" s="29" customFormat="1" x14ac:dyDescent="0.25">
      <c r="A115" s="301" t="s">
        <v>50</v>
      </c>
      <c r="B115" s="23" t="s">
        <v>30</v>
      </c>
      <c r="C115" s="23" t="s">
        <v>76</v>
      </c>
      <c r="D115" s="36" t="s">
        <v>620</v>
      </c>
      <c r="E115" s="31"/>
      <c r="F115" s="24">
        <f>SUM(F116:F118)</f>
        <v>15997554</v>
      </c>
      <c r="G115" s="24">
        <f>SUM(G116:G118)</f>
        <v>14707064</v>
      </c>
      <c r="H115" s="24">
        <f>SUM(H116:H118)</f>
        <v>15184205.219999999</v>
      </c>
    </row>
    <row r="116" spans="1:8" s="29" customFormat="1" ht="75.75" x14ac:dyDescent="0.25">
      <c r="A116" s="22" t="s">
        <v>22</v>
      </c>
      <c r="B116" s="23" t="s">
        <v>30</v>
      </c>
      <c r="C116" s="23" t="s">
        <v>76</v>
      </c>
      <c r="D116" s="36" t="s">
        <v>620</v>
      </c>
      <c r="E116" s="31">
        <v>100</v>
      </c>
      <c r="F116" s="24">
        <f>'Приложение 5'!G184</f>
        <v>9306674</v>
      </c>
      <c r="G116" s="24">
        <f>'Приложение 5'!H184</f>
        <v>8007578</v>
      </c>
      <c r="H116" s="24">
        <f>'Приложение 5'!I184</f>
        <v>8222579.3200000003</v>
      </c>
    </row>
    <row r="117" spans="1:8" s="29" customFormat="1" ht="30.75" x14ac:dyDescent="0.25">
      <c r="A117" s="22" t="s">
        <v>26</v>
      </c>
      <c r="B117" s="23" t="s">
        <v>30</v>
      </c>
      <c r="C117" s="23" t="s">
        <v>76</v>
      </c>
      <c r="D117" s="36" t="s">
        <v>620</v>
      </c>
      <c r="E117" s="31">
        <v>200</v>
      </c>
      <c r="F117" s="24">
        <f>'Приложение 5'!G185</f>
        <v>5692980</v>
      </c>
      <c r="G117" s="24">
        <f>'Приложение 5'!H185</f>
        <v>5701586</v>
      </c>
      <c r="H117" s="24">
        <f>'Приложение 5'!I185</f>
        <v>5963725.8999999994</v>
      </c>
    </row>
    <row r="118" spans="1:8" s="29" customFormat="1" x14ac:dyDescent="0.25">
      <c r="A118" s="32" t="s">
        <v>28</v>
      </c>
      <c r="B118" s="23" t="s">
        <v>30</v>
      </c>
      <c r="C118" s="23" t="s">
        <v>76</v>
      </c>
      <c r="D118" s="36" t="s">
        <v>620</v>
      </c>
      <c r="E118" s="31">
        <v>800</v>
      </c>
      <c r="F118" s="24">
        <f>'Приложение 5'!G186</f>
        <v>997900</v>
      </c>
      <c r="G118" s="24">
        <f>'Приложение 5'!H186</f>
        <v>997900</v>
      </c>
      <c r="H118" s="24">
        <f>'Приложение 5'!I186</f>
        <v>997900</v>
      </c>
    </row>
    <row r="119" spans="1:8" s="33" customFormat="1" x14ac:dyDescent="0.25">
      <c r="A119" s="18" t="s">
        <v>18</v>
      </c>
      <c r="B119" s="19" t="s">
        <v>30</v>
      </c>
      <c r="C119" s="19" t="s">
        <v>76</v>
      </c>
      <c r="D119" s="35" t="s">
        <v>19</v>
      </c>
      <c r="E119" s="30"/>
      <c r="F119" s="20">
        <f t="shared" ref="F119:H120" si="11">F120</f>
        <v>8000000</v>
      </c>
      <c r="G119" s="20">
        <f t="shared" si="11"/>
        <v>0</v>
      </c>
      <c r="H119" s="20">
        <f t="shared" si="11"/>
        <v>0</v>
      </c>
    </row>
    <row r="120" spans="1:8" s="29" customFormat="1" x14ac:dyDescent="0.25">
      <c r="A120" s="22" t="s">
        <v>56</v>
      </c>
      <c r="B120" s="23" t="s">
        <v>30</v>
      </c>
      <c r="C120" s="23" t="s">
        <v>76</v>
      </c>
      <c r="D120" s="36" t="s">
        <v>38</v>
      </c>
      <c r="E120" s="31"/>
      <c r="F120" s="24">
        <f t="shared" si="11"/>
        <v>8000000</v>
      </c>
      <c r="G120" s="24">
        <f t="shared" si="11"/>
        <v>0</v>
      </c>
      <c r="H120" s="24">
        <f t="shared" si="11"/>
        <v>0</v>
      </c>
    </row>
    <row r="121" spans="1:8" s="29" customFormat="1" x14ac:dyDescent="0.25">
      <c r="A121" s="32" t="s">
        <v>28</v>
      </c>
      <c r="B121" s="23" t="s">
        <v>30</v>
      </c>
      <c r="C121" s="23" t="s">
        <v>76</v>
      </c>
      <c r="D121" s="36" t="s">
        <v>38</v>
      </c>
      <c r="E121" s="31">
        <v>800</v>
      </c>
      <c r="F121" s="24">
        <f>'Приложение 3'!F135</f>
        <v>8000000</v>
      </c>
      <c r="G121" s="24">
        <f>'Приложение 3'!G135</f>
        <v>0</v>
      </c>
      <c r="H121" s="24">
        <f>'Приложение 3'!H135</f>
        <v>0</v>
      </c>
    </row>
    <row r="122" spans="1:8" s="29" customFormat="1" ht="28.5" hidden="1" customHeight="1" x14ac:dyDescent="0.25">
      <c r="A122" s="18" t="s">
        <v>79</v>
      </c>
      <c r="B122" s="19" t="s">
        <v>63</v>
      </c>
      <c r="C122" s="19"/>
      <c r="D122" s="35"/>
      <c r="E122" s="30"/>
      <c r="F122" s="20">
        <f t="shared" ref="F122:G125" si="12">F123</f>
        <v>0</v>
      </c>
      <c r="G122" s="20">
        <f t="shared" si="12"/>
        <v>0</v>
      </c>
      <c r="H122" s="28"/>
    </row>
    <row r="123" spans="1:8" s="29" customFormat="1" hidden="1" x14ac:dyDescent="0.25">
      <c r="A123" s="18" t="s">
        <v>80</v>
      </c>
      <c r="B123" s="19" t="s">
        <v>63</v>
      </c>
      <c r="C123" s="19" t="s">
        <v>25</v>
      </c>
      <c r="D123" s="35"/>
      <c r="E123" s="30"/>
      <c r="F123" s="20">
        <f t="shared" si="12"/>
        <v>0</v>
      </c>
      <c r="G123" s="20">
        <f t="shared" si="12"/>
        <v>0</v>
      </c>
      <c r="H123" s="28"/>
    </row>
    <row r="124" spans="1:8" s="29" customFormat="1" hidden="1" x14ac:dyDescent="0.25">
      <c r="A124" s="18" t="s">
        <v>18</v>
      </c>
      <c r="B124" s="19" t="s">
        <v>63</v>
      </c>
      <c r="C124" s="19" t="s">
        <v>25</v>
      </c>
      <c r="D124" s="35" t="s">
        <v>19</v>
      </c>
      <c r="E124" s="30"/>
      <c r="F124" s="20">
        <f t="shared" si="12"/>
        <v>0</v>
      </c>
      <c r="G124" s="20">
        <f t="shared" si="12"/>
        <v>0</v>
      </c>
      <c r="H124" s="28"/>
    </row>
    <row r="125" spans="1:8" s="29" customFormat="1" hidden="1" x14ac:dyDescent="0.25">
      <c r="A125" s="22" t="s">
        <v>56</v>
      </c>
      <c r="B125" s="23" t="s">
        <v>63</v>
      </c>
      <c r="C125" s="23" t="s">
        <v>25</v>
      </c>
      <c r="D125" s="36" t="s">
        <v>38</v>
      </c>
      <c r="E125" s="31"/>
      <c r="F125" s="24">
        <f t="shared" si="12"/>
        <v>0</v>
      </c>
      <c r="G125" s="24">
        <f t="shared" si="12"/>
        <v>0</v>
      </c>
      <c r="H125" s="28"/>
    </row>
    <row r="126" spans="1:8" s="29" customFormat="1" ht="30.75" hidden="1" x14ac:dyDescent="0.25">
      <c r="A126" s="22" t="s">
        <v>26</v>
      </c>
      <c r="B126" s="23" t="s">
        <v>63</v>
      </c>
      <c r="C126" s="23" t="s">
        <v>25</v>
      </c>
      <c r="D126" s="36" t="s">
        <v>38</v>
      </c>
      <c r="E126" s="31">
        <v>200</v>
      </c>
      <c r="F126" s="24">
        <f>'[1]Приложение 3'!G144</f>
        <v>0</v>
      </c>
      <c r="G126" s="24">
        <f>'[1]Приложение 3'!H144</f>
        <v>0</v>
      </c>
      <c r="H126" s="28"/>
    </row>
    <row r="127" spans="1:8" s="33" customFormat="1" x14ac:dyDescent="0.25">
      <c r="A127" s="34" t="s">
        <v>81</v>
      </c>
      <c r="B127" s="19" t="s">
        <v>32</v>
      </c>
      <c r="C127" s="19"/>
      <c r="D127" s="30"/>
      <c r="E127" s="30"/>
      <c r="F127" s="20">
        <f t="shared" ref="F127:H129" si="13">F128</f>
        <v>36937135.100000001</v>
      </c>
      <c r="G127" s="20">
        <f t="shared" si="13"/>
        <v>31880289.210000001</v>
      </c>
      <c r="H127" s="20">
        <f t="shared" si="13"/>
        <v>33155500.780000001</v>
      </c>
    </row>
    <row r="128" spans="1:8" s="33" customFormat="1" ht="31.5" x14ac:dyDescent="0.25">
      <c r="A128" s="18" t="s">
        <v>82</v>
      </c>
      <c r="B128" s="19" t="s">
        <v>32</v>
      </c>
      <c r="C128" s="19" t="s">
        <v>25</v>
      </c>
      <c r="D128" s="35"/>
      <c r="E128" s="30"/>
      <c r="F128" s="20">
        <f t="shared" si="13"/>
        <v>36937135.100000001</v>
      </c>
      <c r="G128" s="20">
        <f t="shared" si="13"/>
        <v>31880289.210000001</v>
      </c>
      <c r="H128" s="20">
        <f t="shared" si="13"/>
        <v>33155500.780000001</v>
      </c>
    </row>
    <row r="129" spans="1:12" s="33" customFormat="1" ht="31.5" x14ac:dyDescent="0.25">
      <c r="A129" s="34" t="s">
        <v>83</v>
      </c>
      <c r="B129" s="19" t="s">
        <v>32</v>
      </c>
      <c r="C129" s="19" t="s">
        <v>25</v>
      </c>
      <c r="D129" s="302">
        <v>7100000000</v>
      </c>
      <c r="E129" s="204"/>
      <c r="F129" s="20">
        <f t="shared" si="13"/>
        <v>36937135.100000001</v>
      </c>
      <c r="G129" s="20">
        <f t="shared" si="13"/>
        <v>31880289.210000001</v>
      </c>
      <c r="H129" s="20">
        <f t="shared" si="13"/>
        <v>33155500.780000001</v>
      </c>
    </row>
    <row r="130" spans="1:12" s="33" customFormat="1" ht="45.75" x14ac:dyDescent="0.25">
      <c r="A130" s="32" t="s">
        <v>209</v>
      </c>
      <c r="B130" s="23" t="s">
        <v>32</v>
      </c>
      <c r="C130" s="23" t="s">
        <v>25</v>
      </c>
      <c r="D130" s="296">
        <v>7130000000</v>
      </c>
      <c r="E130" s="201"/>
      <c r="F130" s="24">
        <f>SUM(F131:F133)</f>
        <v>36937135.100000001</v>
      </c>
      <c r="G130" s="24">
        <f>SUM(G131:G133)</f>
        <v>31880289.210000001</v>
      </c>
      <c r="H130" s="24">
        <f>SUM(H131:H133)</f>
        <v>33155500.780000001</v>
      </c>
    </row>
    <row r="131" spans="1:12" s="33" customFormat="1" ht="30.75" x14ac:dyDescent="0.25">
      <c r="A131" s="32" t="s">
        <v>26</v>
      </c>
      <c r="B131" s="23" t="s">
        <v>32</v>
      </c>
      <c r="C131" s="23" t="s">
        <v>25</v>
      </c>
      <c r="D131" s="296">
        <v>7130000000</v>
      </c>
      <c r="E131" s="296">
        <v>200</v>
      </c>
      <c r="F131" s="24">
        <f>'Приложение 5'!G201+'Приложение 5'!G204+'Приложение 5'!G206+'Приложение 5'!G208</f>
        <v>24444869.75</v>
      </c>
      <c r="G131" s="24">
        <f>'Приложение 5'!H201+'Приложение 5'!H204+'Приложение 5'!H206+'Приложение 5'!H208</f>
        <v>31880289.210000001</v>
      </c>
      <c r="H131" s="24">
        <f>'Приложение 5'!I201+'Приложение 5'!I204+'Приложение 5'!I206+'Приложение 5'!I208</f>
        <v>33155500.780000001</v>
      </c>
    </row>
    <row r="132" spans="1:12" s="33" customFormat="1" ht="27" hidden="1" customHeight="1" x14ac:dyDescent="0.25">
      <c r="A132" s="32" t="s">
        <v>48</v>
      </c>
      <c r="B132" s="23" t="s">
        <v>32</v>
      </c>
      <c r="C132" s="23" t="s">
        <v>25</v>
      </c>
      <c r="D132" s="296">
        <v>7130000000</v>
      </c>
      <c r="E132" s="296">
        <v>400</v>
      </c>
      <c r="F132" s="24">
        <v>0</v>
      </c>
      <c r="G132" s="24">
        <v>0</v>
      </c>
      <c r="H132" s="28">
        <v>0</v>
      </c>
      <c r="I132" s="59"/>
    </row>
    <row r="133" spans="1:12" s="33" customFormat="1" x14ac:dyDescent="0.25">
      <c r="A133" s="37" t="s">
        <v>84</v>
      </c>
      <c r="B133" s="23" t="s">
        <v>32</v>
      </c>
      <c r="C133" s="23" t="s">
        <v>25</v>
      </c>
      <c r="D133" s="296">
        <v>7130000000</v>
      </c>
      <c r="E133" s="296">
        <v>500</v>
      </c>
      <c r="F133" s="24">
        <f>'Приложение 5'!G202</f>
        <v>12492265.35</v>
      </c>
      <c r="G133" s="24">
        <f>'Приложение 5'!H202</f>
        <v>0</v>
      </c>
      <c r="H133" s="24">
        <f>'Приложение 5'!I202</f>
        <v>0</v>
      </c>
    </row>
    <row r="134" spans="1:12" s="33" customFormat="1" x14ac:dyDescent="0.25">
      <c r="A134" s="34" t="s">
        <v>85</v>
      </c>
      <c r="B134" s="19" t="s">
        <v>34</v>
      </c>
      <c r="C134" s="19"/>
      <c r="D134" s="30"/>
      <c r="E134" s="30"/>
      <c r="F134" s="20">
        <f>F135+F146+F168+F211+F226+F188</f>
        <v>1540614592.3799999</v>
      </c>
      <c r="G134" s="20">
        <f>G135+G146+G168+G211+G226+G188</f>
        <v>1334651200.9744</v>
      </c>
      <c r="H134" s="20">
        <f>H135+H146+H168+H211+H226+H188</f>
        <v>1364209207.4908001</v>
      </c>
    </row>
    <row r="135" spans="1:12" s="33" customFormat="1" x14ac:dyDescent="0.25">
      <c r="A135" s="34" t="s">
        <v>86</v>
      </c>
      <c r="B135" s="19" t="s">
        <v>34</v>
      </c>
      <c r="C135" s="19" t="s">
        <v>15</v>
      </c>
      <c r="D135" s="30"/>
      <c r="E135" s="30"/>
      <c r="F135" s="20">
        <f>F136+F142</f>
        <v>417247479.91000003</v>
      </c>
      <c r="G135" s="20">
        <f>G136+G142</f>
        <v>388941350.53000003</v>
      </c>
      <c r="H135" s="20">
        <f>H136+H142</f>
        <v>402363350.30000007</v>
      </c>
    </row>
    <row r="136" spans="1:12" s="38" customFormat="1" x14ac:dyDescent="0.25">
      <c r="A136" s="34" t="s">
        <v>87</v>
      </c>
      <c r="B136" s="19" t="s">
        <v>34</v>
      </c>
      <c r="C136" s="19" t="s">
        <v>15</v>
      </c>
      <c r="D136" s="35" t="s">
        <v>88</v>
      </c>
      <c r="E136" s="30"/>
      <c r="F136" s="20">
        <f>F137</f>
        <v>384820209.05000001</v>
      </c>
      <c r="G136" s="20">
        <f>G137</f>
        <v>381617159.83000004</v>
      </c>
      <c r="H136" s="20">
        <f>H137</f>
        <v>395325447.19000006</v>
      </c>
      <c r="J136" s="337"/>
      <c r="K136" s="337"/>
      <c r="L136" s="337"/>
    </row>
    <row r="137" spans="1:12" s="1" customFormat="1" ht="15" x14ac:dyDescent="0.2">
      <c r="A137" s="303" t="s">
        <v>50</v>
      </c>
      <c r="B137" s="23" t="s">
        <v>34</v>
      </c>
      <c r="C137" s="23" t="s">
        <v>15</v>
      </c>
      <c r="D137" s="36" t="s">
        <v>89</v>
      </c>
      <c r="E137" s="31"/>
      <c r="F137" s="24">
        <f>SUM(F138:F141)</f>
        <v>384820209.05000001</v>
      </c>
      <c r="G137" s="24">
        <f>SUM(G138:G141)</f>
        <v>381617159.83000004</v>
      </c>
      <c r="H137" s="24">
        <f>SUM(H138:H141)</f>
        <v>395325447.19000006</v>
      </c>
    </row>
    <row r="138" spans="1:12" s="38" customFormat="1" ht="75" x14ac:dyDescent="0.2">
      <c r="A138" s="32" t="s">
        <v>22</v>
      </c>
      <c r="B138" s="23" t="s">
        <v>34</v>
      </c>
      <c r="C138" s="23" t="s">
        <v>15</v>
      </c>
      <c r="D138" s="36" t="s">
        <v>89</v>
      </c>
      <c r="E138" s="31">
        <v>100</v>
      </c>
      <c r="F138" s="28">
        <f>'Приложение 5'!G214</f>
        <v>195627745.19</v>
      </c>
      <c r="G138" s="28">
        <f>'Приложение 5'!H214</f>
        <v>195941035.19</v>
      </c>
      <c r="H138" s="28">
        <f>'Приложение 5'!I214</f>
        <v>199594401.33000001</v>
      </c>
    </row>
    <row r="139" spans="1:12" s="38" customFormat="1" ht="30" x14ac:dyDescent="0.2">
      <c r="A139" s="22" t="s">
        <v>26</v>
      </c>
      <c r="B139" s="23" t="s">
        <v>34</v>
      </c>
      <c r="C139" s="23" t="s">
        <v>15</v>
      </c>
      <c r="D139" s="36" t="s">
        <v>89</v>
      </c>
      <c r="E139" s="31">
        <v>200</v>
      </c>
      <c r="F139" s="28">
        <f>'Приложение 5'!G215</f>
        <v>185028357.86000001</v>
      </c>
      <c r="G139" s="28">
        <f>'Приложение 5'!H215</f>
        <v>181816340.64000002</v>
      </c>
      <c r="H139" s="28">
        <f>'Приложение 5'!I215</f>
        <v>191871261.86000001</v>
      </c>
      <c r="J139" s="337"/>
    </row>
    <row r="140" spans="1:12" s="38" customFormat="1" ht="15" x14ac:dyDescent="0.2">
      <c r="A140" s="32" t="s">
        <v>52</v>
      </c>
      <c r="B140" s="23" t="s">
        <v>34</v>
      </c>
      <c r="C140" s="23" t="s">
        <v>15</v>
      </c>
      <c r="D140" s="36" t="s">
        <v>89</v>
      </c>
      <c r="E140" s="31">
        <v>300</v>
      </c>
      <c r="F140" s="28">
        <f>'Приложение 5'!G216</f>
        <v>313290</v>
      </c>
      <c r="G140" s="28">
        <f>'Приложение 5'!H216</f>
        <v>0</v>
      </c>
      <c r="H140" s="28">
        <f>'Приложение 5'!I216</f>
        <v>0</v>
      </c>
    </row>
    <row r="141" spans="1:12" s="33" customFormat="1" x14ac:dyDescent="0.25">
      <c r="A141" s="32" t="s">
        <v>28</v>
      </c>
      <c r="B141" s="23" t="s">
        <v>34</v>
      </c>
      <c r="C141" s="23" t="s">
        <v>15</v>
      </c>
      <c r="D141" s="36" t="s">
        <v>89</v>
      </c>
      <c r="E141" s="31">
        <v>800</v>
      </c>
      <c r="F141" s="28">
        <f>'Приложение 5'!G217</f>
        <v>3850816</v>
      </c>
      <c r="G141" s="28">
        <f>'Приложение 5'!H217</f>
        <v>3859784</v>
      </c>
      <c r="H141" s="28">
        <f>'Приложение 5'!I217</f>
        <v>3859784</v>
      </c>
    </row>
    <row r="142" spans="1:12" s="33" customFormat="1" x14ac:dyDescent="0.25">
      <c r="A142" s="18" t="s">
        <v>18</v>
      </c>
      <c r="B142" s="19" t="s">
        <v>34</v>
      </c>
      <c r="C142" s="19" t="s">
        <v>15</v>
      </c>
      <c r="D142" s="39" t="s">
        <v>19</v>
      </c>
      <c r="E142" s="30"/>
      <c r="F142" s="20">
        <f>F143</f>
        <v>32427270.859999999</v>
      </c>
      <c r="G142" s="20">
        <f>G143</f>
        <v>7324190.7000000002</v>
      </c>
      <c r="H142" s="20">
        <f>H143</f>
        <v>7037903.1100000003</v>
      </c>
    </row>
    <row r="143" spans="1:12" s="33" customFormat="1" x14ac:dyDescent="0.25">
      <c r="A143" s="22" t="s">
        <v>56</v>
      </c>
      <c r="B143" s="23" t="s">
        <v>34</v>
      </c>
      <c r="C143" s="23" t="s">
        <v>15</v>
      </c>
      <c r="D143" s="40" t="s">
        <v>38</v>
      </c>
      <c r="E143" s="31"/>
      <c r="F143" s="24">
        <f>F145+F144</f>
        <v>32427270.859999999</v>
      </c>
      <c r="G143" s="24">
        <f>G145+G144</f>
        <v>7324190.7000000002</v>
      </c>
      <c r="H143" s="24">
        <f>H145+H144</f>
        <v>7037903.1100000003</v>
      </c>
    </row>
    <row r="144" spans="1:12" s="33" customFormat="1" ht="30.75" x14ac:dyDescent="0.25">
      <c r="A144" s="22" t="s">
        <v>26</v>
      </c>
      <c r="B144" s="23" t="s">
        <v>34</v>
      </c>
      <c r="C144" s="23" t="s">
        <v>15</v>
      </c>
      <c r="D144" s="40" t="s">
        <v>38</v>
      </c>
      <c r="E144" s="31">
        <v>200</v>
      </c>
      <c r="F144" s="24">
        <f>'Приложение 3'!F153</f>
        <v>24816792.579999998</v>
      </c>
      <c r="G144" s="24">
        <f>'Приложение 3'!G153</f>
        <v>0</v>
      </c>
      <c r="H144" s="24">
        <f>'Приложение 3'!H153</f>
        <v>0</v>
      </c>
    </row>
    <row r="145" spans="1:8" s="33" customFormat="1" x14ac:dyDescent="0.25">
      <c r="A145" s="32" t="s">
        <v>28</v>
      </c>
      <c r="B145" s="23" t="s">
        <v>34</v>
      </c>
      <c r="C145" s="23" t="s">
        <v>15</v>
      </c>
      <c r="D145" s="40" t="s">
        <v>38</v>
      </c>
      <c r="E145" s="31">
        <v>800</v>
      </c>
      <c r="F145" s="24">
        <f>'Приложение 3'!F154</f>
        <v>7610478.2800000003</v>
      </c>
      <c r="G145" s="24">
        <f>'Приложение 3'!G154</f>
        <v>7324190.7000000002</v>
      </c>
      <c r="H145" s="24">
        <f>'Приложение 3'!H154</f>
        <v>7037903.1100000003</v>
      </c>
    </row>
    <row r="146" spans="1:8" s="33" customFormat="1" x14ac:dyDescent="0.25">
      <c r="A146" s="34" t="s">
        <v>90</v>
      </c>
      <c r="B146" s="19" t="s">
        <v>34</v>
      </c>
      <c r="C146" s="19" t="s">
        <v>17</v>
      </c>
      <c r="D146" s="30"/>
      <c r="E146" s="30"/>
      <c r="F146" s="20">
        <f>F147+F159+F162</f>
        <v>654811661.50999999</v>
      </c>
      <c r="G146" s="20">
        <f>G147+G159+G162</f>
        <v>527472658.45999998</v>
      </c>
      <c r="H146" s="20">
        <f>H147+H159+H162</f>
        <v>537328644.54999995</v>
      </c>
    </row>
    <row r="147" spans="1:8" s="33" customFormat="1" x14ac:dyDescent="0.25">
      <c r="A147" s="34" t="s">
        <v>87</v>
      </c>
      <c r="B147" s="19" t="s">
        <v>34</v>
      </c>
      <c r="C147" s="19" t="s">
        <v>17</v>
      </c>
      <c r="D147" s="35" t="s">
        <v>88</v>
      </c>
      <c r="E147" s="30"/>
      <c r="F147" s="20">
        <f>F154+F151+F148</f>
        <v>537071980.88</v>
      </c>
      <c r="G147" s="20">
        <f>G154+G151+G148</f>
        <v>527472658.45999998</v>
      </c>
      <c r="H147" s="20">
        <f>H154+H151+H148</f>
        <v>537328644.54999995</v>
      </c>
    </row>
    <row r="148" spans="1:8" s="29" customFormat="1" ht="60.75" x14ac:dyDescent="0.25">
      <c r="A148" s="32" t="s">
        <v>712</v>
      </c>
      <c r="B148" s="23" t="s">
        <v>34</v>
      </c>
      <c r="C148" s="23" t="s">
        <v>17</v>
      </c>
      <c r="D148" s="36" t="s">
        <v>92</v>
      </c>
      <c r="E148" s="31"/>
      <c r="F148" s="24">
        <f>SUM(F149:F150)</f>
        <v>88434</v>
      </c>
      <c r="G148" s="24">
        <f>SUM(G149:G150)</f>
        <v>88434</v>
      </c>
      <c r="H148" s="24">
        <f>SUM(H149:H150)</f>
        <v>86783.78</v>
      </c>
    </row>
    <row r="149" spans="1:8" s="33" customFormat="1" ht="75.75" x14ac:dyDescent="0.25">
      <c r="A149" s="32" t="s">
        <v>22</v>
      </c>
      <c r="B149" s="23" t="s">
        <v>34</v>
      </c>
      <c r="C149" s="23" t="s">
        <v>17</v>
      </c>
      <c r="D149" s="135" t="s">
        <v>92</v>
      </c>
      <c r="E149" s="136" t="s">
        <v>23</v>
      </c>
      <c r="F149" s="24">
        <f>'Приложение 5'!G227</f>
        <v>32425.8</v>
      </c>
      <c r="G149" s="24">
        <f>'Приложение 5'!H227</f>
        <v>32425.8</v>
      </c>
      <c r="H149" s="24">
        <f>'Приложение 5'!I227</f>
        <v>30775.579999999998</v>
      </c>
    </row>
    <row r="150" spans="1:8" s="33" customFormat="1" ht="30.75" x14ac:dyDescent="0.25">
      <c r="A150" s="32" t="s">
        <v>54</v>
      </c>
      <c r="B150" s="23" t="s">
        <v>34</v>
      </c>
      <c r="C150" s="23" t="s">
        <v>17</v>
      </c>
      <c r="D150" s="135" t="s">
        <v>92</v>
      </c>
      <c r="E150" s="136" t="s">
        <v>55</v>
      </c>
      <c r="F150" s="24">
        <f>'Приложение 5'!G228</f>
        <v>56008.2</v>
      </c>
      <c r="G150" s="24">
        <f>'Приложение 5'!H228</f>
        <v>56008.2</v>
      </c>
      <c r="H150" s="24">
        <f>'Приложение 5'!I228</f>
        <v>56008.2</v>
      </c>
    </row>
    <row r="151" spans="1:8" s="29" customFormat="1" ht="30.75" x14ac:dyDescent="0.25">
      <c r="A151" s="32" t="s">
        <v>616</v>
      </c>
      <c r="B151" s="23" t="s">
        <v>34</v>
      </c>
      <c r="C151" s="23" t="s">
        <v>17</v>
      </c>
      <c r="D151" s="36" t="s">
        <v>93</v>
      </c>
      <c r="E151" s="31"/>
      <c r="F151" s="24">
        <f>SUM(F152:F153)</f>
        <v>665054.6100000001</v>
      </c>
      <c r="G151" s="24">
        <f>SUM(G152:G153)</f>
        <v>0</v>
      </c>
      <c r="H151" s="24">
        <f>SUM(H152:H153)</f>
        <v>0</v>
      </c>
    </row>
    <row r="152" spans="1:8" s="29" customFormat="1" ht="30.75" x14ac:dyDescent="0.25">
      <c r="A152" s="22" t="s">
        <v>26</v>
      </c>
      <c r="B152" s="23" t="s">
        <v>34</v>
      </c>
      <c r="C152" s="23" t="s">
        <v>17</v>
      </c>
      <c r="D152" s="36" t="s">
        <v>93</v>
      </c>
      <c r="E152" s="31">
        <v>200</v>
      </c>
      <c r="F152" s="24">
        <f>'Приложение 5'!G231</f>
        <v>84221.010000000009</v>
      </c>
      <c r="G152" s="24">
        <f>'Приложение 5'!H231</f>
        <v>0</v>
      </c>
      <c r="H152" s="24">
        <f>'Приложение 5'!I231</f>
        <v>0</v>
      </c>
    </row>
    <row r="153" spans="1:8" s="29" customFormat="1" ht="30.75" x14ac:dyDescent="0.25">
      <c r="A153" s="32" t="s">
        <v>54</v>
      </c>
      <c r="B153" s="23" t="s">
        <v>34</v>
      </c>
      <c r="C153" s="23" t="s">
        <v>17</v>
      </c>
      <c r="D153" s="36" t="s">
        <v>93</v>
      </c>
      <c r="E153" s="31">
        <v>600</v>
      </c>
      <c r="F153" s="24">
        <f>'Приложение 5'!G232</f>
        <v>580833.60000000009</v>
      </c>
      <c r="G153" s="24">
        <f>'Приложение 5'!H232</f>
        <v>0</v>
      </c>
      <c r="H153" s="24">
        <f>'Приложение 5'!I232</f>
        <v>0</v>
      </c>
    </row>
    <row r="154" spans="1:8" s="33" customFormat="1" x14ac:dyDescent="0.25">
      <c r="A154" s="303" t="s">
        <v>50</v>
      </c>
      <c r="B154" s="23" t="s">
        <v>34</v>
      </c>
      <c r="C154" s="23" t="s">
        <v>17</v>
      </c>
      <c r="D154" s="36" t="s">
        <v>89</v>
      </c>
      <c r="E154" s="31"/>
      <c r="F154" s="24">
        <f>SUM(F155:F158)</f>
        <v>536318492.27000004</v>
      </c>
      <c r="G154" s="24">
        <f>SUM(G155:G158)</f>
        <v>527384224.45999998</v>
      </c>
      <c r="H154" s="24">
        <f>SUM(H155:H158)</f>
        <v>537241860.76999998</v>
      </c>
    </row>
    <row r="155" spans="1:8" s="33" customFormat="1" ht="75.75" x14ac:dyDescent="0.25">
      <c r="A155" s="22" t="s">
        <v>22</v>
      </c>
      <c r="B155" s="23" t="s">
        <v>34</v>
      </c>
      <c r="C155" s="23" t="s">
        <v>17</v>
      </c>
      <c r="D155" s="36" t="s">
        <v>89</v>
      </c>
      <c r="E155" s="31">
        <v>100</v>
      </c>
      <c r="F155" s="28">
        <f>'Приложение 5'!G235</f>
        <v>108796285.90000001</v>
      </c>
      <c r="G155" s="28">
        <f>'Приложение 5'!H235</f>
        <v>111833533.09999999</v>
      </c>
      <c r="H155" s="28">
        <f>'Приложение 5'!I235</f>
        <v>112903891.59</v>
      </c>
    </row>
    <row r="156" spans="1:8" s="33" customFormat="1" ht="30.75" x14ac:dyDescent="0.25">
      <c r="A156" s="22" t="s">
        <v>26</v>
      </c>
      <c r="B156" s="23" t="s">
        <v>34</v>
      </c>
      <c r="C156" s="23" t="s">
        <v>17</v>
      </c>
      <c r="D156" s="36" t="s">
        <v>89</v>
      </c>
      <c r="E156" s="31">
        <v>200</v>
      </c>
      <c r="F156" s="28">
        <f>'Приложение 5'!G236+'Приложение 5'!G240</f>
        <v>87641103.780000001</v>
      </c>
      <c r="G156" s="28">
        <f>'Приложение 5'!H236+'Приложение 5'!H240</f>
        <v>82330600.650000006</v>
      </c>
      <c r="H156" s="28">
        <f>'Приложение 5'!I236+'Приложение 5'!I240</f>
        <v>85496159.570000008</v>
      </c>
    </row>
    <row r="157" spans="1:8" s="33" customFormat="1" ht="30.75" x14ac:dyDescent="0.25">
      <c r="A157" s="32" t="s">
        <v>54</v>
      </c>
      <c r="B157" s="23" t="s">
        <v>34</v>
      </c>
      <c r="C157" s="23" t="s">
        <v>17</v>
      </c>
      <c r="D157" s="36" t="s">
        <v>89</v>
      </c>
      <c r="E157" s="31">
        <v>600</v>
      </c>
      <c r="F157" s="28">
        <f>'Приложение 5'!G237+'Приложение 5'!G241</f>
        <v>332435954.59000003</v>
      </c>
      <c r="G157" s="28">
        <f>'Приложение 5'!H237+'Приложение 5'!H241</f>
        <v>326014942.70999998</v>
      </c>
      <c r="H157" s="28">
        <f>'Приложение 5'!I237+'Приложение 5'!I241</f>
        <v>331636661.61000001</v>
      </c>
    </row>
    <row r="158" spans="1:8" s="33" customFormat="1" x14ac:dyDescent="0.25">
      <c r="A158" s="32" t="s">
        <v>28</v>
      </c>
      <c r="B158" s="23" t="s">
        <v>34</v>
      </c>
      <c r="C158" s="23" t="s">
        <v>17</v>
      </c>
      <c r="D158" s="36" t="s">
        <v>89</v>
      </c>
      <c r="E158" s="31">
        <v>800</v>
      </c>
      <c r="F158" s="28">
        <f>'Приложение 5'!G238</f>
        <v>7445148</v>
      </c>
      <c r="G158" s="28">
        <f>'Приложение 5'!H238</f>
        <v>7205148</v>
      </c>
      <c r="H158" s="28">
        <f>'Приложение 5'!I238</f>
        <v>7205148</v>
      </c>
    </row>
    <row r="159" spans="1:8" s="33" customFormat="1" ht="31.5" x14ac:dyDescent="0.25">
      <c r="A159" s="34" t="s">
        <v>45</v>
      </c>
      <c r="B159" s="23" t="s">
        <v>34</v>
      </c>
      <c r="C159" s="23" t="s">
        <v>17</v>
      </c>
      <c r="D159" s="35" t="s">
        <v>46</v>
      </c>
      <c r="E159" s="30"/>
      <c r="F159" s="42">
        <f t="shared" ref="F159:H160" si="14">F160</f>
        <v>50000000</v>
      </c>
      <c r="G159" s="42">
        <f t="shared" si="14"/>
        <v>0</v>
      </c>
      <c r="H159" s="42">
        <f t="shared" si="14"/>
        <v>0</v>
      </c>
    </row>
    <row r="160" spans="1:8" s="33" customFormat="1" x14ac:dyDescent="0.25">
      <c r="A160" s="32" t="s">
        <v>144</v>
      </c>
      <c r="B160" s="23" t="s">
        <v>34</v>
      </c>
      <c r="C160" s="23" t="s">
        <v>17</v>
      </c>
      <c r="D160" s="36" t="s">
        <v>47</v>
      </c>
      <c r="E160" s="31"/>
      <c r="F160" s="28">
        <f t="shared" si="14"/>
        <v>50000000</v>
      </c>
      <c r="G160" s="28">
        <f t="shared" si="14"/>
        <v>0</v>
      </c>
      <c r="H160" s="28">
        <f t="shared" si="14"/>
        <v>0</v>
      </c>
    </row>
    <row r="161" spans="1:8" s="33" customFormat="1" ht="30.75" x14ac:dyDescent="0.25">
      <c r="A161" s="32" t="s">
        <v>48</v>
      </c>
      <c r="B161" s="23" t="s">
        <v>34</v>
      </c>
      <c r="C161" s="23" t="s">
        <v>17</v>
      </c>
      <c r="D161" s="36" t="s">
        <v>47</v>
      </c>
      <c r="E161" s="31">
        <v>400</v>
      </c>
      <c r="F161" s="28">
        <f>'Приложение 5'!G245</f>
        <v>50000000</v>
      </c>
      <c r="G161" s="28">
        <f>'Приложение 5'!H245</f>
        <v>0</v>
      </c>
      <c r="H161" s="28">
        <f>'Приложение 5'!I245</f>
        <v>0</v>
      </c>
    </row>
    <row r="162" spans="1:8" s="33" customFormat="1" x14ac:dyDescent="0.25">
      <c r="A162" s="18" t="s">
        <v>18</v>
      </c>
      <c r="B162" s="19" t="s">
        <v>34</v>
      </c>
      <c r="C162" s="19" t="s">
        <v>17</v>
      </c>
      <c r="D162" s="39" t="s">
        <v>19</v>
      </c>
      <c r="E162" s="31"/>
      <c r="F162" s="42">
        <f>F163</f>
        <v>67739680.629999995</v>
      </c>
      <c r="G162" s="42">
        <f>G163</f>
        <v>0</v>
      </c>
      <c r="H162" s="42">
        <f>H163</f>
        <v>0</v>
      </c>
    </row>
    <row r="163" spans="1:8" s="33" customFormat="1" x14ac:dyDescent="0.25">
      <c r="A163" s="22" t="s">
        <v>56</v>
      </c>
      <c r="B163" s="23" t="s">
        <v>34</v>
      </c>
      <c r="C163" s="23" t="s">
        <v>17</v>
      </c>
      <c r="D163" s="40" t="s">
        <v>38</v>
      </c>
      <c r="E163" s="31"/>
      <c r="F163" s="28">
        <f>SUM(F164:F167)</f>
        <v>67739680.629999995</v>
      </c>
      <c r="G163" s="28">
        <f>SUM(G165:G167)</f>
        <v>0</v>
      </c>
      <c r="H163" s="28">
        <f>SUM(H165:H167)</f>
        <v>0</v>
      </c>
    </row>
    <row r="164" spans="1:8" s="33" customFormat="1" ht="75.75" x14ac:dyDescent="0.25">
      <c r="A164" s="22" t="s">
        <v>22</v>
      </c>
      <c r="B164" s="23" t="s">
        <v>34</v>
      </c>
      <c r="C164" s="23" t="s">
        <v>17</v>
      </c>
      <c r="D164" s="40" t="s">
        <v>38</v>
      </c>
      <c r="E164" s="31">
        <v>100</v>
      </c>
      <c r="F164" s="28">
        <f>'Приложение 3'!F159</f>
        <v>500000</v>
      </c>
      <c r="G164" s="28">
        <f>'Приложение 3'!G159</f>
        <v>0</v>
      </c>
      <c r="H164" s="28">
        <f>'Приложение 3'!H159</f>
        <v>0</v>
      </c>
    </row>
    <row r="165" spans="1:8" s="33" customFormat="1" ht="30.75" x14ac:dyDescent="0.25">
      <c r="A165" s="22" t="s">
        <v>26</v>
      </c>
      <c r="B165" s="23" t="s">
        <v>34</v>
      </c>
      <c r="C165" s="23" t="s">
        <v>17</v>
      </c>
      <c r="D165" s="40" t="s">
        <v>38</v>
      </c>
      <c r="E165" s="31">
        <v>200</v>
      </c>
      <c r="F165" s="28">
        <f>'Приложение 3'!F160</f>
        <v>9825840.2799999993</v>
      </c>
      <c r="G165" s="28">
        <f>'Приложение 3'!G160</f>
        <v>0</v>
      </c>
      <c r="H165" s="28">
        <f>'Приложение 3'!H160</f>
        <v>0</v>
      </c>
    </row>
    <row r="166" spans="1:8" s="33" customFormat="1" ht="30.75" x14ac:dyDescent="0.25">
      <c r="A166" s="32" t="s">
        <v>48</v>
      </c>
      <c r="B166" s="23" t="s">
        <v>34</v>
      </c>
      <c r="C166" s="23" t="s">
        <v>17</v>
      </c>
      <c r="D166" s="40" t="s">
        <v>38</v>
      </c>
      <c r="E166" s="31">
        <v>400</v>
      </c>
      <c r="F166" s="28">
        <f>'Приложение 3'!F164</f>
        <v>50000000</v>
      </c>
      <c r="G166" s="28">
        <f>'Приложение 3'!G164</f>
        <v>0</v>
      </c>
      <c r="H166" s="28">
        <f>'Приложение 3'!H164</f>
        <v>0</v>
      </c>
    </row>
    <row r="167" spans="1:8" s="33" customFormat="1" ht="30.75" x14ac:dyDescent="0.25">
      <c r="A167" s="32" t="s">
        <v>54</v>
      </c>
      <c r="B167" s="23" t="s">
        <v>34</v>
      </c>
      <c r="C167" s="23" t="s">
        <v>17</v>
      </c>
      <c r="D167" s="40" t="s">
        <v>38</v>
      </c>
      <c r="E167" s="31">
        <v>600</v>
      </c>
      <c r="F167" s="28">
        <f>'Приложение 3'!F162</f>
        <v>7413840.3499999996</v>
      </c>
      <c r="G167" s="28">
        <f>'Приложение 3'!G162</f>
        <v>0</v>
      </c>
      <c r="H167" s="28">
        <f>'Приложение 3'!H162</f>
        <v>0</v>
      </c>
    </row>
    <row r="168" spans="1:8" s="33" customFormat="1" x14ac:dyDescent="0.25">
      <c r="A168" s="34" t="s">
        <v>94</v>
      </c>
      <c r="B168" s="19" t="s">
        <v>34</v>
      </c>
      <c r="C168" s="19" t="s">
        <v>25</v>
      </c>
      <c r="D168" s="35"/>
      <c r="E168" s="30"/>
      <c r="F168" s="42">
        <f>F169+F176+F181+F185</f>
        <v>258690117.06000003</v>
      </c>
      <c r="G168" s="42">
        <f t="shared" ref="G168:H168" si="15">G169+G176+G181+G185</f>
        <v>237315221.65000001</v>
      </c>
      <c r="H168" s="42">
        <f t="shared" si="15"/>
        <v>239124496.21999997</v>
      </c>
    </row>
    <row r="169" spans="1:8" s="33" customFormat="1" x14ac:dyDescent="0.25">
      <c r="A169" s="34" t="s">
        <v>95</v>
      </c>
      <c r="B169" s="19" t="s">
        <v>34</v>
      </c>
      <c r="C169" s="19" t="s">
        <v>25</v>
      </c>
      <c r="D169" s="35" t="s">
        <v>96</v>
      </c>
      <c r="E169" s="30"/>
      <c r="F169" s="42">
        <f>F172+F170</f>
        <v>122030868.87</v>
      </c>
      <c r="G169" s="42">
        <f>G172+G170</f>
        <v>123179470.81999999</v>
      </c>
      <c r="H169" s="42">
        <f>H172+H170</f>
        <v>123896057.92999999</v>
      </c>
    </row>
    <row r="170" spans="1:8" s="29" customFormat="1" ht="30.75" x14ac:dyDescent="0.25">
      <c r="A170" s="32" t="s">
        <v>219</v>
      </c>
      <c r="B170" s="23" t="s">
        <v>34</v>
      </c>
      <c r="C170" s="23" t="s">
        <v>25</v>
      </c>
      <c r="D170" s="36" t="s">
        <v>109</v>
      </c>
      <c r="E170" s="31"/>
      <c r="F170" s="28">
        <f>F171</f>
        <v>880000</v>
      </c>
      <c r="G170" s="28">
        <f>G171</f>
        <v>909039.99999999988</v>
      </c>
      <c r="H170" s="28">
        <f>H171</f>
        <v>939038.31999999983</v>
      </c>
    </row>
    <row r="171" spans="1:8" s="29" customFormat="1" ht="30.75" x14ac:dyDescent="0.25">
      <c r="A171" s="22" t="s">
        <v>26</v>
      </c>
      <c r="B171" s="23" t="s">
        <v>34</v>
      </c>
      <c r="C171" s="23" t="s">
        <v>25</v>
      </c>
      <c r="D171" s="36" t="s">
        <v>109</v>
      </c>
      <c r="E171" s="31">
        <v>200</v>
      </c>
      <c r="F171" s="28">
        <f>'Приложение 5'!G260</f>
        <v>880000</v>
      </c>
      <c r="G171" s="28">
        <f>'Приложение 5'!H260</f>
        <v>909039.99999999988</v>
      </c>
      <c r="H171" s="28">
        <f>'Приложение 5'!I260</f>
        <v>939038.31999999983</v>
      </c>
    </row>
    <row r="172" spans="1:8" s="33" customFormat="1" x14ac:dyDescent="0.25">
      <c r="A172" s="32" t="s">
        <v>97</v>
      </c>
      <c r="B172" s="23" t="s">
        <v>34</v>
      </c>
      <c r="C172" s="23" t="s">
        <v>25</v>
      </c>
      <c r="D172" s="36" t="s">
        <v>98</v>
      </c>
      <c r="E172" s="31"/>
      <c r="F172" s="28">
        <f>SUM(F173:F175)</f>
        <v>121150868.87</v>
      </c>
      <c r="G172" s="28">
        <f>SUM(G173:G175)</f>
        <v>122270430.81999999</v>
      </c>
      <c r="H172" s="28">
        <f>SUM(H173:H175)</f>
        <v>122957019.61</v>
      </c>
    </row>
    <row r="173" spans="1:8" s="33" customFormat="1" ht="75.75" x14ac:dyDescent="0.25">
      <c r="A173" s="22" t="s">
        <v>22</v>
      </c>
      <c r="B173" s="23" t="s">
        <v>34</v>
      </c>
      <c r="C173" s="23" t="s">
        <v>25</v>
      </c>
      <c r="D173" s="36" t="s">
        <v>98</v>
      </c>
      <c r="E173" s="31">
        <v>100</v>
      </c>
      <c r="F173" s="28">
        <f>'Приложение 5'!G263</f>
        <v>112664408.05</v>
      </c>
      <c r="G173" s="28">
        <f>'Приложение 5'!H263</f>
        <v>112905454.72</v>
      </c>
      <c r="H173" s="28">
        <f>'Приложение 5'!I263</f>
        <v>113145887.81</v>
      </c>
    </row>
    <row r="174" spans="1:8" s="33" customFormat="1" ht="30.75" x14ac:dyDescent="0.25">
      <c r="A174" s="22" t="s">
        <v>26</v>
      </c>
      <c r="B174" s="23" t="s">
        <v>34</v>
      </c>
      <c r="C174" s="23" t="s">
        <v>25</v>
      </c>
      <c r="D174" s="36" t="s">
        <v>98</v>
      </c>
      <c r="E174" s="31">
        <v>200</v>
      </c>
      <c r="F174" s="28">
        <f>'Приложение 5'!G264</f>
        <v>8364034.2300000004</v>
      </c>
      <c r="G174" s="28">
        <f>'Приложение 5'!H264</f>
        <v>9364976.0999999996</v>
      </c>
      <c r="H174" s="28">
        <f>'Приложение 5'!I264</f>
        <v>9811131.8000000007</v>
      </c>
    </row>
    <row r="175" spans="1:8" s="33" customFormat="1" x14ac:dyDescent="0.25">
      <c r="A175" s="32" t="s">
        <v>28</v>
      </c>
      <c r="B175" s="23" t="s">
        <v>34</v>
      </c>
      <c r="C175" s="23" t="s">
        <v>25</v>
      </c>
      <c r="D175" s="36" t="s">
        <v>98</v>
      </c>
      <c r="E175" s="31">
        <v>800</v>
      </c>
      <c r="F175" s="28">
        <f>'Приложение 5'!G265</f>
        <v>122426.59</v>
      </c>
      <c r="G175" s="28">
        <f>'Приложение 5'!H265</f>
        <v>0</v>
      </c>
      <c r="H175" s="28">
        <f>'Приложение 5'!I265</f>
        <v>0</v>
      </c>
    </row>
    <row r="176" spans="1:8" s="33" customFormat="1" x14ac:dyDescent="0.25">
      <c r="A176" s="34" t="s">
        <v>87</v>
      </c>
      <c r="B176" s="19" t="s">
        <v>34</v>
      </c>
      <c r="C176" s="19" t="s">
        <v>25</v>
      </c>
      <c r="D176" s="35" t="s">
        <v>88</v>
      </c>
      <c r="E176" s="30"/>
      <c r="F176" s="42">
        <f>F177</f>
        <v>113412970.05000001</v>
      </c>
      <c r="G176" s="42">
        <f>G177</f>
        <v>114135750.83000001</v>
      </c>
      <c r="H176" s="42">
        <f>H177</f>
        <v>115228438.28999999</v>
      </c>
    </row>
    <row r="177" spans="1:11" s="29" customFormat="1" x14ac:dyDescent="0.25">
      <c r="A177" s="303" t="s">
        <v>50</v>
      </c>
      <c r="B177" s="23" t="s">
        <v>34</v>
      </c>
      <c r="C177" s="23" t="s">
        <v>25</v>
      </c>
      <c r="D177" s="36" t="s">
        <v>89</v>
      </c>
      <c r="E177" s="31"/>
      <c r="F177" s="24">
        <f>SUM(F178:F180)</f>
        <v>113412970.05000001</v>
      </c>
      <c r="G177" s="24">
        <f t="shared" ref="G177:H177" si="16">SUM(G178:G180)</f>
        <v>114135750.83000001</v>
      </c>
      <c r="H177" s="24">
        <f t="shared" si="16"/>
        <v>115228438.28999999</v>
      </c>
    </row>
    <row r="178" spans="1:11" s="33" customFormat="1" ht="75.75" x14ac:dyDescent="0.25">
      <c r="A178" s="22" t="s">
        <v>22</v>
      </c>
      <c r="B178" s="23" t="s">
        <v>34</v>
      </c>
      <c r="C178" s="23" t="s">
        <v>25</v>
      </c>
      <c r="D178" s="36" t="s">
        <v>89</v>
      </c>
      <c r="E178" s="31">
        <v>100</v>
      </c>
      <c r="F178" s="28">
        <f>'Приложение 5'!G269</f>
        <v>98652983.150000006</v>
      </c>
      <c r="G178" s="28">
        <f>'Приложение 5'!H269</f>
        <v>99131364.510000005</v>
      </c>
      <c r="H178" s="28">
        <f>'Приложение 5'!I269</f>
        <v>99631364.519999996</v>
      </c>
    </row>
    <row r="179" spans="1:11" s="33" customFormat="1" ht="30.75" x14ac:dyDescent="0.25">
      <c r="A179" s="22" t="s">
        <v>26</v>
      </c>
      <c r="B179" s="23" t="s">
        <v>34</v>
      </c>
      <c r="C179" s="23" t="s">
        <v>25</v>
      </c>
      <c r="D179" s="36" t="s">
        <v>89</v>
      </c>
      <c r="E179" s="31">
        <v>200</v>
      </c>
      <c r="F179" s="28">
        <f>'Приложение 5'!G270</f>
        <v>14757379.93</v>
      </c>
      <c r="G179" s="28">
        <f>'Приложение 5'!H270</f>
        <v>15004386.32</v>
      </c>
      <c r="H179" s="28">
        <f>'Приложение 5'!I270</f>
        <v>15597073.77</v>
      </c>
    </row>
    <row r="180" spans="1:11" s="33" customFormat="1" x14ac:dyDescent="0.25">
      <c r="A180" s="22" t="s">
        <v>52</v>
      </c>
      <c r="B180" s="23" t="s">
        <v>34</v>
      </c>
      <c r="C180" s="23" t="s">
        <v>25</v>
      </c>
      <c r="D180" s="36" t="s">
        <v>89</v>
      </c>
      <c r="E180" s="31">
        <v>300</v>
      </c>
      <c r="F180" s="28">
        <f>'Приложение 5'!G271</f>
        <v>2606.9699999999998</v>
      </c>
      <c r="G180" s="28">
        <f>'Приложение 5'!H271</f>
        <v>0</v>
      </c>
      <c r="H180" s="28">
        <f>'Приложение 5'!I271</f>
        <v>0</v>
      </c>
    </row>
    <row r="181" spans="1:11" s="33" customFormat="1" ht="31.5" x14ac:dyDescent="0.25">
      <c r="A181" s="34" t="s">
        <v>45</v>
      </c>
      <c r="B181" s="23" t="s">
        <v>34</v>
      </c>
      <c r="C181" s="23" t="s">
        <v>25</v>
      </c>
      <c r="D181" s="35" t="s">
        <v>46</v>
      </c>
      <c r="E181" s="31"/>
      <c r="F181" s="42">
        <f>F182</f>
        <v>1445089.65</v>
      </c>
      <c r="G181" s="42">
        <f>G182</f>
        <v>0</v>
      </c>
      <c r="H181" s="42">
        <f>H182</f>
        <v>0</v>
      </c>
    </row>
    <row r="182" spans="1:11" s="33" customFormat="1" x14ac:dyDescent="0.25">
      <c r="A182" s="32" t="s">
        <v>43</v>
      </c>
      <c r="B182" s="23" t="s">
        <v>34</v>
      </c>
      <c r="C182" s="23" t="s">
        <v>25</v>
      </c>
      <c r="D182" s="36" t="s">
        <v>47</v>
      </c>
      <c r="E182" s="31"/>
      <c r="F182" s="28">
        <f>SUM(F183:F184)</f>
        <v>1445089.65</v>
      </c>
      <c r="G182" s="28">
        <f>SUM(G183:G184)</f>
        <v>0</v>
      </c>
      <c r="H182" s="28">
        <f>SUM(H183:H184)</f>
        <v>0</v>
      </c>
    </row>
    <row r="183" spans="1:11" s="33" customFormat="1" ht="30.75" hidden="1" x14ac:dyDescent="0.25">
      <c r="A183" s="22" t="s">
        <v>26</v>
      </c>
      <c r="B183" s="23" t="s">
        <v>34</v>
      </c>
      <c r="C183" s="23" t="s">
        <v>25</v>
      </c>
      <c r="D183" s="36" t="s">
        <v>47</v>
      </c>
      <c r="E183" s="31">
        <v>200</v>
      </c>
      <c r="F183" s="28">
        <v>0</v>
      </c>
      <c r="G183" s="28">
        <v>0</v>
      </c>
      <c r="H183" s="42"/>
    </row>
    <row r="184" spans="1:11" s="33" customFormat="1" ht="30.75" x14ac:dyDescent="0.25">
      <c r="A184" s="32" t="s">
        <v>48</v>
      </c>
      <c r="B184" s="23" t="s">
        <v>34</v>
      </c>
      <c r="C184" s="23" t="s">
        <v>25</v>
      </c>
      <c r="D184" s="36" t="s">
        <v>47</v>
      </c>
      <c r="E184" s="31">
        <v>400</v>
      </c>
      <c r="F184" s="28">
        <f>'Приложение 5'!G275</f>
        <v>1445089.65</v>
      </c>
      <c r="G184" s="28">
        <f>'Приложение 5'!H275</f>
        <v>0</v>
      </c>
      <c r="H184" s="28">
        <f>'Приложение 5'!I275</f>
        <v>0</v>
      </c>
    </row>
    <row r="185" spans="1:11" s="33" customFormat="1" x14ac:dyDescent="0.25">
      <c r="A185" s="34" t="s">
        <v>18</v>
      </c>
      <c r="B185" s="19" t="s">
        <v>34</v>
      </c>
      <c r="C185" s="19" t="s">
        <v>25</v>
      </c>
      <c r="D185" s="35" t="s">
        <v>19</v>
      </c>
      <c r="E185" s="30"/>
      <c r="F185" s="42">
        <f>F186</f>
        <v>21801188.489999998</v>
      </c>
      <c r="G185" s="42">
        <f t="shared" ref="G185:H186" si="17">G186</f>
        <v>0</v>
      </c>
      <c r="H185" s="42">
        <f t="shared" si="17"/>
        <v>0</v>
      </c>
    </row>
    <row r="186" spans="1:11" s="33" customFormat="1" x14ac:dyDescent="0.25">
      <c r="A186" s="32" t="s">
        <v>56</v>
      </c>
      <c r="B186" s="23" t="s">
        <v>34</v>
      </c>
      <c r="C186" s="23" t="s">
        <v>25</v>
      </c>
      <c r="D186" s="36" t="s">
        <v>38</v>
      </c>
      <c r="E186" s="31"/>
      <c r="F186" s="28">
        <f>F187</f>
        <v>21801188.489999998</v>
      </c>
      <c r="G186" s="28">
        <f t="shared" si="17"/>
        <v>0</v>
      </c>
      <c r="H186" s="28">
        <f t="shared" si="17"/>
        <v>0</v>
      </c>
    </row>
    <row r="187" spans="1:11" s="33" customFormat="1" ht="30.75" x14ac:dyDescent="0.25">
      <c r="A187" s="32" t="s">
        <v>26</v>
      </c>
      <c r="B187" s="23" t="s">
        <v>34</v>
      </c>
      <c r="C187" s="23" t="s">
        <v>25</v>
      </c>
      <c r="D187" s="36" t="s">
        <v>38</v>
      </c>
      <c r="E187" s="31">
        <v>200</v>
      </c>
      <c r="F187" s="28">
        <f>'Приложение 3'!F169</f>
        <v>21801188.489999998</v>
      </c>
      <c r="G187" s="28">
        <f>'Приложение 3'!G169</f>
        <v>0</v>
      </c>
      <c r="H187" s="28">
        <f>'Приложение 3'!H169</f>
        <v>0</v>
      </c>
    </row>
    <row r="188" spans="1:11" s="33" customFormat="1" ht="31.5" x14ac:dyDescent="0.25">
      <c r="A188" s="18" t="s">
        <v>610</v>
      </c>
      <c r="B188" s="19" t="s">
        <v>34</v>
      </c>
      <c r="C188" s="19" t="s">
        <v>63</v>
      </c>
      <c r="D188" s="39"/>
      <c r="E188" s="31"/>
      <c r="F188" s="42">
        <f>F189+F192+F195+F198+F202+F205+F208</f>
        <v>4929224.01</v>
      </c>
      <c r="G188" s="42">
        <f>G189+G192+G195+G198+G202+G205+G208</f>
        <v>4597115.7699999996</v>
      </c>
      <c r="H188" s="42">
        <f>H189+H192+H195+H198+H202+H205+H208</f>
        <v>4754320.9000000004</v>
      </c>
    </row>
    <row r="189" spans="1:11" s="33" customFormat="1" x14ac:dyDescent="0.25">
      <c r="A189" s="34" t="s">
        <v>95</v>
      </c>
      <c r="B189" s="19" t="s">
        <v>34</v>
      </c>
      <c r="C189" s="19" t="s">
        <v>63</v>
      </c>
      <c r="D189" s="35" t="s">
        <v>96</v>
      </c>
      <c r="E189" s="31"/>
      <c r="F189" s="42">
        <f t="shared" ref="F189:H190" si="18">F190</f>
        <v>342000</v>
      </c>
      <c r="G189" s="42">
        <f t="shared" si="18"/>
        <v>360810</v>
      </c>
      <c r="H189" s="42">
        <f t="shared" si="18"/>
        <v>379572.12</v>
      </c>
    </row>
    <row r="190" spans="1:11" s="33" customFormat="1" x14ac:dyDescent="0.25">
      <c r="A190" s="32" t="s">
        <v>50</v>
      </c>
      <c r="B190" s="23" t="s">
        <v>34</v>
      </c>
      <c r="C190" s="23" t="s">
        <v>63</v>
      </c>
      <c r="D190" s="36" t="s">
        <v>98</v>
      </c>
      <c r="E190" s="31"/>
      <c r="F190" s="28">
        <f t="shared" si="18"/>
        <v>342000</v>
      </c>
      <c r="G190" s="28">
        <f t="shared" si="18"/>
        <v>360810</v>
      </c>
      <c r="H190" s="28">
        <f t="shared" si="18"/>
        <v>379572.12</v>
      </c>
    </row>
    <row r="191" spans="1:11" s="33" customFormat="1" ht="30.75" x14ac:dyDescent="0.25">
      <c r="A191" s="22" t="s">
        <v>26</v>
      </c>
      <c r="B191" s="23" t="s">
        <v>34</v>
      </c>
      <c r="C191" s="23" t="s">
        <v>63</v>
      </c>
      <c r="D191" s="36" t="s">
        <v>98</v>
      </c>
      <c r="E191" s="31">
        <v>200</v>
      </c>
      <c r="F191" s="28">
        <f>'Приложение 5'!G284+'Приложение 5'!G286+'Приложение 5'!G288</f>
        <v>342000</v>
      </c>
      <c r="G191" s="28">
        <f>'Приложение 5'!H284+'Приложение 5'!H286+'Приложение 5'!H288</f>
        <v>360810</v>
      </c>
      <c r="H191" s="28">
        <f>'Приложение 5'!I284+'Приложение 5'!I286+'Приложение 5'!I288</f>
        <v>379572.12</v>
      </c>
      <c r="I191" s="325"/>
      <c r="J191" s="325"/>
      <c r="K191" s="325"/>
    </row>
    <row r="192" spans="1:11" s="33" customFormat="1" ht="47.25" x14ac:dyDescent="0.25">
      <c r="A192" s="34" t="s">
        <v>100</v>
      </c>
      <c r="B192" s="19" t="s">
        <v>34</v>
      </c>
      <c r="C192" s="19" t="s">
        <v>63</v>
      </c>
      <c r="D192" s="35" t="s">
        <v>101</v>
      </c>
      <c r="E192" s="31"/>
      <c r="F192" s="42">
        <f t="shared" ref="F192:H193" si="19">F193</f>
        <v>144000</v>
      </c>
      <c r="G192" s="42">
        <f t="shared" si="19"/>
        <v>149760</v>
      </c>
      <c r="H192" s="42">
        <f t="shared" si="19"/>
        <v>155750.39999999999</v>
      </c>
    </row>
    <row r="193" spans="1:11" s="29" customFormat="1" x14ac:dyDescent="0.25">
      <c r="A193" s="150" t="s">
        <v>50</v>
      </c>
      <c r="B193" s="23" t="s">
        <v>34</v>
      </c>
      <c r="C193" s="23" t="s">
        <v>63</v>
      </c>
      <c r="D193" s="23" t="s">
        <v>103</v>
      </c>
      <c r="E193" s="31"/>
      <c r="F193" s="28">
        <f t="shared" si="19"/>
        <v>144000</v>
      </c>
      <c r="G193" s="28">
        <f t="shared" si="19"/>
        <v>149760</v>
      </c>
      <c r="H193" s="28">
        <f t="shared" si="19"/>
        <v>155750.39999999999</v>
      </c>
    </row>
    <row r="194" spans="1:11" s="29" customFormat="1" ht="30.75" x14ac:dyDescent="0.25">
      <c r="A194" s="22" t="s">
        <v>26</v>
      </c>
      <c r="B194" s="23" t="s">
        <v>34</v>
      </c>
      <c r="C194" s="23" t="s">
        <v>63</v>
      </c>
      <c r="D194" s="40" t="s">
        <v>103</v>
      </c>
      <c r="E194" s="31">
        <v>200</v>
      </c>
      <c r="F194" s="28">
        <f>'Приложение 5'!G292</f>
        <v>144000</v>
      </c>
      <c r="G194" s="28">
        <f>'Приложение 5'!H292</f>
        <v>149760</v>
      </c>
      <c r="H194" s="28">
        <f>'Приложение 5'!I292</f>
        <v>155750.39999999999</v>
      </c>
      <c r="I194" s="326"/>
      <c r="J194" s="326"/>
      <c r="K194" s="326"/>
    </row>
    <row r="195" spans="1:11" s="33" customFormat="1" ht="31.5" x14ac:dyDescent="0.25">
      <c r="A195" s="18" t="s">
        <v>134</v>
      </c>
      <c r="B195" s="19" t="s">
        <v>34</v>
      </c>
      <c r="C195" s="19" t="s">
        <v>63</v>
      </c>
      <c r="D195" s="19" t="s">
        <v>135</v>
      </c>
      <c r="E195" s="30"/>
      <c r="F195" s="42">
        <f t="shared" ref="F195:H196" si="20">F196</f>
        <v>273114.02</v>
      </c>
      <c r="G195" s="42">
        <f t="shared" si="20"/>
        <v>39366.29</v>
      </c>
      <c r="H195" s="42">
        <f t="shared" si="20"/>
        <v>41413.339999999997</v>
      </c>
      <c r="I195" s="325"/>
      <c r="J195" s="325"/>
      <c r="K195" s="325"/>
    </row>
    <row r="196" spans="1:11" s="29" customFormat="1" x14ac:dyDescent="0.25">
      <c r="A196" s="22" t="s">
        <v>50</v>
      </c>
      <c r="B196" s="23" t="s">
        <v>34</v>
      </c>
      <c r="C196" s="23" t="s">
        <v>63</v>
      </c>
      <c r="D196" s="23" t="s">
        <v>137</v>
      </c>
      <c r="E196" s="31"/>
      <c r="F196" s="28">
        <f t="shared" si="20"/>
        <v>273114.02</v>
      </c>
      <c r="G196" s="28">
        <f t="shared" si="20"/>
        <v>39366.29</v>
      </c>
      <c r="H196" s="28">
        <f t="shared" si="20"/>
        <v>41413.339999999997</v>
      </c>
      <c r="I196" s="326"/>
      <c r="J196" s="326"/>
      <c r="K196" s="326"/>
    </row>
    <row r="197" spans="1:11" s="29" customFormat="1" ht="30.75" x14ac:dyDescent="0.25">
      <c r="A197" s="22" t="s">
        <v>26</v>
      </c>
      <c r="B197" s="23" t="s">
        <v>34</v>
      </c>
      <c r="C197" s="23" t="s">
        <v>63</v>
      </c>
      <c r="D197" s="40" t="s">
        <v>137</v>
      </c>
      <c r="E197" s="31">
        <v>200</v>
      </c>
      <c r="F197" s="28">
        <f>'Приложение 5'!G296</f>
        <v>273114.02</v>
      </c>
      <c r="G197" s="28">
        <f>'Приложение 5'!H296</f>
        <v>39366.29</v>
      </c>
      <c r="H197" s="28">
        <f>'Приложение 5'!I296</f>
        <v>41413.339999999997</v>
      </c>
      <c r="I197" s="326"/>
      <c r="J197" s="326"/>
      <c r="K197" s="326"/>
    </row>
    <row r="198" spans="1:11" s="29" customFormat="1" x14ac:dyDescent="0.25">
      <c r="A198" s="34" t="s">
        <v>87</v>
      </c>
      <c r="B198" s="19" t="s">
        <v>34</v>
      </c>
      <c r="C198" s="19" t="s">
        <v>63</v>
      </c>
      <c r="D198" s="35" t="s">
        <v>88</v>
      </c>
      <c r="E198" s="30"/>
      <c r="F198" s="42">
        <f>F199</f>
        <v>1636537.68</v>
      </c>
      <c r="G198" s="42">
        <f>G199</f>
        <v>1440644.85</v>
      </c>
      <c r="H198" s="42">
        <f>H199</f>
        <v>1498271.1199999999</v>
      </c>
      <c r="I198" s="326"/>
      <c r="J198" s="326"/>
      <c r="K198" s="326"/>
    </row>
    <row r="199" spans="1:11" s="29" customFormat="1" x14ac:dyDescent="0.25">
      <c r="A199" s="303" t="s">
        <v>50</v>
      </c>
      <c r="B199" s="23" t="s">
        <v>34</v>
      </c>
      <c r="C199" s="23" t="s">
        <v>63</v>
      </c>
      <c r="D199" s="36" t="s">
        <v>89</v>
      </c>
      <c r="E199" s="31"/>
      <c r="F199" s="28">
        <f>F200+F201</f>
        <v>1636537.68</v>
      </c>
      <c r="G199" s="28">
        <f>G200+G201</f>
        <v>1440644.85</v>
      </c>
      <c r="H199" s="28">
        <f>H200+H201</f>
        <v>1498271.1199999999</v>
      </c>
      <c r="I199" s="326"/>
      <c r="J199" s="326"/>
      <c r="K199" s="326"/>
    </row>
    <row r="200" spans="1:11" s="29" customFormat="1" ht="30.75" x14ac:dyDescent="0.25">
      <c r="A200" s="22" t="s">
        <v>26</v>
      </c>
      <c r="B200" s="23" t="s">
        <v>34</v>
      </c>
      <c r="C200" s="23" t="s">
        <v>63</v>
      </c>
      <c r="D200" s="36" t="s">
        <v>89</v>
      </c>
      <c r="E200" s="31">
        <v>200</v>
      </c>
      <c r="F200" s="28">
        <f>'Приложение 5'!G300+'Приложение 5'!G302+'Приложение 5'!G305+'Приложение 5'!G307</f>
        <v>1454337.68</v>
      </c>
      <c r="G200" s="28">
        <f>'Приложение 5'!H300+'Приложение 5'!H302+'Приложение 5'!H305+'Приложение 5'!H307</f>
        <v>1251156.8500000001</v>
      </c>
      <c r="H200" s="28">
        <f>'Приложение 5'!I300+'Приложение 5'!I302+'Приложение 5'!I305+'Приложение 5'!I307</f>
        <v>1301204.1599999999</v>
      </c>
      <c r="I200" s="326"/>
      <c r="J200" s="326"/>
      <c r="K200" s="326"/>
    </row>
    <row r="201" spans="1:11" s="29" customFormat="1" ht="30.75" x14ac:dyDescent="0.25">
      <c r="A201" s="32" t="s">
        <v>54</v>
      </c>
      <c r="B201" s="23" t="s">
        <v>34</v>
      </c>
      <c r="C201" s="23" t="s">
        <v>63</v>
      </c>
      <c r="D201" s="36" t="s">
        <v>89</v>
      </c>
      <c r="E201" s="31">
        <v>600</v>
      </c>
      <c r="F201" s="28">
        <f>'Приложение 5'!G303</f>
        <v>182200</v>
      </c>
      <c r="G201" s="28">
        <f>'Приложение 5'!H303</f>
        <v>189488</v>
      </c>
      <c r="H201" s="28">
        <f>'Приложение 5'!I303</f>
        <v>197066.96</v>
      </c>
      <c r="I201" s="326"/>
      <c r="J201" s="326"/>
      <c r="K201" s="326"/>
    </row>
    <row r="202" spans="1:11" s="29" customFormat="1" ht="63" x14ac:dyDescent="0.25">
      <c r="A202" s="18" t="s">
        <v>64</v>
      </c>
      <c r="B202" s="19" t="s">
        <v>34</v>
      </c>
      <c r="C202" s="19" t="s">
        <v>63</v>
      </c>
      <c r="D202" s="19" t="s">
        <v>65</v>
      </c>
      <c r="E202" s="31"/>
      <c r="F202" s="42">
        <f t="shared" ref="F202:H203" si="21">F203</f>
        <v>50351.31</v>
      </c>
      <c r="G202" s="42">
        <f t="shared" si="21"/>
        <v>53120.63</v>
      </c>
      <c r="H202" s="42">
        <f t="shared" si="21"/>
        <v>55882.9</v>
      </c>
      <c r="I202" s="326"/>
      <c r="J202" s="326"/>
      <c r="K202" s="326"/>
    </row>
    <row r="203" spans="1:11" s="29" customFormat="1" x14ac:dyDescent="0.25">
      <c r="A203" s="22" t="s">
        <v>50</v>
      </c>
      <c r="B203" s="23" t="s">
        <v>34</v>
      </c>
      <c r="C203" s="23" t="s">
        <v>63</v>
      </c>
      <c r="D203" s="23" t="s">
        <v>67</v>
      </c>
      <c r="E203" s="31"/>
      <c r="F203" s="28">
        <f t="shared" si="21"/>
        <v>50351.31</v>
      </c>
      <c r="G203" s="28">
        <f t="shared" si="21"/>
        <v>53120.63</v>
      </c>
      <c r="H203" s="28">
        <f t="shared" si="21"/>
        <v>55882.9</v>
      </c>
      <c r="I203" s="326"/>
      <c r="J203" s="326"/>
      <c r="K203" s="326"/>
    </row>
    <row r="204" spans="1:11" s="29" customFormat="1" ht="30.75" x14ac:dyDescent="0.25">
      <c r="A204" s="22" t="s">
        <v>26</v>
      </c>
      <c r="B204" s="23" t="s">
        <v>34</v>
      </c>
      <c r="C204" s="23" t="s">
        <v>63</v>
      </c>
      <c r="D204" s="36" t="s">
        <v>67</v>
      </c>
      <c r="E204" s="31">
        <v>200</v>
      </c>
      <c r="F204" s="28">
        <f>'Приложение 5'!G311</f>
        <v>50351.31</v>
      </c>
      <c r="G204" s="28">
        <f>'Приложение 5'!H311</f>
        <v>53120.63</v>
      </c>
      <c r="H204" s="28">
        <f>'Приложение 5'!I311</f>
        <v>55882.9</v>
      </c>
      <c r="I204" s="326"/>
      <c r="J204" s="326"/>
      <c r="K204" s="326"/>
    </row>
    <row r="205" spans="1:11" s="29" customFormat="1" ht="31.5" x14ac:dyDescent="0.25">
      <c r="A205" s="18" t="s">
        <v>45</v>
      </c>
      <c r="B205" s="19" t="s">
        <v>34</v>
      </c>
      <c r="C205" s="19" t="s">
        <v>63</v>
      </c>
      <c r="D205" s="19" t="s">
        <v>46</v>
      </c>
      <c r="E205" s="30"/>
      <c r="F205" s="42">
        <f t="shared" ref="F205:H206" si="22">F206</f>
        <v>223250</v>
      </c>
      <c r="G205" s="42">
        <f t="shared" si="22"/>
        <v>223250</v>
      </c>
      <c r="H205" s="42">
        <f t="shared" si="22"/>
        <v>223250</v>
      </c>
      <c r="I205" s="326"/>
      <c r="J205" s="326"/>
      <c r="K205" s="326"/>
    </row>
    <row r="206" spans="1:11" s="29" customFormat="1" x14ac:dyDescent="0.25">
      <c r="A206" s="22" t="s">
        <v>50</v>
      </c>
      <c r="B206" s="23" t="s">
        <v>34</v>
      </c>
      <c r="C206" s="23" t="s">
        <v>63</v>
      </c>
      <c r="D206" s="36" t="s">
        <v>51</v>
      </c>
      <c r="E206" s="31"/>
      <c r="F206" s="28">
        <f t="shared" si="22"/>
        <v>223250</v>
      </c>
      <c r="G206" s="28">
        <f t="shared" si="22"/>
        <v>223250</v>
      </c>
      <c r="H206" s="28">
        <f t="shared" si="22"/>
        <v>223250</v>
      </c>
      <c r="I206" s="326"/>
      <c r="J206" s="326"/>
      <c r="K206" s="326"/>
    </row>
    <row r="207" spans="1:11" s="33" customFormat="1" ht="30.75" x14ac:dyDescent="0.25">
      <c r="A207" s="22" t="s">
        <v>26</v>
      </c>
      <c r="B207" s="23" t="s">
        <v>34</v>
      </c>
      <c r="C207" s="23" t="s">
        <v>63</v>
      </c>
      <c r="D207" s="40" t="s">
        <v>51</v>
      </c>
      <c r="E207" s="31">
        <v>200</v>
      </c>
      <c r="F207" s="28">
        <f>'Приложение 5'!G315</f>
        <v>223250</v>
      </c>
      <c r="G207" s="28">
        <f>'Приложение 5'!H315</f>
        <v>223250</v>
      </c>
      <c r="H207" s="28">
        <f>'Приложение 5'!I315</f>
        <v>223250</v>
      </c>
      <c r="I207" s="325"/>
      <c r="J207" s="325"/>
      <c r="K207" s="325"/>
    </row>
    <row r="208" spans="1:11" s="33" customFormat="1" x14ac:dyDescent="0.25">
      <c r="A208" s="18" t="s">
        <v>18</v>
      </c>
      <c r="B208" s="19" t="s">
        <v>34</v>
      </c>
      <c r="C208" s="19" t="s">
        <v>63</v>
      </c>
      <c r="D208" s="39" t="s">
        <v>19</v>
      </c>
      <c r="E208" s="31"/>
      <c r="F208" s="42">
        <f t="shared" ref="F208:H209" si="23">F209</f>
        <v>2259971</v>
      </c>
      <c r="G208" s="42">
        <f t="shared" si="23"/>
        <v>2330164</v>
      </c>
      <c r="H208" s="42">
        <f t="shared" si="23"/>
        <v>2400181.02</v>
      </c>
    </row>
    <row r="209" spans="1:9" s="33" customFormat="1" ht="30.75" x14ac:dyDescent="0.25">
      <c r="A209" s="22" t="s">
        <v>236</v>
      </c>
      <c r="B209" s="23" t="s">
        <v>34</v>
      </c>
      <c r="C209" s="23" t="s">
        <v>63</v>
      </c>
      <c r="D209" s="31">
        <v>9910000000</v>
      </c>
      <c r="E209" s="31"/>
      <c r="F209" s="28">
        <f t="shared" si="23"/>
        <v>2259971</v>
      </c>
      <c r="G209" s="28">
        <f t="shared" si="23"/>
        <v>2330164</v>
      </c>
      <c r="H209" s="28">
        <f t="shared" si="23"/>
        <v>2400181.02</v>
      </c>
    </row>
    <row r="210" spans="1:9" s="33" customFormat="1" ht="30.75" x14ac:dyDescent="0.25">
      <c r="A210" s="22" t="s">
        <v>26</v>
      </c>
      <c r="B210" s="23" t="s">
        <v>34</v>
      </c>
      <c r="C210" s="23" t="s">
        <v>63</v>
      </c>
      <c r="D210" s="136" t="s">
        <v>163</v>
      </c>
      <c r="E210" s="138" t="s">
        <v>27</v>
      </c>
      <c r="F210" s="28">
        <f>'Приложение 3'!F174+'Приложение 3'!F176+'Приложение 3'!F178</f>
        <v>2259971</v>
      </c>
      <c r="G210" s="28">
        <f>'Приложение 3'!G174+'Приложение 3'!G176+'Приложение 3'!G178</f>
        <v>2330164</v>
      </c>
      <c r="H210" s="28">
        <f>'Приложение 3'!H174+'Приложение 3'!H176+'Приложение 3'!H178</f>
        <v>2400181.02</v>
      </c>
    </row>
    <row r="211" spans="1:9" s="33" customFormat="1" x14ac:dyDescent="0.25">
      <c r="A211" s="34" t="s">
        <v>99</v>
      </c>
      <c r="B211" s="19" t="s">
        <v>34</v>
      </c>
      <c r="C211" s="19" t="s">
        <v>34</v>
      </c>
      <c r="D211" s="30"/>
      <c r="E211" s="30"/>
      <c r="F211" s="20">
        <f>F212</f>
        <v>42519868.369999997</v>
      </c>
      <c r="G211" s="20">
        <f>G212</f>
        <v>34558557.584399998</v>
      </c>
      <c r="H211" s="20">
        <f>H212</f>
        <v>34985334.340800002</v>
      </c>
    </row>
    <row r="212" spans="1:9" s="33" customFormat="1" ht="47.25" x14ac:dyDescent="0.25">
      <c r="A212" s="34" t="s">
        <v>100</v>
      </c>
      <c r="B212" s="19" t="s">
        <v>34</v>
      </c>
      <c r="C212" s="19" t="s">
        <v>34</v>
      </c>
      <c r="D212" s="35" t="s">
        <v>101</v>
      </c>
      <c r="E212" s="30"/>
      <c r="F212" s="20">
        <f>F213+F223</f>
        <v>42519868.369999997</v>
      </c>
      <c r="G212" s="20">
        <f>G213+G223</f>
        <v>34558557.584399998</v>
      </c>
      <c r="H212" s="20">
        <f>H213+H223</f>
        <v>34985334.340800002</v>
      </c>
    </row>
    <row r="213" spans="1:9" s="43" customFormat="1" ht="15" x14ac:dyDescent="0.2">
      <c r="A213" s="32" t="s">
        <v>43</v>
      </c>
      <c r="B213" s="23" t="s">
        <v>34</v>
      </c>
      <c r="C213" s="23" t="s">
        <v>34</v>
      </c>
      <c r="D213" s="36" t="s">
        <v>102</v>
      </c>
      <c r="E213" s="31"/>
      <c r="F213" s="24">
        <f>F214+F218+F221</f>
        <v>20173974.460000001</v>
      </c>
      <c r="G213" s="24">
        <f>G214+G218+G221</f>
        <v>15543757.794400001</v>
      </c>
      <c r="H213" s="24">
        <f>H214+H218+H221</f>
        <v>16293838.580799999</v>
      </c>
    </row>
    <row r="214" spans="1:9" s="43" customFormat="1" ht="45" x14ac:dyDescent="0.2">
      <c r="A214" s="32" t="s">
        <v>148</v>
      </c>
      <c r="B214" s="23" t="s">
        <v>34</v>
      </c>
      <c r="C214" s="23" t="s">
        <v>34</v>
      </c>
      <c r="D214" s="36" t="s">
        <v>102</v>
      </c>
      <c r="E214" s="31"/>
      <c r="F214" s="24">
        <f>SUM(F215:F217)</f>
        <v>18308961.460000001</v>
      </c>
      <c r="G214" s="24">
        <f>SUM(G215:G217)</f>
        <v>13604144.274400001</v>
      </c>
      <c r="H214" s="24">
        <f>SUM(H215:H217)</f>
        <v>14276640.52</v>
      </c>
    </row>
    <row r="215" spans="1:9" s="43" customFormat="1" ht="75" x14ac:dyDescent="0.2">
      <c r="A215" s="32" t="s">
        <v>22</v>
      </c>
      <c r="B215" s="23" t="s">
        <v>34</v>
      </c>
      <c r="C215" s="23" t="s">
        <v>34</v>
      </c>
      <c r="D215" s="36" t="s">
        <v>102</v>
      </c>
      <c r="E215" s="31">
        <v>100</v>
      </c>
      <c r="F215" s="210">
        <f>'Приложение 5'!G336</f>
        <v>1082761</v>
      </c>
      <c r="G215" s="210">
        <f>'Приложение 5'!H336</f>
        <v>1126071.44</v>
      </c>
      <c r="H215" s="210">
        <f>'Приложение 5'!I336</f>
        <v>1171114.3</v>
      </c>
    </row>
    <row r="216" spans="1:9" s="43" customFormat="1" ht="30" x14ac:dyDescent="0.2">
      <c r="A216" s="22" t="s">
        <v>26</v>
      </c>
      <c r="B216" s="23" t="s">
        <v>34</v>
      </c>
      <c r="C216" s="23" t="s">
        <v>34</v>
      </c>
      <c r="D216" s="36" t="s">
        <v>102</v>
      </c>
      <c r="E216" s="31">
        <v>200</v>
      </c>
      <c r="F216" s="24">
        <f>'Приложение 5'!G329+'Приложение 5'!G332+'Приложение 5'!G337+'Приложение 5'!G339</f>
        <v>3699188.83</v>
      </c>
      <c r="G216" s="24">
        <f>'Приложение 5'!H329+'Приложение 5'!H332+'Приложение 5'!H337+'Приложение 5'!H339</f>
        <v>3700099.3744000001</v>
      </c>
      <c r="H216" s="24">
        <f>'Приложение 5'!I329+'Приложение 5'!I332+'Приложение 5'!I337+'Приложение 5'!I339</f>
        <v>4138272.95</v>
      </c>
    </row>
    <row r="217" spans="1:9" s="43" customFormat="1" ht="15" x14ac:dyDescent="0.2">
      <c r="A217" s="32" t="s">
        <v>52</v>
      </c>
      <c r="B217" s="23" t="s">
        <v>34</v>
      </c>
      <c r="C217" s="23" t="s">
        <v>34</v>
      </c>
      <c r="D217" s="36" t="s">
        <v>102</v>
      </c>
      <c r="E217" s="31">
        <v>300</v>
      </c>
      <c r="F217" s="24">
        <f>'Приложение 5'!G330+'Приложение 5'!G334</f>
        <v>13527011.629999999</v>
      </c>
      <c r="G217" s="24">
        <f>'Приложение 5'!H330+'Приложение 5'!H334</f>
        <v>8777973.4600000009</v>
      </c>
      <c r="H217" s="24">
        <f>'Приложение 5'!I330+'Приложение 5'!I334</f>
        <v>8967253.2699999996</v>
      </c>
    </row>
    <row r="218" spans="1:9" s="43" customFormat="1" ht="30" x14ac:dyDescent="0.2">
      <c r="A218" s="32" t="s">
        <v>147</v>
      </c>
      <c r="B218" s="23" t="s">
        <v>34</v>
      </c>
      <c r="C218" s="23" t="s">
        <v>34</v>
      </c>
      <c r="D218" s="36" t="s">
        <v>102</v>
      </c>
      <c r="E218" s="31"/>
      <c r="F218" s="24">
        <f>SUM(F219:F220)</f>
        <v>864013</v>
      </c>
      <c r="G218" s="24">
        <f>SUM(G219:G220)</f>
        <v>898573.52</v>
      </c>
      <c r="H218" s="24">
        <f>SUM(H219:H220)</f>
        <v>934516.4608</v>
      </c>
    </row>
    <row r="219" spans="1:9" s="43" customFormat="1" ht="30" x14ac:dyDescent="0.2">
      <c r="A219" s="22" t="s">
        <v>26</v>
      </c>
      <c r="B219" s="23" t="s">
        <v>34</v>
      </c>
      <c r="C219" s="23" t="s">
        <v>34</v>
      </c>
      <c r="D219" s="36" t="s">
        <v>102</v>
      </c>
      <c r="E219" s="31">
        <v>200</v>
      </c>
      <c r="F219" s="24">
        <f>'Приложение 5'!G342</f>
        <v>283295</v>
      </c>
      <c r="G219" s="24">
        <f>'Приложение 5'!H342</f>
        <v>294626.8</v>
      </c>
      <c r="H219" s="24">
        <f>'Приложение 5'!I342</f>
        <v>306411.87199999997</v>
      </c>
    </row>
    <row r="220" spans="1:9" s="43" customFormat="1" ht="15" x14ac:dyDescent="0.2">
      <c r="A220" s="32" t="s">
        <v>52</v>
      </c>
      <c r="B220" s="23" t="s">
        <v>34</v>
      </c>
      <c r="C220" s="23" t="s">
        <v>34</v>
      </c>
      <c r="D220" s="36" t="s">
        <v>102</v>
      </c>
      <c r="E220" s="31">
        <v>300</v>
      </c>
      <c r="F220" s="24">
        <f>'Приложение 5'!G343</f>
        <v>580718</v>
      </c>
      <c r="G220" s="24">
        <f>'Приложение 5'!H343</f>
        <v>603946.72</v>
      </c>
      <c r="H220" s="24">
        <f>'Приложение 5'!I343</f>
        <v>628104.58880000003</v>
      </c>
    </row>
    <row r="221" spans="1:9" s="43" customFormat="1" ht="30" x14ac:dyDescent="0.2">
      <c r="A221" s="32" t="s">
        <v>146</v>
      </c>
      <c r="B221" s="23" t="s">
        <v>34</v>
      </c>
      <c r="C221" s="23" t="s">
        <v>34</v>
      </c>
      <c r="D221" s="36" t="s">
        <v>102</v>
      </c>
      <c r="E221" s="31"/>
      <c r="F221" s="24">
        <f>F222</f>
        <v>1001000</v>
      </c>
      <c r="G221" s="24">
        <f>G222</f>
        <v>1041040</v>
      </c>
      <c r="H221" s="24">
        <f>H222</f>
        <v>1082681.6000000001</v>
      </c>
    </row>
    <row r="222" spans="1:9" s="43" customFormat="1" ht="30" x14ac:dyDescent="0.2">
      <c r="A222" s="32" t="s">
        <v>26</v>
      </c>
      <c r="B222" s="23" t="s">
        <v>34</v>
      </c>
      <c r="C222" s="23" t="s">
        <v>34</v>
      </c>
      <c r="D222" s="36" t="s">
        <v>102</v>
      </c>
      <c r="E222" s="31">
        <v>200</v>
      </c>
      <c r="F222" s="24">
        <f>'Приложение 5'!G346</f>
        <v>1001000</v>
      </c>
      <c r="G222" s="24">
        <f>'Приложение 5'!H346</f>
        <v>1041040</v>
      </c>
      <c r="H222" s="24">
        <f>'Приложение 5'!I346</f>
        <v>1082681.6000000001</v>
      </c>
    </row>
    <row r="223" spans="1:9" s="43" customFormat="1" ht="15" x14ac:dyDescent="0.2">
      <c r="A223" s="150" t="s">
        <v>50</v>
      </c>
      <c r="B223" s="23" t="s">
        <v>34</v>
      </c>
      <c r="C223" s="23" t="s">
        <v>34</v>
      </c>
      <c r="D223" s="23" t="s">
        <v>103</v>
      </c>
      <c r="E223" s="23"/>
      <c r="F223" s="24">
        <f>F224+F225</f>
        <v>22345893.909999996</v>
      </c>
      <c r="G223" s="24">
        <f>G224+G225</f>
        <v>19014799.789999999</v>
      </c>
      <c r="H223" s="24">
        <f>H224+H225</f>
        <v>18691495.760000002</v>
      </c>
      <c r="I223" s="298"/>
    </row>
    <row r="224" spans="1:9" s="43" customFormat="1" ht="75" x14ac:dyDescent="0.2">
      <c r="A224" s="32" t="s">
        <v>22</v>
      </c>
      <c r="B224" s="23" t="s">
        <v>34</v>
      </c>
      <c r="C224" s="23" t="s">
        <v>34</v>
      </c>
      <c r="D224" s="23" t="s">
        <v>103</v>
      </c>
      <c r="E224" s="23" t="s">
        <v>23</v>
      </c>
      <c r="F224" s="24">
        <f>'Приложение 5'!G349</f>
        <v>21335483.779999997</v>
      </c>
      <c r="G224" s="24">
        <f>'Приложение 5'!H349</f>
        <v>17963973.25</v>
      </c>
      <c r="H224" s="24">
        <f>'Приложение 5'!I349</f>
        <v>17598636.16</v>
      </c>
      <c r="I224" s="298"/>
    </row>
    <row r="225" spans="1:9" s="43" customFormat="1" ht="30" x14ac:dyDescent="0.2">
      <c r="A225" s="22" t="s">
        <v>26</v>
      </c>
      <c r="B225" s="23" t="s">
        <v>34</v>
      </c>
      <c r="C225" s="23" t="s">
        <v>34</v>
      </c>
      <c r="D225" s="23" t="s">
        <v>103</v>
      </c>
      <c r="E225" s="23" t="s">
        <v>27</v>
      </c>
      <c r="F225" s="24">
        <f>'Приложение 5'!G350</f>
        <v>1010410.1299999999</v>
      </c>
      <c r="G225" s="24">
        <f>'Приложение 5'!H350</f>
        <v>1050826.54</v>
      </c>
      <c r="H225" s="24">
        <f>'Приложение 5'!I350</f>
        <v>1092859.6000000001</v>
      </c>
      <c r="I225" s="298"/>
    </row>
    <row r="226" spans="1:9" s="44" customFormat="1" x14ac:dyDescent="0.25">
      <c r="A226" s="60" t="s">
        <v>104</v>
      </c>
      <c r="B226" s="61" t="s">
        <v>34</v>
      </c>
      <c r="C226" s="61" t="s">
        <v>74</v>
      </c>
      <c r="D226" s="62"/>
      <c r="E226" s="62"/>
      <c r="F226" s="63">
        <f>F227+F247</f>
        <v>162416241.52000001</v>
      </c>
      <c r="G226" s="63">
        <f>G227+G247</f>
        <v>141766296.97999999</v>
      </c>
      <c r="H226" s="20">
        <f>H227+H247</f>
        <v>145653061.18000001</v>
      </c>
    </row>
    <row r="227" spans="1:9" s="44" customFormat="1" x14ac:dyDescent="0.25">
      <c r="A227" s="34" t="s">
        <v>87</v>
      </c>
      <c r="B227" s="19" t="s">
        <v>34</v>
      </c>
      <c r="C227" s="19" t="s">
        <v>74</v>
      </c>
      <c r="D227" s="35" t="s">
        <v>88</v>
      </c>
      <c r="E227" s="30"/>
      <c r="F227" s="20">
        <f>F228+F240</f>
        <v>159422110.23000002</v>
      </c>
      <c r="G227" s="20">
        <f>G228+G240</f>
        <v>141766296.97999999</v>
      </c>
      <c r="H227" s="20">
        <f>H228+H240</f>
        <v>145653061.18000001</v>
      </c>
    </row>
    <row r="228" spans="1:9" s="45" customFormat="1" ht="15" x14ac:dyDescent="0.2">
      <c r="A228" s="32" t="s">
        <v>43</v>
      </c>
      <c r="B228" s="23" t="s">
        <v>34</v>
      </c>
      <c r="C228" s="23" t="s">
        <v>74</v>
      </c>
      <c r="D228" s="36" t="s">
        <v>105</v>
      </c>
      <c r="E228" s="31"/>
      <c r="F228" s="24">
        <f>F229+F231+F236+F238</f>
        <v>61141410.280000001</v>
      </c>
      <c r="G228" s="24">
        <f>G229+G231+G236+G238</f>
        <v>58386960.690000005</v>
      </c>
      <c r="H228" s="24">
        <f>H229+H231+H236+H238</f>
        <v>58726979.870000005</v>
      </c>
    </row>
    <row r="229" spans="1:9" s="45" customFormat="1" ht="30" x14ac:dyDescent="0.2">
      <c r="A229" s="32" t="s">
        <v>213</v>
      </c>
      <c r="B229" s="23" t="s">
        <v>34</v>
      </c>
      <c r="C229" s="23" t="s">
        <v>74</v>
      </c>
      <c r="D229" s="36" t="s">
        <v>105</v>
      </c>
      <c r="E229" s="31"/>
      <c r="F229" s="24">
        <f>F230</f>
        <v>2528735.63</v>
      </c>
      <c r="G229" s="24">
        <f>G230</f>
        <v>2629885.06</v>
      </c>
      <c r="H229" s="24">
        <f>H230</f>
        <v>2735080.46</v>
      </c>
    </row>
    <row r="230" spans="1:9" s="44" customFormat="1" ht="15" x14ac:dyDescent="0.2">
      <c r="A230" s="32" t="s">
        <v>52</v>
      </c>
      <c r="B230" s="23" t="s">
        <v>34</v>
      </c>
      <c r="C230" s="23" t="s">
        <v>74</v>
      </c>
      <c r="D230" s="36" t="s">
        <v>105</v>
      </c>
      <c r="E230" s="31">
        <v>300</v>
      </c>
      <c r="F230" s="24">
        <f>'Приложение 5'!G356</f>
        <v>2528735.63</v>
      </c>
      <c r="G230" s="24">
        <f>'Приложение 5'!H356</f>
        <v>2629885.06</v>
      </c>
      <c r="H230" s="24">
        <f>'Приложение 5'!I356</f>
        <v>2735080.46</v>
      </c>
    </row>
    <row r="231" spans="1:9" s="44" customFormat="1" ht="30" x14ac:dyDescent="0.2">
      <c r="A231" s="32" t="s">
        <v>214</v>
      </c>
      <c r="B231" s="23" t="s">
        <v>34</v>
      </c>
      <c r="C231" s="23" t="s">
        <v>74</v>
      </c>
      <c r="D231" s="36" t="s">
        <v>105</v>
      </c>
      <c r="E231" s="31"/>
      <c r="F231" s="24">
        <f>SUM(F232:F235)</f>
        <v>52967848.200000003</v>
      </c>
      <c r="G231" s="24">
        <f t="shared" ref="G231:H231" si="24">SUM(G232:G235)</f>
        <v>49886456.120000005</v>
      </c>
      <c r="H231" s="24">
        <f t="shared" si="24"/>
        <v>49886455.120000005</v>
      </c>
    </row>
    <row r="232" spans="1:9" s="44" customFormat="1" ht="75" x14ac:dyDescent="0.2">
      <c r="A232" s="32" t="s">
        <v>22</v>
      </c>
      <c r="B232" s="23" t="s">
        <v>34</v>
      </c>
      <c r="C232" s="23" t="s">
        <v>74</v>
      </c>
      <c r="D232" s="36" t="s">
        <v>105</v>
      </c>
      <c r="E232" s="31">
        <v>100</v>
      </c>
      <c r="F232" s="24">
        <f>'Приложение 5'!G359</f>
        <v>16169153.25</v>
      </c>
      <c r="G232" s="24">
        <f>'Приложение 5'!H359</f>
        <v>0</v>
      </c>
      <c r="H232" s="24">
        <f>'Приложение 5'!I359</f>
        <v>0</v>
      </c>
    </row>
    <row r="233" spans="1:9" s="44" customFormat="1" ht="30" x14ac:dyDescent="0.2">
      <c r="A233" s="32" t="s">
        <v>26</v>
      </c>
      <c r="B233" s="23" t="s">
        <v>34</v>
      </c>
      <c r="C233" s="23" t="s">
        <v>74</v>
      </c>
      <c r="D233" s="36" t="s">
        <v>105</v>
      </c>
      <c r="E233" s="31">
        <v>200</v>
      </c>
      <c r="F233" s="24">
        <f>'Приложение 5'!G360</f>
        <v>23282300.390000001</v>
      </c>
      <c r="G233" s="24">
        <f>'Приложение 5'!H360</f>
        <v>0</v>
      </c>
      <c r="H233" s="24">
        <f>'Приложение 5'!I360</f>
        <v>0</v>
      </c>
    </row>
    <row r="234" spans="1:9" s="44" customFormat="1" ht="30" x14ac:dyDescent="0.2">
      <c r="A234" s="32" t="s">
        <v>54</v>
      </c>
      <c r="B234" s="23" t="s">
        <v>34</v>
      </c>
      <c r="C234" s="23" t="s">
        <v>74</v>
      </c>
      <c r="D234" s="36" t="s">
        <v>105</v>
      </c>
      <c r="E234" s="31">
        <v>600</v>
      </c>
      <c r="F234" s="24">
        <f>'Приложение 5'!G361</f>
        <v>13516394.560000001</v>
      </c>
      <c r="G234" s="24">
        <f>'Приложение 5'!H361</f>
        <v>13516394.560000001</v>
      </c>
      <c r="H234" s="24">
        <f>'Приложение 5'!I361</f>
        <v>13516394.560000001</v>
      </c>
    </row>
    <row r="235" spans="1:9" s="44" customFormat="1" ht="15" x14ac:dyDescent="0.2">
      <c r="A235" s="32" t="s">
        <v>28</v>
      </c>
      <c r="B235" s="23" t="s">
        <v>34</v>
      </c>
      <c r="C235" s="23" t="s">
        <v>74</v>
      </c>
      <c r="D235" s="36" t="s">
        <v>105</v>
      </c>
      <c r="E235" s="31">
        <v>800</v>
      </c>
      <c r="F235" s="24">
        <f>'Приложение 5'!G362</f>
        <v>0</v>
      </c>
      <c r="G235" s="24">
        <f>'Приложение 5'!H362</f>
        <v>36370061.560000002</v>
      </c>
      <c r="H235" s="24">
        <f>'Приложение 5'!I362</f>
        <v>36370060.560000002</v>
      </c>
    </row>
    <row r="236" spans="1:9" s="44" customFormat="1" ht="30" x14ac:dyDescent="0.2">
      <c r="A236" s="32" t="s">
        <v>215</v>
      </c>
      <c r="B236" s="23" t="s">
        <v>34</v>
      </c>
      <c r="C236" s="23" t="s">
        <v>74</v>
      </c>
      <c r="D236" s="36" t="s">
        <v>105</v>
      </c>
      <c r="E236" s="31"/>
      <c r="F236" s="24">
        <f>F237</f>
        <v>4489654.05</v>
      </c>
      <c r="G236" s="24">
        <f>G237</f>
        <v>4669240.21</v>
      </c>
      <c r="H236" s="24">
        <f>H237</f>
        <v>4856009.82</v>
      </c>
    </row>
    <row r="237" spans="1:9" s="44" customFormat="1" ht="15" x14ac:dyDescent="0.2">
      <c r="A237" s="32" t="s">
        <v>52</v>
      </c>
      <c r="B237" s="23" t="s">
        <v>34</v>
      </c>
      <c r="C237" s="23" t="s">
        <v>74</v>
      </c>
      <c r="D237" s="36" t="s">
        <v>105</v>
      </c>
      <c r="E237" s="31">
        <v>300</v>
      </c>
      <c r="F237" s="24">
        <f>'Приложение 5'!G365</f>
        <v>4489654.05</v>
      </c>
      <c r="G237" s="24">
        <f>'Приложение 5'!H365</f>
        <v>4669240.21</v>
      </c>
      <c r="H237" s="24">
        <f>'Приложение 5'!I365</f>
        <v>4856009.82</v>
      </c>
    </row>
    <row r="238" spans="1:9" s="44" customFormat="1" ht="30" x14ac:dyDescent="0.2">
      <c r="A238" s="32" t="s">
        <v>201</v>
      </c>
      <c r="B238" s="23" t="s">
        <v>34</v>
      </c>
      <c r="C238" s="23" t="s">
        <v>74</v>
      </c>
      <c r="D238" s="36" t="s">
        <v>105</v>
      </c>
      <c r="E238" s="31"/>
      <c r="F238" s="24">
        <f>F239</f>
        <v>1155172.3999999999</v>
      </c>
      <c r="G238" s="24">
        <f>G239</f>
        <v>1201379.3</v>
      </c>
      <c r="H238" s="24">
        <f>H239</f>
        <v>1249434.47</v>
      </c>
    </row>
    <row r="239" spans="1:9" s="44" customFormat="1" ht="15" x14ac:dyDescent="0.2">
      <c r="A239" s="32" t="s">
        <v>52</v>
      </c>
      <c r="B239" s="23" t="s">
        <v>34</v>
      </c>
      <c r="C239" s="23" t="s">
        <v>74</v>
      </c>
      <c r="D239" s="36" t="s">
        <v>105</v>
      </c>
      <c r="E239" s="31">
        <v>300</v>
      </c>
      <c r="F239" s="24">
        <f>'Приложение 5'!G368</f>
        <v>1155172.3999999999</v>
      </c>
      <c r="G239" s="24">
        <f>'Приложение 5'!H368</f>
        <v>1201379.3</v>
      </c>
      <c r="H239" s="24">
        <f>'Приложение 5'!I368</f>
        <v>1249434.47</v>
      </c>
    </row>
    <row r="240" spans="1:9" s="45" customFormat="1" ht="15" x14ac:dyDescent="0.2">
      <c r="A240" s="303" t="s">
        <v>50</v>
      </c>
      <c r="B240" s="23" t="s">
        <v>34</v>
      </c>
      <c r="C240" s="23" t="s">
        <v>74</v>
      </c>
      <c r="D240" s="36" t="s">
        <v>89</v>
      </c>
      <c r="E240" s="31"/>
      <c r="F240" s="24">
        <f>SUM(F241:F246)</f>
        <v>98280699.950000003</v>
      </c>
      <c r="G240" s="24">
        <f>SUM(G241:G246)</f>
        <v>83379336.289999992</v>
      </c>
      <c r="H240" s="24">
        <f>SUM(H241:H246)</f>
        <v>86926081.310000002</v>
      </c>
    </row>
    <row r="241" spans="1:8" s="44" customFormat="1" ht="75" x14ac:dyDescent="0.2">
      <c r="A241" s="32" t="s">
        <v>22</v>
      </c>
      <c r="B241" s="23" t="s">
        <v>34</v>
      </c>
      <c r="C241" s="23" t="s">
        <v>74</v>
      </c>
      <c r="D241" s="36" t="s">
        <v>89</v>
      </c>
      <c r="E241" s="31">
        <v>100</v>
      </c>
      <c r="F241" s="28">
        <f>'Приложение 5'!G373</f>
        <v>56882684.270000003</v>
      </c>
      <c r="G241" s="28">
        <f>'Приложение 5'!H373</f>
        <v>57210710.509999998</v>
      </c>
      <c r="H241" s="28">
        <f>'Приложение 5'!I373</f>
        <v>58210710.509999998</v>
      </c>
    </row>
    <row r="242" spans="1:8" s="44" customFormat="1" ht="30" x14ac:dyDescent="0.2">
      <c r="A242" s="22" t="s">
        <v>26</v>
      </c>
      <c r="B242" s="23" t="s">
        <v>34</v>
      </c>
      <c r="C242" s="23" t="s">
        <v>74</v>
      </c>
      <c r="D242" s="36" t="s">
        <v>89</v>
      </c>
      <c r="E242" s="31">
        <v>200</v>
      </c>
      <c r="F242" s="28">
        <f>'Приложение 5'!G374</f>
        <v>7428519.1799999997</v>
      </c>
      <c r="G242" s="28">
        <f>'Приложение 5'!H374</f>
        <v>8198859.9400000004</v>
      </c>
      <c r="H242" s="28">
        <f>'Приложение 5'!I374</f>
        <v>10026814.33</v>
      </c>
    </row>
    <row r="243" spans="1:8" s="44" customFormat="1" ht="15" x14ac:dyDescent="0.2">
      <c r="A243" s="32" t="s">
        <v>52</v>
      </c>
      <c r="B243" s="23" t="s">
        <v>34</v>
      </c>
      <c r="C243" s="23" t="s">
        <v>74</v>
      </c>
      <c r="D243" s="36" t="s">
        <v>89</v>
      </c>
      <c r="E243" s="31">
        <v>300</v>
      </c>
      <c r="F243" s="28">
        <f>'Приложение 5'!G375+'Приложение 5'!G371</f>
        <v>482483.5</v>
      </c>
      <c r="G243" s="28">
        <f>'Приложение 5'!H375+'Приложение 5'!H371</f>
        <v>0</v>
      </c>
      <c r="H243" s="28">
        <f>'Приложение 5'!I375+'Приложение 5'!I371</f>
        <v>0</v>
      </c>
    </row>
    <row r="244" spans="1:8" s="44" customFormat="1" ht="30" hidden="1" x14ac:dyDescent="0.2">
      <c r="A244" s="32" t="s">
        <v>54</v>
      </c>
      <c r="B244" s="23" t="s">
        <v>34</v>
      </c>
      <c r="C244" s="23" t="s">
        <v>74</v>
      </c>
      <c r="D244" s="36" t="s">
        <v>89</v>
      </c>
      <c r="E244" s="31">
        <v>600</v>
      </c>
      <c r="F244" s="28">
        <f>'Приложение 5'!G376</f>
        <v>0</v>
      </c>
      <c r="G244" s="28">
        <f>'Приложение 5'!H376</f>
        <v>0</v>
      </c>
      <c r="H244" s="28">
        <f>'Приложение 5'!I376</f>
        <v>0</v>
      </c>
    </row>
    <row r="245" spans="1:8" s="45" customFormat="1" ht="15" x14ac:dyDescent="0.2">
      <c r="A245" s="32" t="s">
        <v>28</v>
      </c>
      <c r="B245" s="23" t="s">
        <v>34</v>
      </c>
      <c r="C245" s="23" t="s">
        <v>74</v>
      </c>
      <c r="D245" s="36" t="s">
        <v>89</v>
      </c>
      <c r="E245" s="31">
        <v>800</v>
      </c>
      <c r="F245" s="28">
        <f>'Приложение 5'!G377</f>
        <v>4000000</v>
      </c>
      <c r="G245" s="28">
        <f>'Приложение 5'!H377</f>
        <v>4160000</v>
      </c>
      <c r="H245" s="28">
        <f>'Приложение 5'!I377</f>
        <v>4326400</v>
      </c>
    </row>
    <row r="246" spans="1:8" s="45" customFormat="1" ht="15" x14ac:dyDescent="0.2">
      <c r="A246" s="32" t="s">
        <v>28</v>
      </c>
      <c r="B246" s="23" t="s">
        <v>34</v>
      </c>
      <c r="C246" s="23" t="s">
        <v>74</v>
      </c>
      <c r="D246" s="36" t="s">
        <v>89</v>
      </c>
      <c r="E246" s="31">
        <v>800</v>
      </c>
      <c r="F246" s="28">
        <f>'Приложение 5'!G379</f>
        <v>29487013</v>
      </c>
      <c r="G246" s="28">
        <f>'Приложение 5'!H379</f>
        <v>13809765.84</v>
      </c>
      <c r="H246" s="28">
        <f>'Приложение 5'!I379</f>
        <v>14362156.470000001</v>
      </c>
    </row>
    <row r="247" spans="1:8" s="44" customFormat="1" x14ac:dyDescent="0.25">
      <c r="A247" s="18" t="s">
        <v>18</v>
      </c>
      <c r="B247" s="19" t="s">
        <v>34</v>
      </c>
      <c r="C247" s="19" t="s">
        <v>74</v>
      </c>
      <c r="D247" s="39" t="s">
        <v>19</v>
      </c>
      <c r="E247" s="30"/>
      <c r="F247" s="42">
        <f t="shared" ref="F247:H248" si="25">F248</f>
        <v>2994131.29</v>
      </c>
      <c r="G247" s="42">
        <f t="shared" si="25"/>
        <v>0</v>
      </c>
      <c r="H247" s="42">
        <f t="shared" si="25"/>
        <v>0</v>
      </c>
    </row>
    <row r="248" spans="1:8" s="45" customFormat="1" ht="15" x14ac:dyDescent="0.2">
      <c r="A248" s="22" t="s">
        <v>56</v>
      </c>
      <c r="B248" s="23" t="s">
        <v>34</v>
      </c>
      <c r="C248" s="23" t="s">
        <v>74</v>
      </c>
      <c r="D248" s="40" t="s">
        <v>38</v>
      </c>
      <c r="E248" s="31"/>
      <c r="F248" s="28">
        <f t="shared" si="25"/>
        <v>2994131.29</v>
      </c>
      <c r="G248" s="28">
        <f t="shared" si="25"/>
        <v>0</v>
      </c>
      <c r="H248" s="28">
        <f t="shared" si="25"/>
        <v>0</v>
      </c>
    </row>
    <row r="249" spans="1:8" s="45" customFormat="1" ht="30" x14ac:dyDescent="0.2">
      <c r="A249" s="32" t="s">
        <v>54</v>
      </c>
      <c r="B249" s="23" t="s">
        <v>34</v>
      </c>
      <c r="C249" s="23" t="s">
        <v>74</v>
      </c>
      <c r="D249" s="40" t="s">
        <v>38</v>
      </c>
      <c r="E249" s="31">
        <v>600</v>
      </c>
      <c r="F249" s="28">
        <f>'Приложение 3'!F183</f>
        <v>2994131.29</v>
      </c>
      <c r="G249" s="28">
        <f>'Приложение 3'!G183</f>
        <v>0</v>
      </c>
      <c r="H249" s="28">
        <f>'Приложение 3'!H183</f>
        <v>0</v>
      </c>
    </row>
    <row r="250" spans="1:8" s="44" customFormat="1" x14ac:dyDescent="0.25">
      <c r="A250" s="34" t="s">
        <v>106</v>
      </c>
      <c r="B250" s="19" t="s">
        <v>69</v>
      </c>
      <c r="C250" s="19"/>
      <c r="D250" s="30"/>
      <c r="E250" s="30"/>
      <c r="F250" s="20">
        <f>F251+F270</f>
        <v>259369207.94999999</v>
      </c>
      <c r="G250" s="20">
        <f t="shared" ref="G250:H250" si="26">G251+G270</f>
        <v>524989257.71999997</v>
      </c>
      <c r="H250" s="20">
        <f t="shared" si="26"/>
        <v>255455135.61508229</v>
      </c>
    </row>
    <row r="251" spans="1:8" s="44" customFormat="1" x14ac:dyDescent="0.25">
      <c r="A251" s="34" t="s">
        <v>107</v>
      </c>
      <c r="B251" s="19" t="s">
        <v>69</v>
      </c>
      <c r="C251" s="19" t="s">
        <v>15</v>
      </c>
      <c r="D251" s="30"/>
      <c r="E251" s="30"/>
      <c r="F251" s="20">
        <f>F252+F266</f>
        <v>228543638.94999999</v>
      </c>
      <c r="G251" s="20">
        <f t="shared" ref="G251:H251" si="27">G252+G266</f>
        <v>493901549.14999998</v>
      </c>
      <c r="H251" s="20">
        <f t="shared" si="27"/>
        <v>224056495.2050823</v>
      </c>
    </row>
    <row r="252" spans="1:8" s="45" customFormat="1" x14ac:dyDescent="0.25">
      <c r="A252" s="34" t="s">
        <v>95</v>
      </c>
      <c r="B252" s="19" t="s">
        <v>69</v>
      </c>
      <c r="C252" s="19" t="s">
        <v>15</v>
      </c>
      <c r="D252" s="35" t="s">
        <v>96</v>
      </c>
      <c r="E252" s="30"/>
      <c r="F252" s="20">
        <f>F253+F255+F262</f>
        <v>228543638.94999999</v>
      </c>
      <c r="G252" s="20">
        <f t="shared" ref="G252" si="28">G253+G255+G262</f>
        <v>493901549.14999998</v>
      </c>
      <c r="H252" s="20">
        <f>H253+H255+H262</f>
        <v>224056495.2050823</v>
      </c>
    </row>
    <row r="253" spans="1:8" s="45" customFormat="1" ht="30" hidden="1" x14ac:dyDescent="0.2">
      <c r="A253" s="32" t="s">
        <v>91</v>
      </c>
      <c r="B253" s="23" t="s">
        <v>69</v>
      </c>
      <c r="C253" s="23" t="s">
        <v>15</v>
      </c>
      <c r="D253" s="135" t="s">
        <v>108</v>
      </c>
      <c r="E253" s="46"/>
      <c r="F253" s="24">
        <f>F254</f>
        <v>0</v>
      </c>
      <c r="G253" s="24">
        <f t="shared" ref="G253:H253" si="29">G254</f>
        <v>0</v>
      </c>
      <c r="H253" s="24">
        <f t="shared" si="29"/>
        <v>0</v>
      </c>
    </row>
    <row r="254" spans="1:8" s="45" customFormat="1" ht="30" hidden="1" x14ac:dyDescent="0.2">
      <c r="A254" s="22" t="s">
        <v>26</v>
      </c>
      <c r="B254" s="23" t="s">
        <v>69</v>
      </c>
      <c r="C254" s="23" t="s">
        <v>15</v>
      </c>
      <c r="D254" s="135" t="s">
        <v>108</v>
      </c>
      <c r="E254" s="46">
        <v>200</v>
      </c>
      <c r="F254" s="24">
        <v>0</v>
      </c>
      <c r="G254" s="24">
        <v>0</v>
      </c>
      <c r="H254" s="24">
        <v>0</v>
      </c>
    </row>
    <row r="255" spans="1:8" s="44" customFormat="1" x14ac:dyDescent="0.25">
      <c r="A255" s="18" t="s">
        <v>43</v>
      </c>
      <c r="B255" s="23" t="s">
        <v>69</v>
      </c>
      <c r="C255" s="23" t="s">
        <v>15</v>
      </c>
      <c r="D255" s="36" t="s">
        <v>109</v>
      </c>
      <c r="E255" s="78"/>
      <c r="F255" s="20">
        <f>F256+F258+F260</f>
        <v>106815811.42</v>
      </c>
      <c r="G255" s="20">
        <f t="shared" ref="G255:H255" si="30">G256+G258+G260</f>
        <v>368483174.5</v>
      </c>
      <c r="H255" s="20">
        <f t="shared" si="30"/>
        <v>97333933.709999993</v>
      </c>
    </row>
    <row r="256" spans="1:8" s="45" customFormat="1" ht="30" x14ac:dyDescent="0.2">
      <c r="A256" s="22" t="s">
        <v>222</v>
      </c>
      <c r="B256" s="23" t="s">
        <v>69</v>
      </c>
      <c r="C256" s="23" t="s">
        <v>15</v>
      </c>
      <c r="D256" s="36" t="s">
        <v>109</v>
      </c>
      <c r="E256" s="46"/>
      <c r="F256" s="24">
        <f>F257</f>
        <v>5639850</v>
      </c>
      <c r="G256" s="24">
        <f t="shared" ref="G256:H256" si="31">G257</f>
        <v>7639213.5</v>
      </c>
      <c r="H256" s="24">
        <f t="shared" si="31"/>
        <v>7953872</v>
      </c>
    </row>
    <row r="257" spans="1:8" s="45" customFormat="1" ht="30" x14ac:dyDescent="0.2">
      <c r="A257" s="22" t="s">
        <v>26</v>
      </c>
      <c r="B257" s="23" t="s">
        <v>69</v>
      </c>
      <c r="C257" s="23" t="s">
        <v>15</v>
      </c>
      <c r="D257" s="36" t="s">
        <v>109</v>
      </c>
      <c r="E257" s="46">
        <v>200</v>
      </c>
      <c r="F257" s="24">
        <f>'Приложение 5'!G391+'Приложение 5'!G393</f>
        <v>5639850</v>
      </c>
      <c r="G257" s="24">
        <f>'Приложение 5'!H391+'Приложение 5'!H393</f>
        <v>7639213.5</v>
      </c>
      <c r="H257" s="24">
        <f>'Приложение 5'!I391+'Приложение 5'!I393</f>
        <v>7953872</v>
      </c>
    </row>
    <row r="258" spans="1:8" s="45" customFormat="1" ht="60" x14ac:dyDescent="0.2">
      <c r="A258" s="22" t="s">
        <v>692</v>
      </c>
      <c r="B258" s="23" t="s">
        <v>69</v>
      </c>
      <c r="C258" s="23" t="s">
        <v>15</v>
      </c>
      <c r="D258" s="36" t="s">
        <v>109</v>
      </c>
      <c r="E258" s="46"/>
      <c r="F258" s="24">
        <f>F259</f>
        <v>100357961.42</v>
      </c>
      <c r="G258" s="24">
        <f t="shared" ref="G258:H258" si="32">G259</f>
        <v>360000000</v>
      </c>
      <c r="H258" s="24">
        <f t="shared" si="32"/>
        <v>88508250</v>
      </c>
    </row>
    <row r="259" spans="1:8" s="45" customFormat="1" ht="30" x14ac:dyDescent="0.2">
      <c r="A259" s="22" t="s">
        <v>48</v>
      </c>
      <c r="B259" s="23" t="s">
        <v>69</v>
      </c>
      <c r="C259" s="23" t="s">
        <v>15</v>
      </c>
      <c r="D259" s="36" t="s">
        <v>109</v>
      </c>
      <c r="E259" s="46">
        <v>400</v>
      </c>
      <c r="F259" s="24">
        <f>'Приложение 5'!G396+'Приложение 5'!G398</f>
        <v>100357961.42</v>
      </c>
      <c r="G259" s="24">
        <f>'Приложение 5'!H396+'Приложение 5'!H398</f>
        <v>360000000</v>
      </c>
      <c r="H259" s="24">
        <f>'Приложение 5'!I396+'Приложение 5'!I398</f>
        <v>88508250</v>
      </c>
    </row>
    <row r="260" spans="1:8" s="45" customFormat="1" ht="45" x14ac:dyDescent="0.2">
      <c r="A260" s="32" t="s">
        <v>221</v>
      </c>
      <c r="B260" s="23" t="s">
        <v>69</v>
      </c>
      <c r="C260" s="23" t="s">
        <v>15</v>
      </c>
      <c r="D260" s="36" t="s">
        <v>109</v>
      </c>
      <c r="E260" s="31"/>
      <c r="F260" s="24">
        <f>SUM(F261:F261)</f>
        <v>818000</v>
      </c>
      <c r="G260" s="24">
        <f>SUM(G261:G261)</f>
        <v>843960.99999999988</v>
      </c>
      <c r="H260" s="24">
        <f>SUM(H261:H261)</f>
        <v>871811.71</v>
      </c>
    </row>
    <row r="261" spans="1:8" s="44" customFormat="1" ht="30" x14ac:dyDescent="0.2">
      <c r="A261" s="22" t="s">
        <v>26</v>
      </c>
      <c r="B261" s="23" t="s">
        <v>69</v>
      </c>
      <c r="C261" s="23" t="s">
        <v>15</v>
      </c>
      <c r="D261" s="36" t="s">
        <v>109</v>
      </c>
      <c r="E261" s="31">
        <v>200</v>
      </c>
      <c r="F261" s="24">
        <f>'Приложение 5'!G401</f>
        <v>818000</v>
      </c>
      <c r="G261" s="24">
        <f>'Приложение 5'!H401</f>
        <v>843960.99999999988</v>
      </c>
      <c r="H261" s="24">
        <f>'Приложение 5'!I401</f>
        <v>871811.71</v>
      </c>
    </row>
    <row r="262" spans="1:8" s="45" customFormat="1" ht="15" x14ac:dyDescent="0.2">
      <c r="A262" s="304" t="s">
        <v>50</v>
      </c>
      <c r="B262" s="23" t="s">
        <v>69</v>
      </c>
      <c r="C262" s="23" t="s">
        <v>15</v>
      </c>
      <c r="D262" s="36" t="s">
        <v>98</v>
      </c>
      <c r="E262" s="31"/>
      <c r="F262" s="24">
        <f>SUM(F263:F265)</f>
        <v>121727827.53</v>
      </c>
      <c r="G262" s="24">
        <f>SUM(G263:G265)</f>
        <v>125418374.65000001</v>
      </c>
      <c r="H262" s="24">
        <f>SUM(H263:H265)</f>
        <v>126722561.4950823</v>
      </c>
    </row>
    <row r="263" spans="1:8" s="45" customFormat="1" ht="75" x14ac:dyDescent="0.2">
      <c r="A263" s="32" t="s">
        <v>22</v>
      </c>
      <c r="B263" s="23" t="s">
        <v>69</v>
      </c>
      <c r="C263" s="23" t="s">
        <v>15</v>
      </c>
      <c r="D263" s="36" t="s">
        <v>98</v>
      </c>
      <c r="E263" s="31">
        <v>100</v>
      </c>
      <c r="F263" s="25">
        <f>'Приложение 5'!G404+'Приложение 5'!G408</f>
        <v>99594826.769999996</v>
      </c>
      <c r="G263" s="25">
        <f>'Приложение 5'!H404+'Приложение 5'!H408</f>
        <v>99903970.150000006</v>
      </c>
      <c r="H263" s="25">
        <f>'Приложение 5'!I404+'Приложение 5'!I408</f>
        <v>100212326.606729</v>
      </c>
    </row>
    <row r="264" spans="1:8" s="45" customFormat="1" ht="30" x14ac:dyDescent="0.2">
      <c r="A264" s="22" t="s">
        <v>26</v>
      </c>
      <c r="B264" s="23" t="s">
        <v>69</v>
      </c>
      <c r="C264" s="23" t="s">
        <v>15</v>
      </c>
      <c r="D264" s="36" t="s">
        <v>98</v>
      </c>
      <c r="E264" s="31">
        <v>200</v>
      </c>
      <c r="F264" s="25">
        <f>'Приложение 5'!G405+'Приложение 5'!G409</f>
        <v>21215141.640000001</v>
      </c>
      <c r="G264" s="25">
        <f>'Приложение 5'!H405+'Приложение 5'!H409</f>
        <v>24596545.380000003</v>
      </c>
      <c r="H264" s="25">
        <f>'Приложение 5'!I405+'Приложение 5'!I409</f>
        <v>25592375.768353295</v>
      </c>
    </row>
    <row r="265" spans="1:8" s="45" customFormat="1" ht="15" x14ac:dyDescent="0.2">
      <c r="A265" s="32" t="s">
        <v>28</v>
      </c>
      <c r="B265" s="23" t="s">
        <v>69</v>
      </c>
      <c r="C265" s="23" t="s">
        <v>15</v>
      </c>
      <c r="D265" s="36" t="s">
        <v>98</v>
      </c>
      <c r="E265" s="31">
        <v>800</v>
      </c>
      <c r="F265" s="25">
        <f>'Приложение 5'!G406+'Приложение 5'!G410</f>
        <v>917859.12000000011</v>
      </c>
      <c r="G265" s="25">
        <f>'Приложение 5'!H406+'Приложение 5'!H410</f>
        <v>917859.12000000011</v>
      </c>
      <c r="H265" s="25">
        <f>'Приложение 5'!I406+'Приложение 5'!I410</f>
        <v>917859.12000000011</v>
      </c>
    </row>
    <row r="266" spans="1:8" s="44" customFormat="1" hidden="1" x14ac:dyDescent="0.25">
      <c r="A266" s="34" t="s">
        <v>110</v>
      </c>
      <c r="B266" s="19" t="s">
        <v>69</v>
      </c>
      <c r="C266" s="19" t="s">
        <v>15</v>
      </c>
      <c r="D266" s="35" t="s">
        <v>111</v>
      </c>
      <c r="E266" s="30"/>
      <c r="F266" s="305">
        <f>F267</f>
        <v>0</v>
      </c>
      <c r="G266" s="305">
        <f>G267</f>
        <v>0</v>
      </c>
      <c r="H266" s="42"/>
    </row>
    <row r="267" spans="1:8" s="45" customFormat="1" ht="15" hidden="1" x14ac:dyDescent="0.2">
      <c r="A267" s="32" t="s">
        <v>43</v>
      </c>
      <c r="B267" s="23" t="s">
        <v>69</v>
      </c>
      <c r="C267" s="23" t="s">
        <v>15</v>
      </c>
      <c r="D267" s="36" t="s">
        <v>112</v>
      </c>
      <c r="E267" s="31"/>
      <c r="F267" s="25">
        <f>SUM(F268:F269)</f>
        <v>0</v>
      </c>
      <c r="G267" s="25">
        <f>SUM(G268:G269)</f>
        <v>0</v>
      </c>
      <c r="H267" s="25">
        <f>SUM(H268:H269)</f>
        <v>0</v>
      </c>
    </row>
    <row r="268" spans="1:8" s="45" customFormat="1" ht="30" hidden="1" x14ac:dyDescent="0.2">
      <c r="A268" s="32" t="s">
        <v>48</v>
      </c>
      <c r="B268" s="23" t="s">
        <v>69</v>
      </c>
      <c r="C268" s="23" t="s">
        <v>15</v>
      </c>
      <c r="D268" s="36" t="s">
        <v>112</v>
      </c>
      <c r="E268" s="31">
        <v>400</v>
      </c>
      <c r="F268" s="25">
        <v>0</v>
      </c>
      <c r="G268" s="25">
        <v>0</v>
      </c>
      <c r="H268" s="28"/>
    </row>
    <row r="269" spans="1:8" s="45" customFormat="1" ht="15" hidden="1" x14ac:dyDescent="0.2">
      <c r="A269" s="32" t="s">
        <v>28</v>
      </c>
      <c r="B269" s="23" t="s">
        <v>69</v>
      </c>
      <c r="C269" s="23" t="s">
        <v>15</v>
      </c>
      <c r="D269" s="36" t="s">
        <v>112</v>
      </c>
      <c r="E269" s="31">
        <v>800</v>
      </c>
      <c r="F269" s="25">
        <v>0</v>
      </c>
      <c r="G269" s="25">
        <v>0</v>
      </c>
      <c r="H269" s="28"/>
    </row>
    <row r="270" spans="1:8" s="44" customFormat="1" ht="31.5" x14ac:dyDescent="0.25">
      <c r="A270" s="34" t="s">
        <v>113</v>
      </c>
      <c r="B270" s="19" t="s">
        <v>69</v>
      </c>
      <c r="C270" s="19" t="s">
        <v>30</v>
      </c>
      <c r="D270" s="30"/>
      <c r="E270" s="30"/>
      <c r="F270" s="20">
        <f>F271+F277</f>
        <v>30825569</v>
      </c>
      <c r="G270" s="20">
        <f>G271+G277</f>
        <v>31087708.57</v>
      </c>
      <c r="H270" s="20">
        <f>H271+H277</f>
        <v>31398640.409999996</v>
      </c>
    </row>
    <row r="271" spans="1:8" s="45" customFormat="1" x14ac:dyDescent="0.25">
      <c r="A271" s="34" t="s">
        <v>95</v>
      </c>
      <c r="B271" s="19" t="s">
        <v>69</v>
      </c>
      <c r="C271" s="19" t="s">
        <v>30</v>
      </c>
      <c r="D271" s="35" t="s">
        <v>96</v>
      </c>
      <c r="E271" s="30"/>
      <c r="F271" s="24">
        <f>F272</f>
        <v>30665569</v>
      </c>
      <c r="G271" s="24">
        <f>G272</f>
        <v>31087708.57</v>
      </c>
      <c r="H271" s="24">
        <f>H272</f>
        <v>31398640.409999996</v>
      </c>
    </row>
    <row r="272" spans="1:8" s="45" customFormat="1" ht="15" x14ac:dyDescent="0.2">
      <c r="A272" s="304" t="s">
        <v>50</v>
      </c>
      <c r="B272" s="23" t="s">
        <v>69</v>
      </c>
      <c r="C272" s="23" t="s">
        <v>30</v>
      </c>
      <c r="D272" s="36" t="s">
        <v>98</v>
      </c>
      <c r="E272" s="31"/>
      <c r="F272" s="24">
        <f>SUM(F273:F276)</f>
        <v>30665569</v>
      </c>
      <c r="G272" s="24">
        <f>SUM(G273:G276)</f>
        <v>31087708.57</v>
      </c>
      <c r="H272" s="24">
        <f>SUM(H273:H276)</f>
        <v>31398640.409999996</v>
      </c>
    </row>
    <row r="273" spans="1:8" s="44" customFormat="1" ht="75" x14ac:dyDescent="0.2">
      <c r="A273" s="32" t="s">
        <v>22</v>
      </c>
      <c r="B273" s="23" t="s">
        <v>69</v>
      </c>
      <c r="C273" s="23" t="s">
        <v>30</v>
      </c>
      <c r="D273" s="36" t="s">
        <v>98</v>
      </c>
      <c r="E273" s="31">
        <v>100</v>
      </c>
      <c r="F273" s="28">
        <f>'Приложение 5'!G415</f>
        <v>25934801.149999999</v>
      </c>
      <c r="G273" s="28">
        <f>'Приложение 5'!H415</f>
        <v>26048452.670000002</v>
      </c>
      <c r="H273" s="28">
        <f>'Приложение 5'!I415</f>
        <v>26161814.899999999</v>
      </c>
    </row>
    <row r="274" spans="1:8" s="47" customFormat="1" ht="43.15" customHeight="1" x14ac:dyDescent="0.2">
      <c r="A274" s="22" t="s">
        <v>26</v>
      </c>
      <c r="B274" s="23" t="s">
        <v>69</v>
      </c>
      <c r="C274" s="23" t="s">
        <v>30</v>
      </c>
      <c r="D274" s="36" t="s">
        <v>98</v>
      </c>
      <c r="E274" s="31">
        <v>200</v>
      </c>
      <c r="F274" s="28">
        <f>'Приложение 5'!G416</f>
        <v>4730767.8499999996</v>
      </c>
      <c r="G274" s="28">
        <f>'Приложение 5'!H416</f>
        <v>5039255.9000000004</v>
      </c>
      <c r="H274" s="28">
        <f>'Приложение 5'!I416</f>
        <v>5236825.51</v>
      </c>
    </row>
    <row r="275" spans="1:8" s="47" customFormat="1" ht="15" hidden="1" x14ac:dyDescent="0.2">
      <c r="A275" s="32" t="s">
        <v>52</v>
      </c>
      <c r="B275" s="23" t="s">
        <v>69</v>
      </c>
      <c r="C275" s="23" t="s">
        <v>30</v>
      </c>
      <c r="D275" s="36" t="s">
        <v>98</v>
      </c>
      <c r="E275" s="31">
        <v>300</v>
      </c>
      <c r="F275" s="306">
        <v>0</v>
      </c>
      <c r="G275" s="306">
        <v>0</v>
      </c>
      <c r="H275" s="306">
        <v>0</v>
      </c>
    </row>
    <row r="276" spans="1:8" s="44" customFormat="1" ht="15" hidden="1" x14ac:dyDescent="0.2">
      <c r="A276" s="32" t="s">
        <v>28</v>
      </c>
      <c r="B276" s="23" t="s">
        <v>69</v>
      </c>
      <c r="C276" s="23" t="s">
        <v>30</v>
      </c>
      <c r="D276" s="36" t="s">
        <v>98</v>
      </c>
      <c r="E276" s="31">
        <v>800</v>
      </c>
      <c r="F276" s="28">
        <v>0</v>
      </c>
      <c r="G276" s="28">
        <v>0</v>
      </c>
      <c r="H276" s="28">
        <v>0</v>
      </c>
    </row>
    <row r="277" spans="1:8" s="44" customFormat="1" x14ac:dyDescent="0.25">
      <c r="A277" s="18" t="s">
        <v>18</v>
      </c>
      <c r="B277" s="19" t="s">
        <v>69</v>
      </c>
      <c r="C277" s="19" t="s">
        <v>30</v>
      </c>
      <c r="D277" s="19" t="s">
        <v>19</v>
      </c>
      <c r="E277" s="30"/>
      <c r="F277" s="42">
        <f t="shared" ref="F277:H278" si="33">F278</f>
        <v>160000</v>
      </c>
      <c r="G277" s="42">
        <f t="shared" si="33"/>
        <v>0</v>
      </c>
      <c r="H277" s="42">
        <f t="shared" si="33"/>
        <v>0</v>
      </c>
    </row>
    <row r="278" spans="1:8" s="44" customFormat="1" ht="15" x14ac:dyDescent="0.2">
      <c r="A278" s="22" t="s">
        <v>56</v>
      </c>
      <c r="B278" s="23" t="s">
        <v>69</v>
      </c>
      <c r="C278" s="23" t="s">
        <v>30</v>
      </c>
      <c r="D278" s="23" t="s">
        <v>38</v>
      </c>
      <c r="E278" s="31"/>
      <c r="F278" s="28">
        <f t="shared" si="33"/>
        <v>160000</v>
      </c>
      <c r="G278" s="28">
        <f t="shared" si="33"/>
        <v>0</v>
      </c>
      <c r="H278" s="28">
        <f t="shared" si="33"/>
        <v>0</v>
      </c>
    </row>
    <row r="279" spans="1:8" s="44" customFormat="1" ht="30" x14ac:dyDescent="0.2">
      <c r="A279" s="22" t="s">
        <v>26</v>
      </c>
      <c r="B279" s="23" t="s">
        <v>69</v>
      </c>
      <c r="C279" s="23" t="s">
        <v>30</v>
      </c>
      <c r="D279" s="23" t="s">
        <v>38</v>
      </c>
      <c r="E279" s="31">
        <v>200</v>
      </c>
      <c r="F279" s="28">
        <f>'Приложение 3'!F189</f>
        <v>160000</v>
      </c>
      <c r="G279" s="28">
        <f>'Приложение 3'!G189</f>
        <v>0</v>
      </c>
      <c r="H279" s="28">
        <f>'Приложение 3'!H189</f>
        <v>0</v>
      </c>
    </row>
    <row r="280" spans="1:8" s="44" customFormat="1" x14ac:dyDescent="0.25">
      <c r="A280" s="34" t="s">
        <v>114</v>
      </c>
      <c r="B280" s="19" t="s">
        <v>74</v>
      </c>
      <c r="C280" s="19"/>
      <c r="D280" s="36"/>
      <c r="E280" s="31"/>
      <c r="F280" s="42">
        <f t="shared" ref="F280:H283" si="34">F281</f>
        <v>34000000</v>
      </c>
      <c r="G280" s="42">
        <f t="shared" si="34"/>
        <v>34000000</v>
      </c>
      <c r="H280" s="42">
        <f t="shared" si="34"/>
        <v>34000000</v>
      </c>
    </row>
    <row r="281" spans="1:8" s="44" customFormat="1" x14ac:dyDescent="0.25">
      <c r="A281" s="34" t="s">
        <v>115</v>
      </c>
      <c r="B281" s="19" t="s">
        <v>74</v>
      </c>
      <c r="C281" s="19" t="s">
        <v>74</v>
      </c>
      <c r="D281" s="36"/>
      <c r="E281" s="31"/>
      <c r="F281" s="42">
        <f t="shared" si="34"/>
        <v>34000000</v>
      </c>
      <c r="G281" s="42">
        <f t="shared" si="34"/>
        <v>34000000</v>
      </c>
      <c r="H281" s="42">
        <f t="shared" si="34"/>
        <v>34000000</v>
      </c>
    </row>
    <row r="282" spans="1:8" s="44" customFormat="1" ht="47.25" x14ac:dyDescent="0.25">
      <c r="A282" s="18" t="s">
        <v>749</v>
      </c>
      <c r="B282" s="19" t="s">
        <v>74</v>
      </c>
      <c r="C282" s="19" t="s">
        <v>74</v>
      </c>
      <c r="D282" s="134" t="s">
        <v>116</v>
      </c>
      <c r="E282" s="31"/>
      <c r="F282" s="42">
        <f t="shared" si="34"/>
        <v>34000000</v>
      </c>
      <c r="G282" s="42">
        <f t="shared" si="34"/>
        <v>34000000</v>
      </c>
      <c r="H282" s="42">
        <f t="shared" si="34"/>
        <v>34000000</v>
      </c>
    </row>
    <row r="283" spans="1:8" s="45" customFormat="1" ht="30" x14ac:dyDescent="0.2">
      <c r="A283" s="22" t="s">
        <v>617</v>
      </c>
      <c r="B283" s="23" t="s">
        <v>74</v>
      </c>
      <c r="C283" s="23" t="s">
        <v>74</v>
      </c>
      <c r="D283" s="136" t="s">
        <v>117</v>
      </c>
      <c r="E283" s="31"/>
      <c r="F283" s="28">
        <f t="shared" si="34"/>
        <v>34000000</v>
      </c>
      <c r="G283" s="28">
        <f t="shared" si="34"/>
        <v>34000000</v>
      </c>
      <c r="H283" s="28">
        <f t="shared" si="34"/>
        <v>34000000</v>
      </c>
    </row>
    <row r="284" spans="1:8" s="44" customFormat="1" ht="30" x14ac:dyDescent="0.2">
      <c r="A284" s="22" t="s">
        <v>26</v>
      </c>
      <c r="B284" s="23" t="s">
        <v>74</v>
      </c>
      <c r="C284" s="23" t="s">
        <v>74</v>
      </c>
      <c r="D284" s="136" t="s">
        <v>117</v>
      </c>
      <c r="E284" s="31">
        <v>200</v>
      </c>
      <c r="F284" s="28">
        <f>'Приложение 5'!G428</f>
        <v>34000000</v>
      </c>
      <c r="G284" s="28">
        <f>'Приложение 5'!H428</f>
        <v>34000000</v>
      </c>
      <c r="H284" s="28">
        <f>'Приложение 5'!I428</f>
        <v>34000000</v>
      </c>
    </row>
    <row r="285" spans="1:8" s="44" customFormat="1" x14ac:dyDescent="0.25">
      <c r="A285" s="18" t="s">
        <v>118</v>
      </c>
      <c r="B285" s="19" t="s">
        <v>59</v>
      </c>
      <c r="C285" s="19"/>
      <c r="D285" s="19"/>
      <c r="E285" s="19"/>
      <c r="F285" s="20">
        <f>F286+F293+F306+F326</f>
        <v>105144630.56</v>
      </c>
      <c r="G285" s="20">
        <f>G286+G293+G306+G326</f>
        <v>98072445.280000001</v>
      </c>
      <c r="H285" s="20">
        <f>H286+H293+H306+H326</f>
        <v>101480088.30000001</v>
      </c>
    </row>
    <row r="286" spans="1:8" s="44" customFormat="1" x14ac:dyDescent="0.25">
      <c r="A286" s="18" t="s">
        <v>119</v>
      </c>
      <c r="B286" s="19" t="s">
        <v>59</v>
      </c>
      <c r="C286" s="19" t="s">
        <v>15</v>
      </c>
      <c r="D286" s="19"/>
      <c r="E286" s="19"/>
      <c r="F286" s="20">
        <f>F287+F290</f>
        <v>9837841</v>
      </c>
      <c r="G286" s="20">
        <f>G287+G290</f>
        <v>9494315</v>
      </c>
      <c r="H286" s="20">
        <f>H287+H290</f>
        <v>9494316</v>
      </c>
    </row>
    <row r="287" spans="1:8" s="45" customFormat="1" x14ac:dyDescent="0.25">
      <c r="A287" s="18" t="s">
        <v>120</v>
      </c>
      <c r="B287" s="19" t="s">
        <v>59</v>
      </c>
      <c r="C287" s="19" t="s">
        <v>15</v>
      </c>
      <c r="D287" s="19" t="s">
        <v>121</v>
      </c>
      <c r="E287" s="19"/>
      <c r="F287" s="20">
        <f t="shared" ref="F287:H288" si="35">F288</f>
        <v>5473526</v>
      </c>
      <c r="G287" s="20">
        <f t="shared" si="35"/>
        <v>5130000</v>
      </c>
      <c r="H287" s="20">
        <f t="shared" si="35"/>
        <v>5130001</v>
      </c>
    </row>
    <row r="288" spans="1:8" s="45" customFormat="1" ht="15" x14ac:dyDescent="0.2">
      <c r="A288" s="22" t="s">
        <v>50</v>
      </c>
      <c r="B288" s="23" t="s">
        <v>59</v>
      </c>
      <c r="C288" s="23" t="s">
        <v>15</v>
      </c>
      <c r="D288" s="23" t="s">
        <v>122</v>
      </c>
      <c r="E288" s="23"/>
      <c r="F288" s="24">
        <f t="shared" si="35"/>
        <v>5473526</v>
      </c>
      <c r="G288" s="24">
        <f t="shared" si="35"/>
        <v>5130000</v>
      </c>
      <c r="H288" s="24">
        <f t="shared" si="35"/>
        <v>5130001</v>
      </c>
    </row>
    <row r="289" spans="1:8" s="45" customFormat="1" ht="15" x14ac:dyDescent="0.2">
      <c r="A289" s="22" t="s">
        <v>52</v>
      </c>
      <c r="B289" s="23" t="s">
        <v>59</v>
      </c>
      <c r="C289" s="23" t="s">
        <v>15</v>
      </c>
      <c r="D289" s="23" t="s">
        <v>122</v>
      </c>
      <c r="E289" s="23" t="s">
        <v>53</v>
      </c>
      <c r="F289" s="24">
        <f>'Приложение 5'!G434</f>
        <v>5473526</v>
      </c>
      <c r="G289" s="24">
        <f>'Приложение 5'!H434</f>
        <v>5130000</v>
      </c>
      <c r="H289" s="24">
        <f>'Приложение 5'!I434</f>
        <v>5130001</v>
      </c>
    </row>
    <row r="290" spans="1:8" s="44" customFormat="1" x14ac:dyDescent="0.25">
      <c r="A290" s="18" t="s">
        <v>18</v>
      </c>
      <c r="B290" s="19" t="s">
        <v>59</v>
      </c>
      <c r="C290" s="19" t="s">
        <v>15</v>
      </c>
      <c r="D290" s="19" t="s">
        <v>19</v>
      </c>
      <c r="E290" s="19"/>
      <c r="F290" s="20">
        <f t="shared" ref="F290:H291" si="36">F291</f>
        <v>4364315</v>
      </c>
      <c r="G290" s="20">
        <f t="shared" si="36"/>
        <v>4364315</v>
      </c>
      <c r="H290" s="20">
        <f t="shared" si="36"/>
        <v>4364315</v>
      </c>
    </row>
    <row r="291" spans="1:8" s="45" customFormat="1" ht="15" x14ac:dyDescent="0.2">
      <c r="A291" s="22" t="s">
        <v>56</v>
      </c>
      <c r="B291" s="23" t="s">
        <v>59</v>
      </c>
      <c r="C291" s="23" t="s">
        <v>15</v>
      </c>
      <c r="D291" s="23" t="s">
        <v>38</v>
      </c>
      <c r="E291" s="23"/>
      <c r="F291" s="24">
        <f t="shared" si="36"/>
        <v>4364315</v>
      </c>
      <c r="G291" s="24">
        <f t="shared" si="36"/>
        <v>4364315</v>
      </c>
      <c r="H291" s="24">
        <f t="shared" si="36"/>
        <v>4364315</v>
      </c>
    </row>
    <row r="292" spans="1:8" s="44" customFormat="1" ht="15" x14ac:dyDescent="0.2">
      <c r="A292" s="22" t="s">
        <v>52</v>
      </c>
      <c r="B292" s="23" t="s">
        <v>59</v>
      </c>
      <c r="C292" s="23" t="s">
        <v>15</v>
      </c>
      <c r="D292" s="23" t="s">
        <v>38</v>
      </c>
      <c r="E292" s="23" t="s">
        <v>53</v>
      </c>
      <c r="F292" s="24">
        <f>'Приложение 3'!F195</f>
        <v>4364315</v>
      </c>
      <c r="G292" s="24">
        <f>'Приложение 3'!G195</f>
        <v>4364315</v>
      </c>
      <c r="H292" s="24">
        <f>'Приложение 3'!H195</f>
        <v>4364315</v>
      </c>
    </row>
    <row r="293" spans="1:8" s="44" customFormat="1" x14ac:dyDescent="0.25">
      <c r="A293" s="18" t="s">
        <v>123</v>
      </c>
      <c r="B293" s="19" t="s">
        <v>59</v>
      </c>
      <c r="C293" s="19" t="s">
        <v>25</v>
      </c>
      <c r="D293" s="19"/>
      <c r="E293" s="19"/>
      <c r="F293" s="20">
        <f>F294+F300</f>
        <v>32558307.120000001</v>
      </c>
      <c r="G293" s="20">
        <f t="shared" ref="G293:H293" si="37">G294+G300</f>
        <v>28981707.120000001</v>
      </c>
      <c r="H293" s="20">
        <f t="shared" si="37"/>
        <v>31232736</v>
      </c>
    </row>
    <row r="294" spans="1:8" s="33" customFormat="1" ht="47.25" x14ac:dyDescent="0.25">
      <c r="A294" s="34" t="s">
        <v>100</v>
      </c>
      <c r="B294" s="19" t="s">
        <v>59</v>
      </c>
      <c r="C294" s="19" t="s">
        <v>25</v>
      </c>
      <c r="D294" s="35" t="s">
        <v>101</v>
      </c>
      <c r="E294" s="19"/>
      <c r="F294" s="20">
        <f>F295</f>
        <v>9285000</v>
      </c>
      <c r="G294" s="20">
        <f>G295</f>
        <v>6908400</v>
      </c>
      <c r="H294" s="20">
        <f>H295</f>
        <v>6932736</v>
      </c>
    </row>
    <row r="295" spans="1:8" s="29" customFormat="1" ht="30.75" x14ac:dyDescent="0.25">
      <c r="A295" s="22" t="s">
        <v>149</v>
      </c>
      <c r="B295" s="23" t="s">
        <v>59</v>
      </c>
      <c r="C295" s="23" t="s">
        <v>25</v>
      </c>
      <c r="D295" s="36" t="s">
        <v>102</v>
      </c>
      <c r="E295" s="23"/>
      <c r="F295" s="24">
        <f>SUM(F296:F299)</f>
        <v>9285000</v>
      </c>
      <c r="G295" s="24">
        <f t="shared" ref="G295:H295" si="38">SUM(G296:G299)</f>
        <v>6908400</v>
      </c>
      <c r="H295" s="24">
        <f t="shared" si="38"/>
        <v>6932736</v>
      </c>
    </row>
    <row r="296" spans="1:8" s="29" customFormat="1" ht="30.75" x14ac:dyDescent="0.25">
      <c r="A296" s="32" t="s">
        <v>26</v>
      </c>
      <c r="B296" s="23" t="s">
        <v>59</v>
      </c>
      <c r="C296" s="23" t="s">
        <v>25</v>
      </c>
      <c r="D296" s="36" t="s">
        <v>102</v>
      </c>
      <c r="E296" s="23" t="s">
        <v>27</v>
      </c>
      <c r="F296" s="24">
        <f>'Приложение 5'!G443</f>
        <v>585000</v>
      </c>
      <c r="G296" s="24">
        <f>'Приложение 5'!H443</f>
        <v>608400</v>
      </c>
      <c r="H296" s="24">
        <f>'Приложение 5'!I443</f>
        <v>632736</v>
      </c>
    </row>
    <row r="297" spans="1:8" s="29" customFormat="1" x14ac:dyDescent="0.25">
      <c r="A297" s="22" t="s">
        <v>52</v>
      </c>
      <c r="B297" s="23" t="s">
        <v>59</v>
      </c>
      <c r="C297" s="23" t="s">
        <v>25</v>
      </c>
      <c r="D297" s="36" t="s">
        <v>102</v>
      </c>
      <c r="E297" s="23" t="s">
        <v>53</v>
      </c>
      <c r="F297" s="24">
        <f>'Приложение 5'!G447</f>
        <v>0</v>
      </c>
      <c r="G297" s="24">
        <f>'Приложение 5'!H447</f>
        <v>600000</v>
      </c>
      <c r="H297" s="24">
        <f>'Приложение 5'!I447</f>
        <v>600000</v>
      </c>
    </row>
    <row r="298" spans="1:8" s="29" customFormat="1" ht="30.75" x14ac:dyDescent="0.25">
      <c r="A298" s="32" t="s">
        <v>54</v>
      </c>
      <c r="B298" s="23" t="s">
        <v>59</v>
      </c>
      <c r="C298" s="23" t="s">
        <v>25</v>
      </c>
      <c r="D298" s="36" t="s">
        <v>102</v>
      </c>
      <c r="E298" s="23" t="s">
        <v>55</v>
      </c>
      <c r="F298" s="24">
        <f>'Приложение 5'!G445</f>
        <v>8100000</v>
      </c>
      <c r="G298" s="24">
        <f>'Приложение 5'!H445</f>
        <v>5700000</v>
      </c>
      <c r="H298" s="24">
        <f>'Приложение 5'!I445</f>
        <v>5700000</v>
      </c>
    </row>
    <row r="299" spans="1:8" s="29" customFormat="1" x14ac:dyDescent="0.25">
      <c r="A299" s="32" t="s">
        <v>28</v>
      </c>
      <c r="B299" s="23" t="s">
        <v>59</v>
      </c>
      <c r="C299" s="23" t="s">
        <v>25</v>
      </c>
      <c r="D299" s="36" t="s">
        <v>102</v>
      </c>
      <c r="E299" s="23" t="s">
        <v>29</v>
      </c>
      <c r="F299" s="24">
        <f>'Приложение 5'!G448</f>
        <v>600000</v>
      </c>
      <c r="G299" s="24">
        <f>'Приложение 5'!H448</f>
        <v>0</v>
      </c>
      <c r="H299" s="24">
        <f>'Приложение 5'!I448</f>
        <v>0</v>
      </c>
    </row>
    <row r="300" spans="1:8" s="29" customFormat="1" ht="47.25" x14ac:dyDescent="0.25">
      <c r="A300" s="18" t="s">
        <v>41</v>
      </c>
      <c r="B300" s="19" t="s">
        <v>59</v>
      </c>
      <c r="C300" s="19" t="s">
        <v>25</v>
      </c>
      <c r="D300" s="19" t="s">
        <v>42</v>
      </c>
      <c r="E300" s="19"/>
      <c r="F300" s="20">
        <f>F301+F304</f>
        <v>23273307.120000001</v>
      </c>
      <c r="G300" s="20">
        <f>G301+G304</f>
        <v>22073307.120000001</v>
      </c>
      <c r="H300" s="20">
        <f>H301+H304</f>
        <v>24300000</v>
      </c>
    </row>
    <row r="301" spans="1:8" s="29" customFormat="1" ht="60.75" x14ac:dyDescent="0.25">
      <c r="A301" s="22" t="s">
        <v>217</v>
      </c>
      <c r="B301" s="23" t="s">
        <v>59</v>
      </c>
      <c r="C301" s="23" t="s">
        <v>25</v>
      </c>
      <c r="D301" s="23" t="s">
        <v>44</v>
      </c>
      <c r="E301" s="23"/>
      <c r="F301" s="24">
        <f>SUM(F302:F303)</f>
        <v>20273307.120000001</v>
      </c>
      <c r="G301" s="24">
        <f>SUM(G302:G303)</f>
        <v>19073307.120000001</v>
      </c>
      <c r="H301" s="24">
        <f>SUM(H302:H303)</f>
        <v>21300000</v>
      </c>
    </row>
    <row r="302" spans="1:8" s="29" customFormat="1" x14ac:dyDescent="0.25">
      <c r="A302" s="22" t="s">
        <v>52</v>
      </c>
      <c r="B302" s="23" t="s">
        <v>59</v>
      </c>
      <c r="C302" s="23" t="s">
        <v>25</v>
      </c>
      <c r="D302" s="23" t="s">
        <v>44</v>
      </c>
      <c r="E302" s="23" t="s">
        <v>53</v>
      </c>
      <c r="F302" s="24">
        <f>'Приложение 5'!G452+'Приложение 5'!G456</f>
        <v>12300000</v>
      </c>
      <c r="G302" s="24">
        <f>'Приложение 5'!H452+'Приложение 5'!H456</f>
        <v>12300000</v>
      </c>
      <c r="H302" s="24">
        <f>'Приложение 5'!I452+'Приложение 5'!I456</f>
        <v>12300000</v>
      </c>
    </row>
    <row r="303" spans="1:8" s="29" customFormat="1" ht="30.75" x14ac:dyDescent="0.25">
      <c r="A303" s="22" t="s">
        <v>124</v>
      </c>
      <c r="B303" s="23" t="s">
        <v>59</v>
      </c>
      <c r="C303" s="23" t="s">
        <v>25</v>
      </c>
      <c r="D303" s="23" t="s">
        <v>44</v>
      </c>
      <c r="E303" s="23" t="s">
        <v>49</v>
      </c>
      <c r="F303" s="24">
        <f>'Приложение 5'!G454</f>
        <v>7973307.1200000001</v>
      </c>
      <c r="G303" s="24">
        <f>'Приложение 5'!H454</f>
        <v>6773307.1200000001</v>
      </c>
      <c r="H303" s="24">
        <f>'Приложение 5'!I454</f>
        <v>9000000</v>
      </c>
    </row>
    <row r="304" spans="1:8" s="29" customFormat="1" x14ac:dyDescent="0.25">
      <c r="A304" s="22" t="s">
        <v>50</v>
      </c>
      <c r="B304" s="23" t="s">
        <v>59</v>
      </c>
      <c r="C304" s="23" t="s">
        <v>25</v>
      </c>
      <c r="D304" s="23" t="s">
        <v>125</v>
      </c>
      <c r="E304" s="23"/>
      <c r="F304" s="24">
        <f>F305</f>
        <v>3000000</v>
      </c>
      <c r="G304" s="24">
        <f>G305</f>
        <v>3000000</v>
      </c>
      <c r="H304" s="24">
        <f>H305</f>
        <v>3000000</v>
      </c>
    </row>
    <row r="305" spans="1:8" s="29" customFormat="1" x14ac:dyDescent="0.25">
      <c r="A305" s="22" t="s">
        <v>52</v>
      </c>
      <c r="B305" s="23" t="s">
        <v>59</v>
      </c>
      <c r="C305" s="23" t="s">
        <v>25</v>
      </c>
      <c r="D305" s="23" t="s">
        <v>125</v>
      </c>
      <c r="E305" s="23" t="s">
        <v>53</v>
      </c>
      <c r="F305" s="24">
        <f>'Приложение 5'!G459</f>
        <v>3000000</v>
      </c>
      <c r="G305" s="24">
        <f>'Приложение 5'!H459</f>
        <v>3000000</v>
      </c>
      <c r="H305" s="24">
        <f>'Приложение 5'!I459</f>
        <v>3000000</v>
      </c>
    </row>
    <row r="306" spans="1:8" s="27" customFormat="1" x14ac:dyDescent="0.25">
      <c r="A306" s="18" t="s">
        <v>126</v>
      </c>
      <c r="B306" s="19" t="s">
        <v>59</v>
      </c>
      <c r="C306" s="19" t="s">
        <v>30</v>
      </c>
      <c r="D306" s="19"/>
      <c r="E306" s="19"/>
      <c r="F306" s="20">
        <f>F307+F312+F318+F321</f>
        <v>45076530.609999999</v>
      </c>
      <c r="G306" s="20">
        <f>G307+G312+G318+G321</f>
        <v>45897791.100000001</v>
      </c>
      <c r="H306" s="20">
        <f>H307+H312+H318+H321</f>
        <v>46958194.240000002</v>
      </c>
    </row>
    <row r="307" spans="1:8" ht="47.25" x14ac:dyDescent="0.25">
      <c r="A307" s="34" t="s">
        <v>100</v>
      </c>
      <c r="B307" s="19" t="s">
        <v>59</v>
      </c>
      <c r="C307" s="19" t="s">
        <v>30</v>
      </c>
      <c r="D307" s="35" t="s">
        <v>101</v>
      </c>
      <c r="E307" s="19"/>
      <c r="F307" s="20">
        <f t="shared" ref="F307:H308" si="39">F308</f>
        <v>2276711.13</v>
      </c>
      <c r="G307" s="20">
        <f t="shared" si="39"/>
        <v>2334791.1</v>
      </c>
      <c r="H307" s="20">
        <f t="shared" si="39"/>
        <v>2395194.2400000002</v>
      </c>
    </row>
    <row r="308" spans="1:8" x14ac:dyDescent="0.25">
      <c r="A308" s="22" t="s">
        <v>43</v>
      </c>
      <c r="B308" s="23" t="s">
        <v>59</v>
      </c>
      <c r="C308" s="23" t="s">
        <v>30</v>
      </c>
      <c r="D308" s="36" t="s">
        <v>102</v>
      </c>
      <c r="E308" s="23"/>
      <c r="F308" s="24">
        <f t="shared" si="39"/>
        <v>2276711.13</v>
      </c>
      <c r="G308" s="24">
        <f t="shared" si="39"/>
        <v>2334791.1</v>
      </c>
      <c r="H308" s="24">
        <f t="shared" si="39"/>
        <v>2395194.2400000002</v>
      </c>
    </row>
    <row r="309" spans="1:8" s="56" customFormat="1" x14ac:dyDescent="0.25">
      <c r="A309" s="22" t="s">
        <v>150</v>
      </c>
      <c r="B309" s="23" t="s">
        <v>59</v>
      </c>
      <c r="C309" s="23" t="s">
        <v>30</v>
      </c>
      <c r="D309" s="36" t="s">
        <v>102</v>
      </c>
      <c r="E309" s="23"/>
      <c r="F309" s="24">
        <f>SUM(F310:F311)</f>
        <v>2276711.13</v>
      </c>
      <c r="G309" s="24">
        <f>SUM(G310:G311)</f>
        <v>2334791.1</v>
      </c>
      <c r="H309" s="24">
        <f>SUM(H310:H311)</f>
        <v>2395194.2400000002</v>
      </c>
    </row>
    <row r="310" spans="1:8" ht="30.75" x14ac:dyDescent="0.25">
      <c r="A310" s="22" t="s">
        <v>26</v>
      </c>
      <c r="B310" s="23" t="s">
        <v>59</v>
      </c>
      <c r="C310" s="23" t="s">
        <v>30</v>
      </c>
      <c r="D310" s="36" t="s">
        <v>102</v>
      </c>
      <c r="E310" s="23" t="s">
        <v>27</v>
      </c>
      <c r="F310" s="28">
        <f>'Приложение 5'!G465</f>
        <v>1451999.13</v>
      </c>
      <c r="G310" s="28">
        <f>'Приложение 5'!H465</f>
        <v>1510079.1</v>
      </c>
      <c r="H310" s="28">
        <f>'Приложение 5'!I465</f>
        <v>1570482.24</v>
      </c>
    </row>
    <row r="311" spans="1:8" x14ac:dyDescent="0.25">
      <c r="A311" s="22" t="s">
        <v>52</v>
      </c>
      <c r="B311" s="23" t="s">
        <v>59</v>
      </c>
      <c r="C311" s="23" t="s">
        <v>30</v>
      </c>
      <c r="D311" s="36" t="s">
        <v>102</v>
      </c>
      <c r="E311" s="23" t="s">
        <v>53</v>
      </c>
      <c r="F311" s="28">
        <f>'Приложение 5'!G466</f>
        <v>824712</v>
      </c>
      <c r="G311" s="28">
        <f>'Приложение 5'!H466</f>
        <v>824712</v>
      </c>
      <c r="H311" s="28">
        <f>'Приложение 5'!I466</f>
        <v>824712</v>
      </c>
    </row>
    <row r="312" spans="1:8" x14ac:dyDescent="0.25">
      <c r="A312" s="18" t="s">
        <v>120</v>
      </c>
      <c r="B312" s="19" t="s">
        <v>59</v>
      </c>
      <c r="C312" s="19" t="s">
        <v>30</v>
      </c>
      <c r="D312" s="19" t="s">
        <v>121</v>
      </c>
      <c r="E312" s="19"/>
      <c r="F312" s="20">
        <f>F313+F316</f>
        <v>2063000</v>
      </c>
      <c r="G312" s="20">
        <f>G313+G316</f>
        <v>2063000</v>
      </c>
      <c r="H312" s="20">
        <f>H313+H316</f>
        <v>2063000</v>
      </c>
    </row>
    <row r="313" spans="1:8" ht="45.75" x14ac:dyDescent="0.25">
      <c r="A313" s="22" t="s">
        <v>199</v>
      </c>
      <c r="B313" s="23" t="s">
        <v>59</v>
      </c>
      <c r="C313" s="23" t="s">
        <v>30</v>
      </c>
      <c r="D313" s="23" t="s">
        <v>127</v>
      </c>
      <c r="E313" s="23"/>
      <c r="F313" s="24">
        <f>SUM(F314:F315)</f>
        <v>794000</v>
      </c>
      <c r="G313" s="24">
        <f>SUM(G314:G315)</f>
        <v>794000</v>
      </c>
      <c r="H313" s="24">
        <f>SUM(H314:H315)</f>
        <v>794000</v>
      </c>
    </row>
    <row r="314" spans="1:8" ht="30.75" x14ac:dyDescent="0.25">
      <c r="A314" s="22" t="s">
        <v>26</v>
      </c>
      <c r="B314" s="23" t="s">
        <v>59</v>
      </c>
      <c r="C314" s="23" t="s">
        <v>30</v>
      </c>
      <c r="D314" s="23" t="s">
        <v>127</v>
      </c>
      <c r="E314" s="23" t="s">
        <v>27</v>
      </c>
      <c r="F314" s="24">
        <f>'Приложение 5'!G470</f>
        <v>194000</v>
      </c>
      <c r="G314" s="24">
        <f>'Приложение 5'!H470</f>
        <v>194000</v>
      </c>
      <c r="H314" s="24">
        <f>'Приложение 5'!I470</f>
        <v>194000</v>
      </c>
    </row>
    <row r="315" spans="1:8" x14ac:dyDescent="0.25">
      <c r="A315" s="22" t="s">
        <v>52</v>
      </c>
      <c r="B315" s="23" t="s">
        <v>59</v>
      </c>
      <c r="C315" s="23" t="s">
        <v>30</v>
      </c>
      <c r="D315" s="23" t="s">
        <v>127</v>
      </c>
      <c r="E315" s="23" t="s">
        <v>53</v>
      </c>
      <c r="F315" s="24">
        <f>'Приложение 5'!G471</f>
        <v>600000</v>
      </c>
      <c r="G315" s="24">
        <f>'Приложение 5'!H471</f>
        <v>600000</v>
      </c>
      <c r="H315" s="24">
        <f>'Приложение 5'!I471</f>
        <v>600000</v>
      </c>
    </row>
    <row r="316" spans="1:8" x14ac:dyDescent="0.25">
      <c r="A316" s="22" t="s">
        <v>50</v>
      </c>
      <c r="B316" s="23" t="s">
        <v>59</v>
      </c>
      <c r="C316" s="23" t="s">
        <v>30</v>
      </c>
      <c r="D316" s="23" t="s">
        <v>122</v>
      </c>
      <c r="E316" s="23"/>
      <c r="F316" s="24">
        <f>F317</f>
        <v>1269000</v>
      </c>
      <c r="G316" s="24">
        <f>G317</f>
        <v>1269000</v>
      </c>
      <c r="H316" s="24">
        <f>H317</f>
        <v>1269000</v>
      </c>
    </row>
    <row r="317" spans="1:8" x14ac:dyDescent="0.25">
      <c r="A317" s="22" t="s">
        <v>52</v>
      </c>
      <c r="B317" s="23" t="s">
        <v>59</v>
      </c>
      <c r="C317" s="23" t="s">
        <v>30</v>
      </c>
      <c r="D317" s="23" t="s">
        <v>122</v>
      </c>
      <c r="E317" s="23" t="s">
        <v>53</v>
      </c>
      <c r="F317" s="24">
        <f>'Приложение 5'!G474</f>
        <v>1269000</v>
      </c>
      <c r="G317" s="24">
        <f>'Приложение 5'!H474</f>
        <v>1269000</v>
      </c>
      <c r="H317" s="24">
        <f>'Приложение 5'!I474</f>
        <v>1269000</v>
      </c>
    </row>
    <row r="318" spans="1:8" ht="47.25" x14ac:dyDescent="0.25">
      <c r="A318" s="18" t="s">
        <v>41</v>
      </c>
      <c r="B318" s="19" t="s">
        <v>59</v>
      </c>
      <c r="C318" s="19" t="s">
        <v>30</v>
      </c>
      <c r="D318" s="19" t="s">
        <v>42</v>
      </c>
      <c r="E318" s="19"/>
      <c r="F318" s="20">
        <f t="shared" ref="F318:H319" si="40">F319</f>
        <v>27236819.48</v>
      </c>
      <c r="G318" s="20">
        <f t="shared" si="40"/>
        <v>28000000</v>
      </c>
      <c r="H318" s="20">
        <f t="shared" si="40"/>
        <v>29000000</v>
      </c>
    </row>
    <row r="319" spans="1:8" ht="60.75" x14ac:dyDescent="0.25">
      <c r="A319" s="22" t="s">
        <v>217</v>
      </c>
      <c r="B319" s="23" t="s">
        <v>59</v>
      </c>
      <c r="C319" s="23" t="s">
        <v>30</v>
      </c>
      <c r="D319" s="23" t="s">
        <v>44</v>
      </c>
      <c r="E319" s="23"/>
      <c r="F319" s="24">
        <f t="shared" si="40"/>
        <v>27236819.48</v>
      </c>
      <c r="G319" s="24">
        <f t="shared" si="40"/>
        <v>28000000</v>
      </c>
      <c r="H319" s="24">
        <f t="shared" si="40"/>
        <v>29000000</v>
      </c>
    </row>
    <row r="320" spans="1:8" x14ac:dyDescent="0.25">
      <c r="A320" s="22" t="s">
        <v>52</v>
      </c>
      <c r="B320" s="23" t="s">
        <v>59</v>
      </c>
      <c r="C320" s="23" t="s">
        <v>30</v>
      </c>
      <c r="D320" s="23" t="s">
        <v>44</v>
      </c>
      <c r="E320" s="23" t="s">
        <v>53</v>
      </c>
      <c r="F320" s="24">
        <f>'Приложение 5'!G478</f>
        <v>27236819.48</v>
      </c>
      <c r="G320" s="24">
        <f>'Приложение 5'!H478</f>
        <v>28000000</v>
      </c>
      <c r="H320" s="24">
        <f>'Приложение 5'!I478</f>
        <v>29000000</v>
      </c>
    </row>
    <row r="321" spans="1:8" x14ac:dyDescent="0.25">
      <c r="A321" s="18" t="s">
        <v>18</v>
      </c>
      <c r="B321" s="19" t="s">
        <v>59</v>
      </c>
      <c r="C321" s="19" t="s">
        <v>30</v>
      </c>
      <c r="D321" s="19" t="s">
        <v>19</v>
      </c>
      <c r="E321" s="19"/>
      <c r="F321" s="20">
        <f>F322</f>
        <v>13500000</v>
      </c>
      <c r="G321" s="20">
        <f>G322</f>
        <v>13500000</v>
      </c>
      <c r="H321" s="20">
        <f>H322</f>
        <v>13500000</v>
      </c>
    </row>
    <row r="322" spans="1:8" x14ac:dyDescent="0.25">
      <c r="A322" s="22" t="s">
        <v>56</v>
      </c>
      <c r="B322" s="23" t="s">
        <v>59</v>
      </c>
      <c r="C322" s="23" t="s">
        <v>30</v>
      </c>
      <c r="D322" s="23" t="s">
        <v>38</v>
      </c>
      <c r="E322" s="23"/>
      <c r="F322" s="24">
        <f>F323+F324+F325</f>
        <v>13500000</v>
      </c>
      <c r="G322" s="24">
        <f>G323+G324+G325</f>
        <v>13500000</v>
      </c>
      <c r="H322" s="24">
        <f>H323+H324+H325</f>
        <v>13500000</v>
      </c>
    </row>
    <row r="323" spans="1:8" ht="30.75" x14ac:dyDescent="0.25">
      <c r="A323" s="22" t="s">
        <v>26</v>
      </c>
      <c r="B323" s="23" t="s">
        <v>59</v>
      </c>
      <c r="C323" s="23" t="s">
        <v>30</v>
      </c>
      <c r="D323" s="23" t="s">
        <v>38</v>
      </c>
      <c r="E323" s="23" t="s">
        <v>27</v>
      </c>
      <c r="F323" s="24">
        <f>'Приложение 3'!F207</f>
        <v>197734</v>
      </c>
      <c r="G323" s="24">
        <f>'Приложение 3'!G207</f>
        <v>197734</v>
      </c>
      <c r="H323" s="24">
        <f>'Приложение 3'!H207</f>
        <v>197734</v>
      </c>
    </row>
    <row r="324" spans="1:8" x14ac:dyDescent="0.25">
      <c r="A324" s="22" t="s">
        <v>52</v>
      </c>
      <c r="B324" s="23" t="s">
        <v>59</v>
      </c>
      <c r="C324" s="23" t="s">
        <v>30</v>
      </c>
      <c r="D324" s="23" t="s">
        <v>38</v>
      </c>
      <c r="E324" s="23" t="s">
        <v>53</v>
      </c>
      <c r="F324" s="24">
        <f>'Приложение 3'!F208</f>
        <v>13302266</v>
      </c>
      <c r="G324" s="24">
        <f>'Приложение 3'!G208</f>
        <v>13302266</v>
      </c>
      <c r="H324" s="24">
        <f>'Приложение 3'!H208</f>
        <v>13302266</v>
      </c>
    </row>
    <row r="325" spans="1:8" ht="30.75" x14ac:dyDescent="0.25">
      <c r="A325" s="22" t="s">
        <v>124</v>
      </c>
      <c r="B325" s="23" t="s">
        <v>59</v>
      </c>
      <c r="C325" s="23" t="s">
        <v>30</v>
      </c>
      <c r="D325" s="23" t="s">
        <v>38</v>
      </c>
      <c r="E325" s="23" t="s">
        <v>49</v>
      </c>
      <c r="F325" s="24"/>
      <c r="G325" s="24"/>
      <c r="H325" s="28"/>
    </row>
    <row r="326" spans="1:8" s="27" customFormat="1" x14ac:dyDescent="0.25">
      <c r="A326" s="18" t="s">
        <v>128</v>
      </c>
      <c r="B326" s="19" t="s">
        <v>59</v>
      </c>
      <c r="C326" s="19" t="s">
        <v>32</v>
      </c>
      <c r="D326" s="19"/>
      <c r="E326" s="19"/>
      <c r="F326" s="20">
        <f>F327+F332+F340</f>
        <v>17671951.829999998</v>
      </c>
      <c r="G326" s="20">
        <f>G327+G332+G340</f>
        <v>13698632.059999999</v>
      </c>
      <c r="H326" s="20">
        <f>H327+H332+H340</f>
        <v>13794842.059999999</v>
      </c>
    </row>
    <row r="327" spans="1:8" s="27" customFormat="1" ht="31.5" x14ac:dyDescent="0.25">
      <c r="A327" s="18" t="s">
        <v>129</v>
      </c>
      <c r="B327" s="19" t="s">
        <v>59</v>
      </c>
      <c r="C327" s="19" t="s">
        <v>32</v>
      </c>
      <c r="D327" s="19" t="s">
        <v>130</v>
      </c>
      <c r="E327" s="19"/>
      <c r="F327" s="20">
        <f>F328</f>
        <v>3173334.09</v>
      </c>
      <c r="G327" s="20">
        <f>G328</f>
        <v>2995900</v>
      </c>
      <c r="H327" s="20">
        <f>H328</f>
        <v>2995900</v>
      </c>
    </row>
    <row r="328" spans="1:8" s="27" customFormat="1" ht="30" x14ac:dyDescent="0.25">
      <c r="A328" s="307" t="s">
        <v>218</v>
      </c>
      <c r="B328" s="23" t="s">
        <v>59</v>
      </c>
      <c r="C328" s="23" t="s">
        <v>32</v>
      </c>
      <c r="D328" s="23" t="s">
        <v>131</v>
      </c>
      <c r="E328" s="23"/>
      <c r="F328" s="24">
        <f>SUM(F329:F331)</f>
        <v>3173334.09</v>
      </c>
      <c r="G328" s="24">
        <f>SUM(G329:G331)</f>
        <v>2995900</v>
      </c>
      <c r="H328" s="24">
        <f>SUM(H329:H331)</f>
        <v>2995900</v>
      </c>
    </row>
    <row r="329" spans="1:8" s="27" customFormat="1" ht="75" x14ac:dyDescent="0.25">
      <c r="A329" s="308" t="s">
        <v>22</v>
      </c>
      <c r="B329" s="23" t="s">
        <v>59</v>
      </c>
      <c r="C329" s="23" t="s">
        <v>32</v>
      </c>
      <c r="D329" s="23" t="s">
        <v>131</v>
      </c>
      <c r="E329" s="23" t="s">
        <v>23</v>
      </c>
      <c r="F329" s="28">
        <f>'Приложение 5'!G489</f>
        <v>272580</v>
      </c>
      <c r="G329" s="28">
        <f>'Приложение 5'!H489</f>
        <v>272580</v>
      </c>
      <c r="H329" s="28">
        <f>'Приложение 5'!I489</f>
        <v>272580</v>
      </c>
    </row>
    <row r="330" spans="1:8" s="27" customFormat="1" ht="30.75" x14ac:dyDescent="0.25">
      <c r="A330" s="22" t="s">
        <v>26</v>
      </c>
      <c r="B330" s="23" t="s">
        <v>59</v>
      </c>
      <c r="C330" s="23" t="s">
        <v>32</v>
      </c>
      <c r="D330" s="23" t="s">
        <v>131</v>
      </c>
      <c r="E330" s="23" t="s">
        <v>27</v>
      </c>
      <c r="F330" s="28">
        <f>'Приложение 5'!G490+'Приложение 5'!G493+'Приложение 5'!G495</f>
        <v>1766358.7100000002</v>
      </c>
      <c r="G330" s="28">
        <f>'Приложение 5'!H490+'Приложение 5'!H493+'Приложение 5'!H495</f>
        <v>1268924.6200000001</v>
      </c>
      <c r="H330" s="28">
        <f>'Приложение 5'!I490+'Приложение 5'!I493+'Приложение 5'!I495</f>
        <v>1268924.6200000001</v>
      </c>
    </row>
    <row r="331" spans="1:8" s="27" customFormat="1" x14ac:dyDescent="0.25">
      <c r="A331" s="22" t="s">
        <v>52</v>
      </c>
      <c r="B331" s="23" t="s">
        <v>59</v>
      </c>
      <c r="C331" s="23" t="s">
        <v>32</v>
      </c>
      <c r="D331" s="23" t="s">
        <v>131</v>
      </c>
      <c r="E331" s="23" t="s">
        <v>53</v>
      </c>
      <c r="F331" s="28">
        <f>'Приложение 5'!G491+'Приложение 5'!G496</f>
        <v>1134395.3799999999</v>
      </c>
      <c r="G331" s="28">
        <f>'Приложение 5'!H491+'Приложение 5'!H496</f>
        <v>1454395.38</v>
      </c>
      <c r="H331" s="28">
        <f>'Приложение 5'!I491+'Приложение 5'!I496</f>
        <v>1454395.38</v>
      </c>
    </row>
    <row r="332" spans="1:8" x14ac:dyDescent="0.25">
      <c r="A332" s="18" t="s">
        <v>120</v>
      </c>
      <c r="B332" s="19" t="s">
        <v>59</v>
      </c>
      <c r="C332" s="19" t="s">
        <v>32</v>
      </c>
      <c r="D332" s="19" t="s">
        <v>121</v>
      </c>
      <c r="E332" s="19"/>
      <c r="F332" s="20">
        <f>F333+F338</f>
        <v>3034669.83</v>
      </c>
      <c r="G332" s="20">
        <f>G333+G338</f>
        <v>4167343.44</v>
      </c>
      <c r="H332" s="20">
        <f>H333+H338</f>
        <v>4167343.44</v>
      </c>
    </row>
    <row r="333" spans="1:8" ht="45.75" x14ac:dyDescent="0.25">
      <c r="A333" s="22" t="s">
        <v>199</v>
      </c>
      <c r="B333" s="23" t="s">
        <v>59</v>
      </c>
      <c r="C333" s="23" t="s">
        <v>32</v>
      </c>
      <c r="D333" s="23" t="s">
        <v>127</v>
      </c>
      <c r="E333" s="23"/>
      <c r="F333" s="24">
        <f>SUM(F334:F337)</f>
        <v>998195.83000000007</v>
      </c>
      <c r="G333" s="24">
        <f>SUM(G334:G337)</f>
        <v>1787343.44</v>
      </c>
      <c r="H333" s="24">
        <f>SUM(H334:H337)</f>
        <v>1787343.44</v>
      </c>
    </row>
    <row r="334" spans="1:8" ht="75.75" hidden="1" x14ac:dyDescent="0.25">
      <c r="A334" s="22" t="s">
        <v>22</v>
      </c>
      <c r="B334" s="23" t="s">
        <v>59</v>
      </c>
      <c r="C334" s="23" t="s">
        <v>32</v>
      </c>
      <c r="D334" s="23" t="s">
        <v>127</v>
      </c>
      <c r="E334" s="23" t="s">
        <v>23</v>
      </c>
      <c r="F334" s="24">
        <v>0</v>
      </c>
      <c r="G334" s="24">
        <v>0</v>
      </c>
      <c r="H334" s="28">
        <v>0</v>
      </c>
    </row>
    <row r="335" spans="1:8" ht="30.75" x14ac:dyDescent="0.25">
      <c r="A335" s="22" t="s">
        <v>26</v>
      </c>
      <c r="B335" s="23" t="s">
        <v>59</v>
      </c>
      <c r="C335" s="23" t="s">
        <v>32</v>
      </c>
      <c r="D335" s="23" t="s">
        <v>127</v>
      </c>
      <c r="E335" s="23" t="s">
        <v>27</v>
      </c>
      <c r="F335" s="28">
        <f>'Приложение 5'!G501</f>
        <v>827638.63</v>
      </c>
      <c r="G335" s="28">
        <f>'Приложение 5'!H501</f>
        <v>1609963.95</v>
      </c>
      <c r="H335" s="28">
        <f>'Приложение 5'!I501</f>
        <v>1609963.95</v>
      </c>
    </row>
    <row r="336" spans="1:8" x14ac:dyDescent="0.25">
      <c r="A336" s="22" t="s">
        <v>52</v>
      </c>
      <c r="B336" s="23" t="s">
        <v>59</v>
      </c>
      <c r="C336" s="23" t="s">
        <v>32</v>
      </c>
      <c r="D336" s="23" t="s">
        <v>127</v>
      </c>
      <c r="E336" s="23" t="s">
        <v>53</v>
      </c>
      <c r="F336" s="28">
        <f>'Приложение 5'!G502</f>
        <v>170557.2</v>
      </c>
      <c r="G336" s="28">
        <f>'Приложение 5'!H502</f>
        <v>177379.49</v>
      </c>
      <c r="H336" s="28">
        <f>'Приложение 5'!I502</f>
        <v>177379.49</v>
      </c>
    </row>
    <row r="337" spans="1:9" hidden="1" x14ac:dyDescent="0.25">
      <c r="A337" s="22" t="s">
        <v>28</v>
      </c>
      <c r="B337" s="23" t="s">
        <v>59</v>
      </c>
      <c r="C337" s="23" t="s">
        <v>32</v>
      </c>
      <c r="D337" s="23" t="s">
        <v>127</v>
      </c>
      <c r="E337" s="23" t="s">
        <v>29</v>
      </c>
      <c r="F337" s="24">
        <v>0</v>
      </c>
      <c r="G337" s="24">
        <v>0</v>
      </c>
      <c r="H337" s="28">
        <v>0</v>
      </c>
    </row>
    <row r="338" spans="1:9" x14ac:dyDescent="0.25">
      <c r="A338" s="22" t="s">
        <v>50</v>
      </c>
      <c r="B338" s="23" t="s">
        <v>59</v>
      </c>
      <c r="C338" s="23" t="s">
        <v>32</v>
      </c>
      <c r="D338" s="23" t="s">
        <v>122</v>
      </c>
      <c r="E338" s="23"/>
      <c r="F338" s="24">
        <f>F339</f>
        <v>2036474</v>
      </c>
      <c r="G338" s="24">
        <f>G339</f>
        <v>2380000</v>
      </c>
      <c r="H338" s="24">
        <f>H339</f>
        <v>2380000</v>
      </c>
    </row>
    <row r="339" spans="1:9" x14ac:dyDescent="0.25">
      <c r="A339" s="22" t="s">
        <v>52</v>
      </c>
      <c r="B339" s="23" t="s">
        <v>59</v>
      </c>
      <c r="C339" s="23" t="s">
        <v>32</v>
      </c>
      <c r="D339" s="23" t="s">
        <v>122</v>
      </c>
      <c r="E339" s="23" t="s">
        <v>53</v>
      </c>
      <c r="F339" s="24">
        <f>'Приложение 5'!G506</f>
        <v>2036474</v>
      </c>
      <c r="G339" s="24">
        <f>'Приложение 5'!H506</f>
        <v>2380000</v>
      </c>
      <c r="H339" s="24">
        <f>'Приложение 5'!I506</f>
        <v>2380000</v>
      </c>
    </row>
    <row r="340" spans="1:9" x14ac:dyDescent="0.25">
      <c r="A340" s="18" t="s">
        <v>18</v>
      </c>
      <c r="B340" s="19" t="s">
        <v>59</v>
      </c>
      <c r="C340" s="19" t="s">
        <v>32</v>
      </c>
      <c r="D340" s="19" t="s">
        <v>19</v>
      </c>
      <c r="E340" s="23"/>
      <c r="F340" s="20">
        <f>F341+F343</f>
        <v>11463947.91</v>
      </c>
      <c r="G340" s="20">
        <f>G341+G343</f>
        <v>6535388.6200000001</v>
      </c>
      <c r="H340" s="20">
        <f>H341+H343</f>
        <v>6631598.6200000001</v>
      </c>
    </row>
    <row r="341" spans="1:9" ht="30.75" x14ac:dyDescent="0.25">
      <c r="A341" s="22" t="s">
        <v>20</v>
      </c>
      <c r="B341" s="23" t="s">
        <v>59</v>
      </c>
      <c r="C341" s="23" t="s">
        <v>32</v>
      </c>
      <c r="D341" s="23" t="s">
        <v>21</v>
      </c>
      <c r="E341" s="23"/>
      <c r="F341" s="24">
        <f>F342</f>
        <v>4611188.62</v>
      </c>
      <c r="G341" s="24">
        <f>G342</f>
        <v>4611188.62</v>
      </c>
      <c r="H341" s="24">
        <f>H342</f>
        <v>4611188.62</v>
      </c>
    </row>
    <row r="342" spans="1:9" ht="75.75" x14ac:dyDescent="0.25">
      <c r="A342" s="22" t="s">
        <v>22</v>
      </c>
      <c r="B342" s="23" t="s">
        <v>59</v>
      </c>
      <c r="C342" s="23" t="s">
        <v>32</v>
      </c>
      <c r="D342" s="23" t="s">
        <v>21</v>
      </c>
      <c r="E342" s="23" t="s">
        <v>23</v>
      </c>
      <c r="F342" s="24">
        <f>'Приложение 3'!F214</f>
        <v>4611188.62</v>
      </c>
      <c r="G342" s="24">
        <f>'Приложение 3'!G214</f>
        <v>4611188.62</v>
      </c>
      <c r="H342" s="24">
        <f>'Приложение 3'!H214</f>
        <v>4611188.62</v>
      </c>
    </row>
    <row r="343" spans="1:9" x14ac:dyDescent="0.25">
      <c r="A343" s="22" t="s">
        <v>56</v>
      </c>
      <c r="B343" s="23" t="s">
        <v>59</v>
      </c>
      <c r="C343" s="23" t="s">
        <v>32</v>
      </c>
      <c r="D343" s="23" t="s">
        <v>38</v>
      </c>
      <c r="E343" s="23"/>
      <c r="F343" s="24">
        <f>SUM(F344:F344)</f>
        <v>6852759.29</v>
      </c>
      <c r="G343" s="24">
        <f>SUM(G344:G344)</f>
        <v>1924200</v>
      </c>
      <c r="H343" s="24">
        <f>SUM(H344:H344)</f>
        <v>2020410</v>
      </c>
    </row>
    <row r="344" spans="1:9" x14ac:dyDescent="0.25">
      <c r="A344" s="22" t="s">
        <v>52</v>
      </c>
      <c r="B344" s="23" t="s">
        <v>59</v>
      </c>
      <c r="C344" s="23" t="s">
        <v>32</v>
      </c>
      <c r="D344" s="23" t="s">
        <v>38</v>
      </c>
      <c r="E344" s="23" t="s">
        <v>53</v>
      </c>
      <c r="F344" s="24">
        <f>'Приложение 3'!F222+'Приложение 3'!F219+'Приложение 3'!F217</f>
        <v>6852759.29</v>
      </c>
      <c r="G344" s="24">
        <f>'Приложение 3'!G222+'Приложение 3'!G219+'Приложение 3'!G217</f>
        <v>1924200</v>
      </c>
      <c r="H344" s="24">
        <f>'Приложение 3'!H222+'Приложение 3'!H219+'Приложение 3'!H217</f>
        <v>2020410</v>
      </c>
    </row>
    <row r="345" spans="1:9" x14ac:dyDescent="0.25">
      <c r="A345" s="18" t="s">
        <v>132</v>
      </c>
      <c r="B345" s="19" t="s">
        <v>36</v>
      </c>
      <c r="C345" s="19"/>
      <c r="D345" s="19"/>
      <c r="E345" s="19"/>
      <c r="F345" s="20">
        <f>F346+F361</f>
        <v>219769458.55000001</v>
      </c>
      <c r="G345" s="20">
        <f>G346+G361</f>
        <v>194250511.13999999</v>
      </c>
      <c r="H345" s="20">
        <f>H346+H361</f>
        <v>195598580.81</v>
      </c>
    </row>
    <row r="346" spans="1:9" x14ac:dyDescent="0.25">
      <c r="A346" s="18" t="s">
        <v>133</v>
      </c>
      <c r="B346" s="19" t="s">
        <v>36</v>
      </c>
      <c r="C346" s="19" t="s">
        <v>15</v>
      </c>
      <c r="D346" s="19"/>
      <c r="E346" s="19"/>
      <c r="F346" s="20">
        <f>F347+F356</f>
        <v>176044654.55000001</v>
      </c>
      <c r="G346" s="20">
        <f>G347+G356</f>
        <v>150525707.13999999</v>
      </c>
      <c r="H346" s="20">
        <f>H347+H356</f>
        <v>151873776.81</v>
      </c>
    </row>
    <row r="347" spans="1:9" ht="31.5" x14ac:dyDescent="0.25">
      <c r="A347" s="18" t="s">
        <v>134</v>
      </c>
      <c r="B347" s="19" t="s">
        <v>36</v>
      </c>
      <c r="C347" s="19" t="s">
        <v>15</v>
      </c>
      <c r="D347" s="19" t="s">
        <v>135</v>
      </c>
      <c r="E347" s="19"/>
      <c r="F347" s="20">
        <f>F348+F351</f>
        <v>159109839.68000001</v>
      </c>
      <c r="G347" s="20">
        <f>G348+G351</f>
        <v>150525707.13999999</v>
      </c>
      <c r="H347" s="20">
        <f>H348+H351</f>
        <v>151873776.81</v>
      </c>
    </row>
    <row r="348" spans="1:9" x14ac:dyDescent="0.25">
      <c r="A348" s="22" t="s">
        <v>198</v>
      </c>
      <c r="B348" s="23" t="s">
        <v>36</v>
      </c>
      <c r="C348" s="23" t="s">
        <v>15</v>
      </c>
      <c r="D348" s="23" t="s">
        <v>136</v>
      </c>
      <c r="E348" s="23"/>
      <c r="F348" s="24">
        <f>SUM(F349:F350)</f>
        <v>18438900</v>
      </c>
      <c r="G348" s="24">
        <f>SUM(G349:G350)</f>
        <v>17500000</v>
      </c>
      <c r="H348" s="24">
        <f>SUM(H349:H350)</f>
        <v>17500000</v>
      </c>
    </row>
    <row r="349" spans="1:9" ht="75.75" x14ac:dyDescent="0.25">
      <c r="A349" s="22" t="s">
        <v>22</v>
      </c>
      <c r="B349" s="23" t="s">
        <v>36</v>
      </c>
      <c r="C349" s="23" t="s">
        <v>15</v>
      </c>
      <c r="D349" s="23" t="s">
        <v>136</v>
      </c>
      <c r="E349" s="23" t="s">
        <v>23</v>
      </c>
      <c r="F349" s="24">
        <f>'Приложение 5'!G525+'Приложение 5'!G528</f>
        <v>900000</v>
      </c>
      <c r="G349" s="24">
        <f>'Приложение 5'!H525+'Приложение 5'!H528</f>
        <v>900000</v>
      </c>
      <c r="H349" s="24">
        <f>'Приложение 5'!I525+'Приложение 5'!I528</f>
        <v>900000</v>
      </c>
    </row>
    <row r="350" spans="1:9" ht="30.75" x14ac:dyDescent="0.25">
      <c r="A350" s="415" t="s">
        <v>26</v>
      </c>
      <c r="B350" s="57" t="s">
        <v>36</v>
      </c>
      <c r="C350" s="57" t="s">
        <v>15</v>
      </c>
      <c r="D350" s="57" t="s">
        <v>136</v>
      </c>
      <c r="E350" s="57" t="s">
        <v>27</v>
      </c>
      <c r="F350" s="58">
        <f>'Приложение 5'!G523+'Приложение 5'!G526+'Приложение 5'!G529</f>
        <v>17538900</v>
      </c>
      <c r="G350" s="58">
        <f>'Приложение 5'!H523+'Приложение 5'!H526+'Приложение 5'!H529</f>
        <v>16600000</v>
      </c>
      <c r="H350" s="58">
        <f>'Приложение 5'!I523+'Приложение 5'!I526+'Приложение 5'!I529</f>
        <v>16600000</v>
      </c>
      <c r="I350" s="297"/>
    </row>
    <row r="351" spans="1:9" x14ac:dyDescent="0.25">
      <c r="A351" s="22" t="s">
        <v>50</v>
      </c>
      <c r="B351" s="23" t="s">
        <v>36</v>
      </c>
      <c r="C351" s="23" t="s">
        <v>15</v>
      </c>
      <c r="D351" s="23" t="s">
        <v>137</v>
      </c>
      <c r="E351" s="23"/>
      <c r="F351" s="24">
        <f>SUM(F352:F355)</f>
        <v>140670939.68000001</v>
      </c>
      <c r="G351" s="24">
        <f>SUM(G352:G355)</f>
        <v>133025707.14</v>
      </c>
      <c r="H351" s="24">
        <f>SUM(H352:H355)</f>
        <v>134373776.81</v>
      </c>
      <c r="I351" s="103"/>
    </row>
    <row r="352" spans="1:9" ht="75.75" x14ac:dyDescent="0.25">
      <c r="A352" s="22" t="s">
        <v>22</v>
      </c>
      <c r="B352" s="23" t="s">
        <v>36</v>
      </c>
      <c r="C352" s="23" t="s">
        <v>15</v>
      </c>
      <c r="D352" s="23" t="s">
        <v>137</v>
      </c>
      <c r="E352" s="23" t="s">
        <v>23</v>
      </c>
      <c r="F352" s="28">
        <f>'Приложение 5'!G532</f>
        <v>94842763.099999994</v>
      </c>
      <c r="G352" s="28">
        <f>'Приложение 5'!H532</f>
        <v>95078341</v>
      </c>
      <c r="H352" s="28">
        <f>'Приложение 5'!I532</f>
        <v>95078341</v>
      </c>
      <c r="I352" s="315"/>
    </row>
    <row r="353" spans="1:9" ht="30.75" x14ac:dyDescent="0.25">
      <c r="A353" s="22" t="s">
        <v>26</v>
      </c>
      <c r="B353" s="23" t="s">
        <v>36</v>
      </c>
      <c r="C353" s="23" t="s">
        <v>15</v>
      </c>
      <c r="D353" s="23" t="s">
        <v>137</v>
      </c>
      <c r="E353" s="23" t="s">
        <v>27</v>
      </c>
      <c r="F353" s="28">
        <f>'Приложение 5'!G533</f>
        <v>42544845.68</v>
      </c>
      <c r="G353" s="28">
        <f>'Приложение 5'!H533</f>
        <v>35083198.140000001</v>
      </c>
      <c r="H353" s="28">
        <f>'Приложение 5'!I533</f>
        <v>36431267.809999995</v>
      </c>
      <c r="I353" s="315"/>
    </row>
    <row r="354" spans="1:9" x14ac:dyDescent="0.25">
      <c r="A354" s="22" t="s">
        <v>52</v>
      </c>
      <c r="B354" s="23" t="s">
        <v>36</v>
      </c>
      <c r="C354" s="23" t="s">
        <v>15</v>
      </c>
      <c r="D354" s="23" t="s">
        <v>137</v>
      </c>
      <c r="E354" s="23" t="s">
        <v>53</v>
      </c>
      <c r="F354" s="28">
        <f>'Приложение 5'!G534</f>
        <v>419162.9</v>
      </c>
      <c r="G354" s="28">
        <f>'Приложение 5'!H534</f>
        <v>0</v>
      </c>
      <c r="H354" s="28">
        <f>'Приложение 5'!I534</f>
        <v>0</v>
      </c>
      <c r="I354" s="103"/>
    </row>
    <row r="355" spans="1:9" x14ac:dyDescent="0.25">
      <c r="A355" s="22" t="s">
        <v>28</v>
      </c>
      <c r="B355" s="23" t="s">
        <v>36</v>
      </c>
      <c r="C355" s="23" t="s">
        <v>15</v>
      </c>
      <c r="D355" s="23" t="s">
        <v>137</v>
      </c>
      <c r="E355" s="23" t="s">
        <v>29</v>
      </c>
      <c r="F355" s="28">
        <f>'Приложение 5'!G535</f>
        <v>2864168</v>
      </c>
      <c r="G355" s="28">
        <f>'Приложение 5'!H535</f>
        <v>2864168</v>
      </c>
      <c r="H355" s="28">
        <f>'Приложение 5'!I535</f>
        <v>2864168</v>
      </c>
      <c r="I355" s="103"/>
    </row>
    <row r="356" spans="1:9" s="27" customFormat="1" x14ac:dyDescent="0.25">
      <c r="A356" s="413" t="s">
        <v>18</v>
      </c>
      <c r="B356" s="61" t="s">
        <v>36</v>
      </c>
      <c r="C356" s="61" t="s">
        <v>15</v>
      </c>
      <c r="D356" s="61" t="s">
        <v>19</v>
      </c>
      <c r="E356" s="61"/>
      <c r="F356" s="63">
        <f>F357</f>
        <v>16934814.869999997</v>
      </c>
      <c r="G356" s="63">
        <f>G357</f>
        <v>0</v>
      </c>
      <c r="H356" s="20">
        <f>H357</f>
        <v>0</v>
      </c>
    </row>
    <row r="357" spans="1:9" x14ac:dyDescent="0.25">
      <c r="A357" s="22" t="s">
        <v>56</v>
      </c>
      <c r="B357" s="23" t="s">
        <v>36</v>
      </c>
      <c r="C357" s="23" t="s">
        <v>15</v>
      </c>
      <c r="D357" s="23" t="s">
        <v>38</v>
      </c>
      <c r="E357" s="23"/>
      <c r="F357" s="24">
        <f>SUM(F358:F360)</f>
        <v>16934814.869999997</v>
      </c>
      <c r="G357" s="24">
        <f t="shared" ref="G357:H357" si="41">SUM(G358:G360)</f>
        <v>0</v>
      </c>
      <c r="H357" s="24">
        <f t="shared" si="41"/>
        <v>0</v>
      </c>
    </row>
    <row r="358" spans="1:9" ht="30.75" x14ac:dyDescent="0.25">
      <c r="A358" s="22" t="s">
        <v>26</v>
      </c>
      <c r="B358" s="23" t="s">
        <v>36</v>
      </c>
      <c r="C358" s="23" t="s">
        <v>15</v>
      </c>
      <c r="D358" s="23" t="s">
        <v>38</v>
      </c>
      <c r="E358" s="23" t="s">
        <v>27</v>
      </c>
      <c r="F358" s="24">
        <f>'Приложение 3'!F228</f>
        <v>16550168.049999999</v>
      </c>
      <c r="G358" s="24">
        <f>'Приложение 3'!G228</f>
        <v>0</v>
      </c>
      <c r="H358" s="24">
        <f>'Приложение 3'!H228</f>
        <v>0</v>
      </c>
    </row>
    <row r="359" spans="1:9" hidden="1" x14ac:dyDescent="0.25">
      <c r="A359" s="415" t="s">
        <v>52</v>
      </c>
      <c r="B359" s="57" t="s">
        <v>36</v>
      </c>
      <c r="C359" s="57" t="s">
        <v>15</v>
      </c>
      <c r="D359" s="57" t="s">
        <v>38</v>
      </c>
      <c r="E359" s="57" t="s">
        <v>53</v>
      </c>
      <c r="F359" s="58"/>
      <c r="G359" s="58"/>
      <c r="H359" s="28"/>
      <c r="I359" s="103"/>
    </row>
    <row r="360" spans="1:9" ht="30.75" x14ac:dyDescent="0.25">
      <c r="A360" s="415" t="s">
        <v>124</v>
      </c>
      <c r="B360" s="57" t="s">
        <v>36</v>
      </c>
      <c r="C360" s="23" t="s">
        <v>15</v>
      </c>
      <c r="D360" s="23" t="s">
        <v>38</v>
      </c>
      <c r="E360" s="57" t="s">
        <v>49</v>
      </c>
      <c r="F360" s="58">
        <f>'Приложение 3'!F230</f>
        <v>384646.82</v>
      </c>
      <c r="G360" s="58">
        <f>'Приложение 3'!G230</f>
        <v>0</v>
      </c>
      <c r="H360" s="58">
        <f>'Приложение 3'!H230</f>
        <v>0</v>
      </c>
      <c r="I360" s="103"/>
    </row>
    <row r="361" spans="1:9" x14ac:dyDescent="0.25">
      <c r="A361" s="18" t="s">
        <v>152</v>
      </c>
      <c r="B361" s="19" t="s">
        <v>36</v>
      </c>
      <c r="C361" s="19" t="s">
        <v>25</v>
      </c>
      <c r="D361" s="19"/>
      <c r="E361" s="19"/>
      <c r="F361" s="20">
        <f t="shared" ref="F361:H362" si="42">F362</f>
        <v>43724804</v>
      </c>
      <c r="G361" s="20">
        <f t="shared" si="42"/>
        <v>43724804</v>
      </c>
      <c r="H361" s="20">
        <f t="shared" si="42"/>
        <v>43724804</v>
      </c>
      <c r="I361" s="103"/>
    </row>
    <row r="362" spans="1:9" s="27" customFormat="1" ht="31.5" x14ac:dyDescent="0.25">
      <c r="A362" s="18" t="s">
        <v>134</v>
      </c>
      <c r="B362" s="19" t="s">
        <v>36</v>
      </c>
      <c r="C362" s="19" t="s">
        <v>25</v>
      </c>
      <c r="D362" s="19" t="s">
        <v>135</v>
      </c>
      <c r="E362" s="19"/>
      <c r="F362" s="20">
        <f t="shared" si="42"/>
        <v>43724804</v>
      </c>
      <c r="G362" s="20">
        <f t="shared" si="42"/>
        <v>43724804</v>
      </c>
      <c r="H362" s="20">
        <f t="shared" si="42"/>
        <v>43724804</v>
      </c>
      <c r="I362" s="114"/>
    </row>
    <row r="363" spans="1:9" x14ac:dyDescent="0.25">
      <c r="A363" s="22" t="s">
        <v>50</v>
      </c>
      <c r="B363" s="23" t="s">
        <v>36</v>
      </c>
      <c r="C363" s="23" t="s">
        <v>25</v>
      </c>
      <c r="D363" s="23" t="s">
        <v>137</v>
      </c>
      <c r="E363" s="23"/>
      <c r="F363" s="24">
        <f>SUM(F364:F364)</f>
        <v>43724804</v>
      </c>
      <c r="G363" s="24">
        <f>SUM(G364:G364)</f>
        <v>43724804</v>
      </c>
      <c r="H363" s="24">
        <f>SUM(H364:H364)</f>
        <v>43724804</v>
      </c>
      <c r="I363" s="103"/>
    </row>
    <row r="364" spans="1:9" ht="75.75" x14ac:dyDescent="0.25">
      <c r="A364" s="22" t="s">
        <v>22</v>
      </c>
      <c r="B364" s="23" t="s">
        <v>36</v>
      </c>
      <c r="C364" s="23" t="s">
        <v>25</v>
      </c>
      <c r="D364" s="23" t="s">
        <v>137</v>
      </c>
      <c r="E364" s="23" t="s">
        <v>23</v>
      </c>
      <c r="F364" s="24">
        <f>'Приложение 5'!G546</f>
        <v>43724804</v>
      </c>
      <c r="G364" s="24">
        <f>'Приложение 5'!H546</f>
        <v>43724804</v>
      </c>
      <c r="H364" s="24">
        <f>'Приложение 5'!I546</f>
        <v>43724804</v>
      </c>
      <c r="I364" s="315"/>
    </row>
    <row r="365" spans="1:9" ht="63" x14ac:dyDescent="0.25">
      <c r="A365" s="64" t="s">
        <v>138</v>
      </c>
      <c r="B365" s="65" t="s">
        <v>139</v>
      </c>
      <c r="C365" s="65"/>
      <c r="D365" s="65"/>
      <c r="E365" s="66"/>
      <c r="F365" s="67">
        <f t="shared" ref="F365:H368" si="43">F366</f>
        <v>862052608.6099999</v>
      </c>
      <c r="G365" s="67">
        <f t="shared" si="43"/>
        <v>128460096.52000001</v>
      </c>
      <c r="H365" s="50">
        <f t="shared" si="43"/>
        <v>0</v>
      </c>
      <c r="I365" s="103"/>
    </row>
    <row r="366" spans="1:9" ht="31.5" x14ac:dyDescent="0.25">
      <c r="A366" s="51" t="s">
        <v>140</v>
      </c>
      <c r="B366" s="48" t="s">
        <v>139</v>
      </c>
      <c r="C366" s="48" t="s">
        <v>25</v>
      </c>
      <c r="D366" s="48"/>
      <c r="E366" s="49"/>
      <c r="F366" s="50">
        <f t="shared" si="43"/>
        <v>862052608.6099999</v>
      </c>
      <c r="G366" s="50">
        <f t="shared" si="43"/>
        <v>128460096.52000001</v>
      </c>
      <c r="H366" s="50">
        <f t="shared" si="43"/>
        <v>0</v>
      </c>
    </row>
    <row r="367" spans="1:9" x14ac:dyDescent="0.25">
      <c r="A367" s="18" t="s">
        <v>18</v>
      </c>
      <c r="B367" s="48" t="s">
        <v>139</v>
      </c>
      <c r="C367" s="48" t="s">
        <v>25</v>
      </c>
      <c r="D367" s="48" t="s">
        <v>19</v>
      </c>
      <c r="E367" s="49"/>
      <c r="F367" s="50">
        <f t="shared" si="43"/>
        <v>862052608.6099999</v>
      </c>
      <c r="G367" s="50">
        <f t="shared" si="43"/>
        <v>128460096.52000001</v>
      </c>
      <c r="H367" s="50">
        <f t="shared" si="43"/>
        <v>0</v>
      </c>
    </row>
    <row r="368" spans="1:9" x14ac:dyDescent="0.25">
      <c r="A368" s="22" t="s">
        <v>84</v>
      </c>
      <c r="B368" s="48" t="s">
        <v>139</v>
      </c>
      <c r="C368" s="48" t="s">
        <v>25</v>
      </c>
      <c r="D368" s="48" t="s">
        <v>141</v>
      </c>
      <c r="E368" s="49"/>
      <c r="F368" s="50">
        <f t="shared" si="43"/>
        <v>862052608.6099999</v>
      </c>
      <c r="G368" s="50">
        <f t="shared" si="43"/>
        <v>128460096.52000001</v>
      </c>
      <c r="H368" s="50">
        <f t="shared" si="43"/>
        <v>0</v>
      </c>
    </row>
    <row r="369" spans="1:8" ht="15" x14ac:dyDescent="0.25">
      <c r="A369" s="37" t="s">
        <v>84</v>
      </c>
      <c r="B369" s="52" t="s">
        <v>139</v>
      </c>
      <c r="C369" s="52" t="s">
        <v>25</v>
      </c>
      <c r="D369" s="52" t="s">
        <v>141</v>
      </c>
      <c r="E369" s="53" t="s">
        <v>142</v>
      </c>
      <c r="F369" s="54">
        <f>'Приложение 3'!F238+'Приложение 3'!F240</f>
        <v>862052608.6099999</v>
      </c>
      <c r="G369" s="54">
        <f>'Приложение 3'!G238+'Приложение 3'!G240</f>
        <v>128460096.52000001</v>
      </c>
      <c r="H369" s="54">
        <f>'Приложение 3'!H238+'Приложение 3'!H240</f>
        <v>0</v>
      </c>
    </row>
  </sheetData>
  <autoFilter ref="A14:G369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7" fitToHeight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4"/>
  <sheetViews>
    <sheetView workbookViewId="0">
      <selection activeCell="H7" sqref="H7:H8"/>
    </sheetView>
  </sheetViews>
  <sheetFormatPr defaultColWidth="9.140625" defaultRowHeight="15.75" x14ac:dyDescent="0.25"/>
  <cols>
    <col min="1" max="1" width="60.85546875" style="1" customWidth="1"/>
    <col min="2" max="2" width="8.42578125" style="425" customWidth="1"/>
    <col min="3" max="3" width="6.140625" style="2" customWidth="1"/>
    <col min="4" max="4" width="6" style="2" customWidth="1"/>
    <col min="5" max="5" width="17.5703125" style="1" customWidth="1"/>
    <col min="6" max="6" width="8" style="490" customWidth="1"/>
    <col min="7" max="7" width="21" style="8" customWidth="1"/>
    <col min="8" max="8" width="21" style="55" customWidth="1"/>
    <col min="9" max="9" width="25.42578125" style="41" customWidth="1"/>
    <col min="10" max="10" width="17.85546875" style="103" customWidth="1"/>
    <col min="11" max="13" width="18.5703125" style="4" customWidth="1"/>
    <col min="14" max="14" width="13.28515625" style="4" customWidth="1"/>
    <col min="15" max="15" width="12.140625" style="4" customWidth="1"/>
    <col min="16" max="16" width="9.140625" style="4"/>
    <col min="17" max="17" width="11.85546875" style="4" customWidth="1"/>
    <col min="18" max="16384" width="9.140625" style="4"/>
  </cols>
  <sheetData>
    <row r="1" spans="1:13" x14ac:dyDescent="0.25">
      <c r="G1" s="3"/>
      <c r="H1" s="3"/>
    </row>
    <row r="2" spans="1:13" ht="18.75" x14ac:dyDescent="0.3">
      <c r="E2" s="5"/>
      <c r="G2" s="6"/>
      <c r="H2" s="6" t="s">
        <v>226</v>
      </c>
    </row>
    <row r="3" spans="1:13" ht="18.75" x14ac:dyDescent="0.3">
      <c r="E3" s="5"/>
      <c r="G3" s="6"/>
      <c r="H3" s="6" t="s">
        <v>1</v>
      </c>
    </row>
    <row r="4" spans="1:13" ht="18.75" x14ac:dyDescent="0.3">
      <c r="E4" s="5"/>
      <c r="G4" s="6"/>
      <c r="H4" s="6" t="s">
        <v>2</v>
      </c>
    </row>
    <row r="5" spans="1:13" ht="18.75" x14ac:dyDescent="0.3">
      <c r="E5" s="5"/>
      <c r="G5" s="6"/>
      <c r="H5" s="6" t="s">
        <v>3</v>
      </c>
    </row>
    <row r="6" spans="1:13" ht="18.75" x14ac:dyDescent="0.3">
      <c r="E6" s="5"/>
      <c r="G6" s="6"/>
      <c r="H6" s="6" t="s">
        <v>4</v>
      </c>
    </row>
    <row r="7" spans="1:13" ht="18.75" x14ac:dyDescent="0.3">
      <c r="E7" s="5"/>
      <c r="G7" s="6"/>
      <c r="H7" s="6" t="s">
        <v>830</v>
      </c>
    </row>
    <row r="8" spans="1:13" ht="18.75" x14ac:dyDescent="0.3">
      <c r="E8" s="5"/>
      <c r="G8" s="6"/>
      <c r="H8" s="6" t="s">
        <v>831</v>
      </c>
    </row>
    <row r="9" spans="1:13" x14ac:dyDescent="0.25">
      <c r="G9" s="3"/>
      <c r="H9" s="3"/>
    </row>
    <row r="11" spans="1:13" x14ac:dyDescent="0.25">
      <c r="A11" s="499" t="s">
        <v>225</v>
      </c>
      <c r="B11" s="499"/>
      <c r="C11" s="499"/>
      <c r="D11" s="499"/>
      <c r="E11" s="499"/>
      <c r="F11" s="499"/>
      <c r="G11" s="499"/>
      <c r="H11" s="499"/>
      <c r="I11" s="499"/>
      <c r="J11" s="310"/>
      <c r="K11" s="73"/>
      <c r="L11" s="73"/>
      <c r="M11" s="73"/>
    </row>
    <row r="13" spans="1:13" x14ac:dyDescent="0.25">
      <c r="H13" s="7"/>
      <c r="I13" s="7" t="s">
        <v>5</v>
      </c>
      <c r="K13" s="73"/>
      <c r="L13" s="73"/>
      <c r="M13" s="73"/>
    </row>
    <row r="14" spans="1:13" s="12" customFormat="1" ht="30" x14ac:dyDescent="0.25">
      <c r="A14" s="9" t="s">
        <v>6</v>
      </c>
      <c r="B14" s="426" t="s">
        <v>231</v>
      </c>
      <c r="C14" s="10" t="s">
        <v>7</v>
      </c>
      <c r="D14" s="10" t="s">
        <v>8</v>
      </c>
      <c r="E14" s="9" t="s">
        <v>9</v>
      </c>
      <c r="F14" s="9" t="s">
        <v>10</v>
      </c>
      <c r="G14" s="11" t="s">
        <v>11</v>
      </c>
      <c r="H14" s="11" t="s">
        <v>12</v>
      </c>
      <c r="I14" s="309" t="s">
        <v>143</v>
      </c>
      <c r="J14" s="311"/>
      <c r="K14" s="55"/>
      <c r="L14" s="55"/>
      <c r="M14" s="55"/>
    </row>
    <row r="15" spans="1:13" s="17" customFormat="1" ht="31.5" x14ac:dyDescent="0.25">
      <c r="A15" s="123" t="s">
        <v>227</v>
      </c>
      <c r="B15" s="427">
        <v>701</v>
      </c>
      <c r="C15" s="14"/>
      <c r="D15" s="14"/>
      <c r="E15" s="15"/>
      <c r="F15" s="491"/>
      <c r="G15" s="16">
        <f>G16+G114+G124+G191+G196+G209+G383+G429+G518+G547+G423</f>
        <v>4415536645.4933329</v>
      </c>
      <c r="H15" s="16">
        <f t="shared" ref="H15:I15" si="0">H16+H114+H124+H191+H196+H209+H383+H429+H518+H547+H423</f>
        <v>3470812388.5144</v>
      </c>
      <c r="I15" s="16">
        <f t="shared" si="0"/>
        <v>3080330700.9958825</v>
      </c>
      <c r="J15" s="312"/>
      <c r="K15" s="312"/>
      <c r="L15" s="312"/>
      <c r="M15" s="312"/>
    </row>
    <row r="16" spans="1:13" x14ac:dyDescent="0.25">
      <c r="A16" s="18" t="s">
        <v>14</v>
      </c>
      <c r="B16" s="428" t="s">
        <v>228</v>
      </c>
      <c r="C16" s="19" t="s">
        <v>15</v>
      </c>
      <c r="D16" s="19"/>
      <c r="E16" s="19"/>
      <c r="F16" s="19"/>
      <c r="G16" s="20">
        <f>G17+G22+G31+G38+G51+G56+G46</f>
        <v>992938699.51333332</v>
      </c>
      <c r="H16" s="20">
        <f t="shared" ref="H16:I16" si="1">H17+H22+H31+H38+H51+H56</f>
        <v>974951554.32000005</v>
      </c>
      <c r="I16" s="20">
        <f t="shared" si="1"/>
        <v>972924493.23000002</v>
      </c>
      <c r="K16" s="73"/>
      <c r="L16" s="73"/>
      <c r="M16" s="73"/>
    </row>
    <row r="17" spans="1:13" ht="47.25" x14ac:dyDescent="0.25">
      <c r="A17" s="18" t="s">
        <v>16</v>
      </c>
      <c r="B17" s="427">
        <v>701</v>
      </c>
      <c r="C17" s="19" t="s">
        <v>15</v>
      </c>
      <c r="D17" s="19" t="s">
        <v>17</v>
      </c>
      <c r="E17" s="19"/>
      <c r="F17" s="19"/>
      <c r="G17" s="20">
        <f t="shared" ref="G17:I18" si="2">G18</f>
        <v>9081110</v>
      </c>
      <c r="H17" s="20">
        <f t="shared" si="2"/>
        <v>9085598</v>
      </c>
      <c r="I17" s="20">
        <f t="shared" si="2"/>
        <v>8999510</v>
      </c>
      <c r="K17" s="73"/>
      <c r="L17" s="73"/>
      <c r="M17" s="73"/>
    </row>
    <row r="18" spans="1:13" s="21" customFormat="1" x14ac:dyDescent="0.25">
      <c r="A18" s="18" t="s">
        <v>18</v>
      </c>
      <c r="B18" s="428" t="s">
        <v>228</v>
      </c>
      <c r="C18" s="19" t="s">
        <v>15</v>
      </c>
      <c r="D18" s="19" t="s">
        <v>17</v>
      </c>
      <c r="E18" s="19" t="s">
        <v>19</v>
      </c>
      <c r="F18" s="19"/>
      <c r="G18" s="20">
        <f t="shared" si="2"/>
        <v>9081110</v>
      </c>
      <c r="H18" s="20">
        <f t="shared" si="2"/>
        <v>9085598</v>
      </c>
      <c r="I18" s="20">
        <f t="shared" si="2"/>
        <v>8999510</v>
      </c>
      <c r="J18" s="313"/>
      <c r="K18" s="472"/>
      <c r="L18" s="472"/>
      <c r="M18" s="472"/>
    </row>
    <row r="19" spans="1:13" ht="30.75" x14ac:dyDescent="0.25">
      <c r="A19" s="22" t="s">
        <v>20</v>
      </c>
      <c r="B19" s="427">
        <v>701</v>
      </c>
      <c r="C19" s="23" t="s">
        <v>15</v>
      </c>
      <c r="D19" s="23" t="s">
        <v>17</v>
      </c>
      <c r="E19" s="23" t="s">
        <v>21</v>
      </c>
      <c r="F19" s="23"/>
      <c r="G19" s="24">
        <f>G21</f>
        <v>9081110</v>
      </c>
      <c r="H19" s="24">
        <f t="shared" ref="H19:I19" si="3">H21</f>
        <v>9085598</v>
      </c>
      <c r="I19" s="24">
        <f t="shared" si="3"/>
        <v>8999510</v>
      </c>
      <c r="K19" s="73"/>
      <c r="L19" s="73"/>
      <c r="M19" s="73"/>
    </row>
    <row r="20" spans="1:13" x14ac:dyDescent="0.25">
      <c r="A20" s="335" t="s">
        <v>158</v>
      </c>
      <c r="B20" s="428" t="s">
        <v>228</v>
      </c>
      <c r="C20" s="23" t="s">
        <v>15</v>
      </c>
      <c r="D20" s="23" t="s">
        <v>17</v>
      </c>
      <c r="E20" s="23" t="s">
        <v>159</v>
      </c>
      <c r="F20" s="23"/>
      <c r="G20" s="24">
        <f>G21</f>
        <v>9081110</v>
      </c>
      <c r="H20" s="24">
        <f t="shared" ref="H20:I20" si="4">H21</f>
        <v>9085598</v>
      </c>
      <c r="I20" s="24">
        <f t="shared" si="4"/>
        <v>8999510</v>
      </c>
    </row>
    <row r="21" spans="1:13" ht="75.75" x14ac:dyDescent="0.25">
      <c r="A21" s="22" t="s">
        <v>22</v>
      </c>
      <c r="B21" s="427">
        <v>701</v>
      </c>
      <c r="C21" s="23" t="s">
        <v>15</v>
      </c>
      <c r="D21" s="23" t="s">
        <v>17</v>
      </c>
      <c r="E21" s="23" t="s">
        <v>159</v>
      </c>
      <c r="F21" s="23" t="s">
        <v>23</v>
      </c>
      <c r="G21" s="25">
        <f>'Приложение 3'!F19</f>
        <v>9081110</v>
      </c>
      <c r="H21" s="25">
        <f>'Приложение 3'!G19</f>
        <v>9085598</v>
      </c>
      <c r="I21" s="25">
        <f>'Приложение 3'!H19</f>
        <v>8999510</v>
      </c>
    </row>
    <row r="22" spans="1:13" s="21" customFormat="1" ht="63" x14ac:dyDescent="0.25">
      <c r="A22" s="18" t="s">
        <v>24</v>
      </c>
      <c r="B22" s="427">
        <v>701</v>
      </c>
      <c r="C22" s="19" t="s">
        <v>15</v>
      </c>
      <c r="D22" s="19" t="s">
        <v>25</v>
      </c>
      <c r="E22" s="19"/>
      <c r="F22" s="19"/>
      <c r="G22" s="20">
        <f t="shared" ref="G22:I23" si="5">G23</f>
        <v>9442281.120000001</v>
      </c>
      <c r="H22" s="20">
        <f t="shared" si="5"/>
        <v>5072585.76</v>
      </c>
      <c r="I22" s="20">
        <f t="shared" si="5"/>
        <v>5311265.62</v>
      </c>
      <c r="J22" s="313"/>
    </row>
    <row r="23" spans="1:13" x14ac:dyDescent="0.25">
      <c r="A23" s="18" t="s">
        <v>18</v>
      </c>
      <c r="B23" s="428" t="s">
        <v>228</v>
      </c>
      <c r="C23" s="19" t="s">
        <v>15</v>
      </c>
      <c r="D23" s="19" t="s">
        <v>25</v>
      </c>
      <c r="E23" s="19" t="s">
        <v>19</v>
      </c>
      <c r="F23" s="19"/>
      <c r="G23" s="20">
        <f t="shared" si="5"/>
        <v>9442281.120000001</v>
      </c>
      <c r="H23" s="20">
        <f t="shared" si="5"/>
        <v>5072585.76</v>
      </c>
      <c r="I23" s="20">
        <f t="shared" si="5"/>
        <v>5311265.62</v>
      </c>
    </row>
    <row r="24" spans="1:13" ht="30.75" x14ac:dyDescent="0.25">
      <c r="A24" s="22" t="s">
        <v>20</v>
      </c>
      <c r="B24" s="427">
        <v>701</v>
      </c>
      <c r="C24" s="23" t="s">
        <v>15</v>
      </c>
      <c r="D24" s="23" t="s">
        <v>25</v>
      </c>
      <c r="E24" s="23" t="s">
        <v>21</v>
      </c>
      <c r="F24" s="23"/>
      <c r="G24" s="24">
        <f>G25+G27</f>
        <v>9442281.120000001</v>
      </c>
      <c r="H24" s="24">
        <f t="shared" ref="H24:I24" si="6">H25+H27</f>
        <v>5072585.76</v>
      </c>
      <c r="I24" s="24">
        <f t="shared" si="6"/>
        <v>5311265.62</v>
      </c>
    </row>
    <row r="25" spans="1:13" ht="30.75" x14ac:dyDescent="0.25">
      <c r="A25" s="22" t="s">
        <v>622</v>
      </c>
      <c r="B25" s="428" t="s">
        <v>228</v>
      </c>
      <c r="C25" s="23" t="s">
        <v>15</v>
      </c>
      <c r="D25" s="23" t="s">
        <v>25</v>
      </c>
      <c r="E25" s="23" t="s">
        <v>621</v>
      </c>
      <c r="F25" s="23"/>
      <c r="G25" s="24">
        <f>G26</f>
        <v>4649025.25</v>
      </c>
      <c r="H25" s="24">
        <f t="shared" ref="H25:I25" si="7">H26</f>
        <v>0</v>
      </c>
      <c r="I25" s="24">
        <f t="shared" si="7"/>
        <v>0</v>
      </c>
    </row>
    <row r="26" spans="1:13" ht="75.75" x14ac:dyDescent="0.25">
      <c r="A26" s="22" t="s">
        <v>22</v>
      </c>
      <c r="B26" s="427">
        <v>701</v>
      </c>
      <c r="C26" s="23" t="s">
        <v>15</v>
      </c>
      <c r="D26" s="23" t="s">
        <v>25</v>
      </c>
      <c r="E26" s="23" t="s">
        <v>621</v>
      </c>
      <c r="F26" s="23" t="s">
        <v>23</v>
      </c>
      <c r="G26" s="24">
        <f>'Приложение 3'!F24</f>
        <v>4649025.25</v>
      </c>
      <c r="H26" s="24">
        <f>'Приложение 3'!G24</f>
        <v>0</v>
      </c>
      <c r="I26" s="24">
        <f>'Приложение 3'!H24</f>
        <v>0</v>
      </c>
    </row>
    <row r="27" spans="1:13" ht="30.75" x14ac:dyDescent="0.25">
      <c r="A27" s="336" t="s">
        <v>160</v>
      </c>
      <c r="B27" s="428" t="s">
        <v>228</v>
      </c>
      <c r="C27" s="23" t="s">
        <v>15</v>
      </c>
      <c r="D27" s="23" t="s">
        <v>25</v>
      </c>
      <c r="E27" s="23" t="s">
        <v>161</v>
      </c>
      <c r="F27" s="23"/>
      <c r="G27" s="24">
        <f>SUM(G28:G30)</f>
        <v>4793255.87</v>
      </c>
      <c r="H27" s="24">
        <f>SUM(H28:H30)</f>
        <v>5072585.76</v>
      </c>
      <c r="I27" s="24">
        <f>SUM(I28:I30)</f>
        <v>5311265.62</v>
      </c>
    </row>
    <row r="28" spans="1:13" ht="75.75" x14ac:dyDescent="0.25">
      <c r="A28" s="22" t="s">
        <v>22</v>
      </c>
      <c r="B28" s="427">
        <v>701</v>
      </c>
      <c r="C28" s="23" t="s">
        <v>15</v>
      </c>
      <c r="D28" s="23" t="s">
        <v>25</v>
      </c>
      <c r="E28" s="23" t="s">
        <v>161</v>
      </c>
      <c r="F28" s="23" t="s">
        <v>23</v>
      </c>
      <c r="G28" s="24">
        <f>'Приложение 3'!F26</f>
        <v>1958919.4100000001</v>
      </c>
      <c r="H28" s="24">
        <f>'Приложение 3'!G26</f>
        <v>847154.58</v>
      </c>
      <c r="I28" s="24">
        <f>'Приложение 3'!H26</f>
        <v>874470.08</v>
      </c>
    </row>
    <row r="29" spans="1:13" ht="30.75" x14ac:dyDescent="0.25">
      <c r="A29" s="22" t="s">
        <v>26</v>
      </c>
      <c r="B29" s="428" t="s">
        <v>228</v>
      </c>
      <c r="C29" s="23" t="s">
        <v>15</v>
      </c>
      <c r="D29" s="23" t="s">
        <v>25</v>
      </c>
      <c r="E29" s="23" t="s">
        <v>161</v>
      </c>
      <c r="F29" s="23" t="s">
        <v>27</v>
      </c>
      <c r="G29" s="24">
        <f>'Приложение 3'!F27</f>
        <v>2814336.46</v>
      </c>
      <c r="H29" s="24">
        <f>'Приложение 3'!G27</f>
        <v>4195031.18</v>
      </c>
      <c r="I29" s="24">
        <f>'Приложение 3'!H27</f>
        <v>4404814.74</v>
      </c>
    </row>
    <row r="30" spans="1:13" x14ac:dyDescent="0.25">
      <c r="A30" s="22" t="s">
        <v>28</v>
      </c>
      <c r="B30" s="427">
        <v>701</v>
      </c>
      <c r="C30" s="23" t="s">
        <v>15</v>
      </c>
      <c r="D30" s="23" t="s">
        <v>25</v>
      </c>
      <c r="E30" s="23" t="s">
        <v>161</v>
      </c>
      <c r="F30" s="23" t="s">
        <v>29</v>
      </c>
      <c r="G30" s="24">
        <f>'Приложение 3'!F28</f>
        <v>20000</v>
      </c>
      <c r="H30" s="24">
        <f>'Приложение 3'!G28</f>
        <v>30400</v>
      </c>
      <c r="I30" s="24">
        <f>'Приложение 3'!H28</f>
        <v>31980.799999999999</v>
      </c>
    </row>
    <row r="31" spans="1:13" ht="63" x14ac:dyDescent="0.25">
      <c r="A31" s="26" t="s">
        <v>609</v>
      </c>
      <c r="B31" s="428" t="s">
        <v>228</v>
      </c>
      <c r="C31" s="19" t="s">
        <v>15</v>
      </c>
      <c r="D31" s="19" t="s">
        <v>30</v>
      </c>
      <c r="E31" s="19"/>
      <c r="F31" s="19"/>
      <c r="G31" s="20">
        <f t="shared" ref="G31:I33" si="8">G32</f>
        <v>75691819.109999999</v>
      </c>
      <c r="H31" s="20">
        <f t="shared" si="8"/>
        <v>77202429.319999993</v>
      </c>
      <c r="I31" s="20">
        <f t="shared" si="8"/>
        <v>77701079.309999987</v>
      </c>
    </row>
    <row r="32" spans="1:13" x14ac:dyDescent="0.25">
      <c r="A32" s="18" t="s">
        <v>18</v>
      </c>
      <c r="B32" s="427">
        <v>701</v>
      </c>
      <c r="C32" s="19" t="s">
        <v>15</v>
      </c>
      <c r="D32" s="19" t="s">
        <v>30</v>
      </c>
      <c r="E32" s="19" t="s">
        <v>19</v>
      </c>
      <c r="F32" s="19"/>
      <c r="G32" s="20">
        <f t="shared" si="8"/>
        <v>75691819.109999999</v>
      </c>
      <c r="H32" s="20">
        <f t="shared" si="8"/>
        <v>77202429.319999993</v>
      </c>
      <c r="I32" s="20">
        <f t="shared" si="8"/>
        <v>77701079.309999987</v>
      </c>
    </row>
    <row r="33" spans="1:10" ht="30.75" x14ac:dyDescent="0.25">
      <c r="A33" s="22" t="s">
        <v>20</v>
      </c>
      <c r="B33" s="428" t="s">
        <v>228</v>
      </c>
      <c r="C33" s="23" t="s">
        <v>15</v>
      </c>
      <c r="D33" s="23" t="s">
        <v>30</v>
      </c>
      <c r="E33" s="23" t="s">
        <v>21</v>
      </c>
      <c r="F33" s="23"/>
      <c r="G33" s="24">
        <f>G34</f>
        <v>75691819.109999999</v>
      </c>
      <c r="H33" s="24">
        <f t="shared" si="8"/>
        <v>77202429.319999993</v>
      </c>
      <c r="I33" s="24">
        <f t="shared" si="8"/>
        <v>77701079.309999987</v>
      </c>
    </row>
    <row r="34" spans="1:10" ht="30.75" x14ac:dyDescent="0.25">
      <c r="A34" s="22" t="s">
        <v>162</v>
      </c>
      <c r="B34" s="427">
        <v>701</v>
      </c>
      <c r="C34" s="23" t="s">
        <v>15</v>
      </c>
      <c r="D34" s="23" t="s">
        <v>30</v>
      </c>
      <c r="E34" s="23" t="s">
        <v>163</v>
      </c>
      <c r="F34" s="23"/>
      <c r="G34" s="24">
        <f>SUM(G35:G37)</f>
        <v>75691819.109999999</v>
      </c>
      <c r="H34" s="24">
        <f t="shared" ref="H34:I34" si="9">SUM(H35:H37)</f>
        <v>77202429.319999993</v>
      </c>
      <c r="I34" s="24">
        <f t="shared" si="9"/>
        <v>77701079.309999987</v>
      </c>
    </row>
    <row r="35" spans="1:10" ht="75.75" x14ac:dyDescent="0.25">
      <c r="A35" s="22" t="s">
        <v>22</v>
      </c>
      <c r="B35" s="428" t="s">
        <v>228</v>
      </c>
      <c r="C35" s="23" t="s">
        <v>15</v>
      </c>
      <c r="D35" s="23" t="s">
        <v>30</v>
      </c>
      <c r="E35" s="23" t="s">
        <v>163</v>
      </c>
      <c r="F35" s="23" t="s">
        <v>23</v>
      </c>
      <c r="G35" s="24">
        <f>'Приложение 3'!F33</f>
        <v>70327780.310000002</v>
      </c>
      <c r="H35" s="24">
        <f>'Приложение 3'!G33</f>
        <v>70532182.319999993</v>
      </c>
      <c r="I35" s="24">
        <f>'Приложение 3'!H33</f>
        <v>70736065.319999993</v>
      </c>
    </row>
    <row r="36" spans="1:10" s="21" customFormat="1" ht="30.75" x14ac:dyDescent="0.25">
      <c r="A36" s="22" t="s">
        <v>26</v>
      </c>
      <c r="B36" s="427">
        <v>701</v>
      </c>
      <c r="C36" s="23" t="s">
        <v>15</v>
      </c>
      <c r="D36" s="23" t="s">
        <v>30</v>
      </c>
      <c r="E36" s="23" t="s">
        <v>163</v>
      </c>
      <c r="F36" s="23" t="s">
        <v>27</v>
      </c>
      <c r="G36" s="24">
        <f>'Приложение 3'!F34</f>
        <v>5209068.8</v>
      </c>
      <c r="H36" s="24">
        <f>'Приложение 3'!G34</f>
        <v>6515277</v>
      </c>
      <c r="I36" s="24">
        <f>'Приложение 3'!H34</f>
        <v>6810043.9900000002</v>
      </c>
      <c r="J36" s="313"/>
    </row>
    <row r="37" spans="1:10" s="21" customFormat="1" x14ac:dyDescent="0.25">
      <c r="A37" s="22" t="s">
        <v>28</v>
      </c>
      <c r="B37" s="428" t="s">
        <v>228</v>
      </c>
      <c r="C37" s="23" t="s">
        <v>15</v>
      </c>
      <c r="D37" s="23" t="s">
        <v>30</v>
      </c>
      <c r="E37" s="23" t="s">
        <v>163</v>
      </c>
      <c r="F37" s="23" t="s">
        <v>29</v>
      </c>
      <c r="G37" s="24">
        <f>'Приложение 3'!F36</f>
        <v>154970</v>
      </c>
      <c r="H37" s="24">
        <f>'Приложение 3'!G36</f>
        <v>154970</v>
      </c>
      <c r="I37" s="24">
        <f>'Приложение 3'!H36</f>
        <v>154970</v>
      </c>
      <c r="J37" s="313"/>
    </row>
    <row r="38" spans="1:10" ht="47.25" x14ac:dyDescent="0.25">
      <c r="A38" s="18" t="s">
        <v>31</v>
      </c>
      <c r="B38" s="427">
        <v>701</v>
      </c>
      <c r="C38" s="19" t="s">
        <v>15</v>
      </c>
      <c r="D38" s="19" t="s">
        <v>32</v>
      </c>
      <c r="E38" s="19"/>
      <c r="F38" s="19"/>
      <c r="G38" s="20">
        <f>G39</f>
        <v>46605836.530000001</v>
      </c>
      <c r="H38" s="20">
        <f t="shared" ref="H38:I38" si="10">H39</f>
        <v>46937865.759999998</v>
      </c>
      <c r="I38" s="20">
        <f t="shared" si="10"/>
        <v>46445563.060000002</v>
      </c>
    </row>
    <row r="39" spans="1:10" x14ac:dyDescent="0.25">
      <c r="A39" s="18" t="s">
        <v>18</v>
      </c>
      <c r="B39" s="427">
        <v>701</v>
      </c>
      <c r="C39" s="19" t="s">
        <v>15</v>
      </c>
      <c r="D39" s="19" t="s">
        <v>32</v>
      </c>
      <c r="E39" s="19" t="s">
        <v>19</v>
      </c>
      <c r="F39" s="19"/>
      <c r="G39" s="20">
        <f t="shared" ref="G39:I39" si="11">G40</f>
        <v>46605836.530000001</v>
      </c>
      <c r="H39" s="20">
        <f t="shared" si="11"/>
        <v>46937865.759999998</v>
      </c>
      <c r="I39" s="20">
        <f t="shared" si="11"/>
        <v>46445563.060000002</v>
      </c>
    </row>
    <row r="40" spans="1:10" ht="30.75" x14ac:dyDescent="0.25">
      <c r="A40" s="22" t="s">
        <v>20</v>
      </c>
      <c r="B40" s="428" t="s">
        <v>228</v>
      </c>
      <c r="C40" s="23" t="s">
        <v>15</v>
      </c>
      <c r="D40" s="23" t="s">
        <v>32</v>
      </c>
      <c r="E40" s="23" t="s">
        <v>21</v>
      </c>
      <c r="F40" s="23"/>
      <c r="G40" s="24">
        <f>G41+G44</f>
        <v>46605836.530000001</v>
      </c>
      <c r="H40" s="24">
        <f t="shared" ref="H40:I40" si="12">H41+H44</f>
        <v>46937865.759999998</v>
      </c>
      <c r="I40" s="24">
        <f t="shared" si="12"/>
        <v>46445563.060000002</v>
      </c>
    </row>
    <row r="41" spans="1:10" ht="30.75" x14ac:dyDescent="0.25">
      <c r="A41" s="22" t="s">
        <v>162</v>
      </c>
      <c r="B41" s="427">
        <v>701</v>
      </c>
      <c r="C41" s="23" t="s">
        <v>15</v>
      </c>
      <c r="D41" s="23" t="s">
        <v>32</v>
      </c>
      <c r="E41" s="23" t="s">
        <v>163</v>
      </c>
      <c r="F41" s="23"/>
      <c r="G41" s="24">
        <f>SUM(G42:G43)</f>
        <v>42423698.530000001</v>
      </c>
      <c r="H41" s="24">
        <f t="shared" ref="H41:I41" si="13">SUM(H42:H43)</f>
        <v>42935727.759999998</v>
      </c>
      <c r="I41" s="24">
        <f t="shared" si="13"/>
        <v>42263425.060000002</v>
      </c>
    </row>
    <row r="42" spans="1:10" ht="75.75" x14ac:dyDescent="0.25">
      <c r="A42" s="22" t="s">
        <v>22</v>
      </c>
      <c r="B42" s="428" t="s">
        <v>228</v>
      </c>
      <c r="C42" s="23" t="s">
        <v>15</v>
      </c>
      <c r="D42" s="23" t="s">
        <v>32</v>
      </c>
      <c r="E42" s="23" t="s">
        <v>163</v>
      </c>
      <c r="F42" s="23" t="s">
        <v>23</v>
      </c>
      <c r="G42" s="24">
        <f>'Приложение 3'!F43+'Приложение 3'!F47</f>
        <v>38983476.530000001</v>
      </c>
      <c r="H42" s="24">
        <f>'Приложение 3'!G43+'Приложение 3'!G47</f>
        <v>39757803.409999996</v>
      </c>
      <c r="I42" s="24">
        <f>'Приложение 3'!H43+'Приложение 3'!H47</f>
        <v>39020083.640000001</v>
      </c>
    </row>
    <row r="43" spans="1:10" ht="30.75" x14ac:dyDescent="0.25">
      <c r="A43" s="22" t="s">
        <v>26</v>
      </c>
      <c r="B43" s="427">
        <v>701</v>
      </c>
      <c r="C43" s="23" t="s">
        <v>15</v>
      </c>
      <c r="D43" s="23" t="s">
        <v>32</v>
      </c>
      <c r="E43" s="23" t="s">
        <v>163</v>
      </c>
      <c r="F43" s="23" t="s">
        <v>27</v>
      </c>
      <c r="G43" s="24">
        <f>'Приложение 3'!F44+'Приложение 3'!F48</f>
        <v>3440222</v>
      </c>
      <c r="H43" s="24">
        <f>'Приложение 3'!G44+'Приложение 3'!G48</f>
        <v>3177924.35</v>
      </c>
      <c r="I43" s="24">
        <f>'Приложение 3'!H44+'Приложение 3'!H48</f>
        <v>3243341.42</v>
      </c>
    </row>
    <row r="44" spans="1:10" ht="30.75" x14ac:dyDescent="0.25">
      <c r="A44" s="22" t="s">
        <v>164</v>
      </c>
      <c r="B44" s="428" t="s">
        <v>228</v>
      </c>
      <c r="C44" s="23" t="s">
        <v>15</v>
      </c>
      <c r="D44" s="23" t="s">
        <v>32</v>
      </c>
      <c r="E44" s="23" t="s">
        <v>165</v>
      </c>
      <c r="F44" s="23"/>
      <c r="G44" s="24">
        <f>G45</f>
        <v>4182138</v>
      </c>
      <c r="H44" s="24">
        <f t="shared" ref="H44:I44" si="14">H45</f>
        <v>4002138</v>
      </c>
      <c r="I44" s="24">
        <f t="shared" si="14"/>
        <v>4182138</v>
      </c>
    </row>
    <row r="45" spans="1:10" ht="75.75" x14ac:dyDescent="0.25">
      <c r="A45" s="22" t="s">
        <v>22</v>
      </c>
      <c r="B45" s="427">
        <v>701</v>
      </c>
      <c r="C45" s="23" t="s">
        <v>15</v>
      </c>
      <c r="D45" s="23" t="s">
        <v>32</v>
      </c>
      <c r="E45" s="23" t="s">
        <v>165</v>
      </c>
      <c r="F45" s="23" t="s">
        <v>23</v>
      </c>
      <c r="G45" s="24">
        <f>'Приложение 3'!F41</f>
        <v>4182138</v>
      </c>
      <c r="H45" s="24">
        <f>'Приложение 3'!G41</f>
        <v>4002138</v>
      </c>
      <c r="I45" s="24">
        <f>'Приложение 3'!H41</f>
        <v>4182138</v>
      </c>
    </row>
    <row r="46" spans="1:10" s="27" customFormat="1" ht="31.5" x14ac:dyDescent="0.25">
      <c r="A46" s="18" t="s">
        <v>33</v>
      </c>
      <c r="B46" s="467" t="s">
        <v>228</v>
      </c>
      <c r="C46" s="19" t="s">
        <v>15</v>
      </c>
      <c r="D46" s="19" t="s">
        <v>34</v>
      </c>
      <c r="E46" s="19"/>
      <c r="F46" s="19"/>
      <c r="G46" s="20">
        <f>G47</f>
        <v>149600</v>
      </c>
      <c r="H46" s="20">
        <f t="shared" ref="H46:I49" si="15">H47</f>
        <v>0</v>
      </c>
      <c r="I46" s="20">
        <f t="shared" si="15"/>
        <v>0</v>
      </c>
      <c r="J46" s="114"/>
    </row>
    <row r="47" spans="1:10" s="27" customFormat="1" x14ac:dyDescent="0.25">
      <c r="A47" s="18" t="s">
        <v>18</v>
      </c>
      <c r="B47" s="468">
        <v>701</v>
      </c>
      <c r="C47" s="19" t="s">
        <v>15</v>
      </c>
      <c r="D47" s="19" t="s">
        <v>34</v>
      </c>
      <c r="E47" s="19" t="s">
        <v>19</v>
      </c>
      <c r="F47" s="19"/>
      <c r="G47" s="20">
        <f>G48</f>
        <v>149600</v>
      </c>
      <c r="H47" s="20">
        <f t="shared" si="15"/>
        <v>0</v>
      </c>
      <c r="I47" s="20">
        <f t="shared" si="15"/>
        <v>0</v>
      </c>
      <c r="J47" s="114"/>
    </row>
    <row r="48" spans="1:10" x14ac:dyDescent="0.25">
      <c r="A48" s="22" t="s">
        <v>56</v>
      </c>
      <c r="B48" s="428" t="s">
        <v>228</v>
      </c>
      <c r="C48" s="23" t="s">
        <v>15</v>
      </c>
      <c r="D48" s="23" t="s">
        <v>34</v>
      </c>
      <c r="E48" s="23" t="s">
        <v>38</v>
      </c>
      <c r="F48" s="23"/>
      <c r="G48" s="24">
        <f>G49</f>
        <v>149600</v>
      </c>
      <c r="H48" s="24">
        <f t="shared" si="15"/>
        <v>0</v>
      </c>
      <c r="I48" s="24">
        <f t="shared" si="15"/>
        <v>0</v>
      </c>
    </row>
    <row r="49" spans="1:13" ht="30.75" x14ac:dyDescent="0.25">
      <c r="A49" s="22" t="s">
        <v>169</v>
      </c>
      <c r="B49" s="427">
        <v>701</v>
      </c>
      <c r="C49" s="23" t="s">
        <v>15</v>
      </c>
      <c r="D49" s="23" t="s">
        <v>34</v>
      </c>
      <c r="E49" s="23" t="s">
        <v>170</v>
      </c>
      <c r="F49" s="23"/>
      <c r="G49" s="24">
        <f>G50</f>
        <v>149600</v>
      </c>
      <c r="H49" s="24">
        <f t="shared" si="15"/>
        <v>0</v>
      </c>
      <c r="I49" s="24">
        <f t="shared" si="15"/>
        <v>0</v>
      </c>
    </row>
    <row r="50" spans="1:13" ht="30.75" x14ac:dyDescent="0.25">
      <c r="A50" s="22" t="s">
        <v>26</v>
      </c>
      <c r="B50" s="428" t="s">
        <v>228</v>
      </c>
      <c r="C50" s="23" t="s">
        <v>15</v>
      </c>
      <c r="D50" s="23" t="s">
        <v>34</v>
      </c>
      <c r="E50" s="23" t="s">
        <v>170</v>
      </c>
      <c r="F50" s="23" t="s">
        <v>27</v>
      </c>
      <c r="G50" s="24">
        <f>'Приложение 3'!F53</f>
        <v>149600</v>
      </c>
      <c r="H50" s="24">
        <f>'Приложение 3'!G53</f>
        <v>0</v>
      </c>
      <c r="I50" s="24">
        <f>'Приложение 3'!H53</f>
        <v>0</v>
      </c>
    </row>
    <row r="51" spans="1:13" x14ac:dyDescent="0.25">
      <c r="A51" s="18" t="s">
        <v>35</v>
      </c>
      <c r="B51" s="427">
        <v>701</v>
      </c>
      <c r="C51" s="19" t="s">
        <v>15</v>
      </c>
      <c r="D51" s="19" t="s">
        <v>36</v>
      </c>
      <c r="E51" s="19"/>
      <c r="F51" s="19"/>
      <c r="G51" s="20">
        <f t="shared" ref="G51:I54" si="16">G52</f>
        <v>55555898.879999995</v>
      </c>
      <c r="H51" s="20">
        <f t="shared" si="16"/>
        <v>70000000</v>
      </c>
      <c r="I51" s="20">
        <f t="shared" si="16"/>
        <v>70000000</v>
      </c>
    </row>
    <row r="52" spans="1:13" x14ac:dyDescent="0.25">
      <c r="A52" s="18" t="s">
        <v>18</v>
      </c>
      <c r="B52" s="427">
        <v>701</v>
      </c>
      <c r="C52" s="19" t="s">
        <v>15</v>
      </c>
      <c r="D52" s="19" t="s">
        <v>36</v>
      </c>
      <c r="E52" s="19" t="s">
        <v>19</v>
      </c>
      <c r="F52" s="19"/>
      <c r="G52" s="20">
        <f t="shared" si="16"/>
        <v>55555898.879999995</v>
      </c>
      <c r="H52" s="20">
        <f t="shared" si="16"/>
        <v>70000000</v>
      </c>
      <c r="I52" s="20">
        <f t="shared" si="16"/>
        <v>70000000</v>
      </c>
    </row>
    <row r="53" spans="1:13" x14ac:dyDescent="0.25">
      <c r="A53" s="22" t="s">
        <v>37</v>
      </c>
      <c r="B53" s="428" t="s">
        <v>228</v>
      </c>
      <c r="C53" s="23" t="s">
        <v>15</v>
      </c>
      <c r="D53" s="23" t="s">
        <v>36</v>
      </c>
      <c r="E53" s="23" t="s">
        <v>38</v>
      </c>
      <c r="F53" s="23"/>
      <c r="G53" s="24">
        <f>G54</f>
        <v>55555898.879999995</v>
      </c>
      <c r="H53" s="24">
        <f t="shared" si="16"/>
        <v>70000000</v>
      </c>
      <c r="I53" s="24">
        <f t="shared" si="16"/>
        <v>70000000</v>
      </c>
    </row>
    <row r="54" spans="1:13" x14ac:dyDescent="0.25">
      <c r="A54" s="22" t="s">
        <v>166</v>
      </c>
      <c r="B54" s="427">
        <v>701</v>
      </c>
      <c r="C54" s="23" t="s">
        <v>15</v>
      </c>
      <c r="D54" s="23" t="s">
        <v>36</v>
      </c>
      <c r="E54" s="23" t="s">
        <v>167</v>
      </c>
      <c r="F54" s="23"/>
      <c r="G54" s="24">
        <f>G55</f>
        <v>55555898.879999995</v>
      </c>
      <c r="H54" s="24">
        <f t="shared" si="16"/>
        <v>70000000</v>
      </c>
      <c r="I54" s="24">
        <f t="shared" si="16"/>
        <v>70000000</v>
      </c>
    </row>
    <row r="55" spans="1:13" x14ac:dyDescent="0.25">
      <c r="A55" s="22" t="s">
        <v>28</v>
      </c>
      <c r="B55" s="428" t="s">
        <v>228</v>
      </c>
      <c r="C55" s="23" t="s">
        <v>15</v>
      </c>
      <c r="D55" s="23" t="s">
        <v>36</v>
      </c>
      <c r="E55" s="23" t="s">
        <v>167</v>
      </c>
      <c r="F55" s="23" t="s">
        <v>29</v>
      </c>
      <c r="G55" s="24">
        <f>'Приложение 3'!F58</f>
        <v>55555898.879999995</v>
      </c>
      <c r="H55" s="24">
        <f>'Приложение 3'!G58</f>
        <v>70000000</v>
      </c>
      <c r="I55" s="24">
        <f>'Приложение 3'!H58</f>
        <v>70000000</v>
      </c>
    </row>
    <row r="56" spans="1:13" s="27" customFormat="1" x14ac:dyDescent="0.25">
      <c r="A56" s="18" t="s">
        <v>39</v>
      </c>
      <c r="B56" s="427">
        <v>701</v>
      </c>
      <c r="C56" s="19" t="s">
        <v>15</v>
      </c>
      <c r="D56" s="19" t="s">
        <v>40</v>
      </c>
      <c r="E56" s="19"/>
      <c r="F56" s="19"/>
      <c r="G56" s="20">
        <f>G57+G63+G91</f>
        <v>796412153.87333333</v>
      </c>
      <c r="H56" s="20">
        <f t="shared" ref="H56:I56" si="17">H57+H63+H91</f>
        <v>766653075.48000002</v>
      </c>
      <c r="I56" s="20">
        <f t="shared" si="17"/>
        <v>764467075.24000001</v>
      </c>
      <c r="J56" s="114"/>
    </row>
    <row r="57" spans="1:13" ht="47.25" x14ac:dyDescent="0.25">
      <c r="A57" s="18" t="s">
        <v>41</v>
      </c>
      <c r="B57" s="428" t="s">
        <v>228</v>
      </c>
      <c r="C57" s="19" t="s">
        <v>15</v>
      </c>
      <c r="D57" s="19" t="s">
        <v>40</v>
      </c>
      <c r="E57" s="19" t="s">
        <v>42</v>
      </c>
      <c r="F57" s="19"/>
      <c r="G57" s="328">
        <f t="shared" ref="G57:I57" si="18">G58</f>
        <v>9735155</v>
      </c>
      <c r="H57" s="328">
        <f t="shared" si="18"/>
        <v>9735155</v>
      </c>
      <c r="I57" s="328">
        <f t="shared" si="18"/>
        <v>7000000</v>
      </c>
    </row>
    <row r="58" spans="1:13" ht="45" x14ac:dyDescent="0.25">
      <c r="A58" s="340" t="s">
        <v>216</v>
      </c>
      <c r="B58" s="427">
        <v>701</v>
      </c>
      <c r="C58" s="23" t="s">
        <v>15</v>
      </c>
      <c r="D58" s="23" t="s">
        <v>40</v>
      </c>
      <c r="E58" s="23" t="s">
        <v>44</v>
      </c>
      <c r="F58" s="23"/>
      <c r="G58" s="329">
        <f>G59+G61</f>
        <v>9735155</v>
      </c>
      <c r="H58" s="329">
        <f t="shared" ref="H58:I58" si="19">H59+H61</f>
        <v>9735155</v>
      </c>
      <c r="I58" s="329">
        <f t="shared" si="19"/>
        <v>7000000</v>
      </c>
    </row>
    <row r="59" spans="1:13" ht="30" x14ac:dyDescent="0.25">
      <c r="A59" s="340" t="s">
        <v>732</v>
      </c>
      <c r="B59" s="428" t="s">
        <v>228</v>
      </c>
      <c r="C59" s="23" t="s">
        <v>15</v>
      </c>
      <c r="D59" s="23" t="s">
        <v>40</v>
      </c>
      <c r="E59" s="57">
        <v>6130010000</v>
      </c>
      <c r="F59" s="57"/>
      <c r="G59" s="460">
        <f>G60</f>
        <v>6128138.4400000004</v>
      </c>
      <c r="H59" s="460">
        <f t="shared" ref="H59:I59" si="20">H60</f>
        <v>3440015</v>
      </c>
      <c r="I59" s="460">
        <f t="shared" si="20"/>
        <v>5000000</v>
      </c>
    </row>
    <row r="60" spans="1:13" ht="30" x14ac:dyDescent="0.25">
      <c r="A60" s="340" t="s">
        <v>26</v>
      </c>
      <c r="B60" s="427">
        <v>701</v>
      </c>
      <c r="C60" s="23" t="s">
        <v>15</v>
      </c>
      <c r="D60" s="23" t="s">
        <v>40</v>
      </c>
      <c r="E60" s="57">
        <v>6130010000</v>
      </c>
      <c r="F60" s="57" t="s">
        <v>27</v>
      </c>
      <c r="G60" s="460">
        <v>6128138.4400000004</v>
      </c>
      <c r="H60" s="460">
        <v>3440015</v>
      </c>
      <c r="I60" s="460">
        <v>5000000</v>
      </c>
    </row>
    <row r="61" spans="1:13" ht="45" x14ac:dyDescent="0.25">
      <c r="A61" s="340" t="s">
        <v>733</v>
      </c>
      <c r="B61" s="427">
        <v>701</v>
      </c>
      <c r="C61" s="23" t="s">
        <v>15</v>
      </c>
      <c r="D61" s="23" t="s">
        <v>40</v>
      </c>
      <c r="E61" s="57">
        <v>6130010001</v>
      </c>
      <c r="F61" s="57"/>
      <c r="G61" s="460">
        <f>G62</f>
        <v>3607016.56</v>
      </c>
      <c r="H61" s="460">
        <f t="shared" ref="H61:I61" si="21">H62</f>
        <v>6295140</v>
      </c>
      <c r="I61" s="460">
        <f t="shared" si="21"/>
        <v>2000000</v>
      </c>
    </row>
    <row r="62" spans="1:13" ht="30.75" x14ac:dyDescent="0.25">
      <c r="A62" s="22" t="s">
        <v>26</v>
      </c>
      <c r="B62" s="428" t="s">
        <v>228</v>
      </c>
      <c r="C62" s="23" t="s">
        <v>15</v>
      </c>
      <c r="D62" s="23" t="s">
        <v>40</v>
      </c>
      <c r="E62" s="57">
        <v>6130010001</v>
      </c>
      <c r="F62" s="57" t="s">
        <v>27</v>
      </c>
      <c r="G62" s="460">
        <v>3607016.56</v>
      </c>
      <c r="H62" s="460">
        <v>6295140</v>
      </c>
      <c r="I62" s="460">
        <v>2000000</v>
      </c>
    </row>
    <row r="63" spans="1:13" ht="31.5" x14ac:dyDescent="0.25">
      <c r="A63" s="18" t="s">
        <v>45</v>
      </c>
      <c r="B63" s="427">
        <v>701</v>
      </c>
      <c r="C63" s="19" t="s">
        <v>15</v>
      </c>
      <c r="D63" s="19" t="s">
        <v>40</v>
      </c>
      <c r="E63" s="19" t="s">
        <v>46</v>
      </c>
      <c r="F63" s="19"/>
      <c r="G63" s="20">
        <f>G64+G86</f>
        <v>194804156.59999999</v>
      </c>
      <c r="H63" s="20">
        <f t="shared" ref="H63:I63" si="22">H64+H86</f>
        <v>197393584.64000002</v>
      </c>
      <c r="I63" s="20">
        <f t="shared" si="22"/>
        <v>197393584.50000003</v>
      </c>
    </row>
    <row r="64" spans="1:13" x14ac:dyDescent="0.25">
      <c r="A64" s="22" t="s">
        <v>43</v>
      </c>
      <c r="B64" s="428" t="s">
        <v>228</v>
      </c>
      <c r="C64" s="23" t="s">
        <v>15</v>
      </c>
      <c r="D64" s="23" t="s">
        <v>40</v>
      </c>
      <c r="E64" s="23" t="s">
        <v>47</v>
      </c>
      <c r="F64" s="23"/>
      <c r="G64" s="24">
        <f>G65+G79</f>
        <v>153981273.63999999</v>
      </c>
      <c r="H64" s="24">
        <f t="shared" ref="H64:I64" si="23">H65+H79</f>
        <v>156570701.68000001</v>
      </c>
      <c r="I64" s="24">
        <f t="shared" si="23"/>
        <v>156570701.54000002</v>
      </c>
      <c r="K64" s="73"/>
      <c r="L64" s="73"/>
      <c r="M64" s="73"/>
    </row>
    <row r="65" spans="1:13" s="56" customFormat="1" x14ac:dyDescent="0.25">
      <c r="A65" s="22" t="s">
        <v>144</v>
      </c>
      <c r="B65" s="427">
        <v>701</v>
      </c>
      <c r="C65" s="23" t="s">
        <v>15</v>
      </c>
      <c r="D65" s="23" t="s">
        <v>40</v>
      </c>
      <c r="E65" s="23" t="s">
        <v>47</v>
      </c>
      <c r="F65" s="293"/>
      <c r="G65" s="24">
        <f>G66+G68+G71+G73+G75+G77</f>
        <v>148085773.63999999</v>
      </c>
      <c r="H65" s="24">
        <f t="shared" ref="H65:I65" si="24">H66+H68+H71+H73+H75+H77</f>
        <v>151303201.68000001</v>
      </c>
      <c r="I65" s="24">
        <f t="shared" si="24"/>
        <v>151303201.54000002</v>
      </c>
      <c r="J65" s="314"/>
    </row>
    <row r="66" spans="1:13" s="56" customFormat="1" ht="30.75" x14ac:dyDescent="0.25">
      <c r="A66" s="22" t="s">
        <v>665</v>
      </c>
      <c r="B66" s="428" t="s">
        <v>228</v>
      </c>
      <c r="C66" s="23" t="s">
        <v>15</v>
      </c>
      <c r="D66" s="23" t="s">
        <v>40</v>
      </c>
      <c r="E66" s="23" t="s">
        <v>669</v>
      </c>
      <c r="F66" s="293"/>
      <c r="G66" s="329">
        <f>G67</f>
        <v>135288732.25999999</v>
      </c>
      <c r="H66" s="329">
        <f t="shared" ref="H66:I66" si="25">H67</f>
        <v>140305248</v>
      </c>
      <c r="I66" s="329">
        <f t="shared" si="25"/>
        <v>140305247.86000001</v>
      </c>
      <c r="J66" s="314"/>
      <c r="K66" s="486"/>
      <c r="L66" s="486"/>
      <c r="M66" s="486"/>
    </row>
    <row r="67" spans="1:13" s="94" customFormat="1" ht="30" x14ac:dyDescent="0.2">
      <c r="A67" s="22" t="s">
        <v>48</v>
      </c>
      <c r="B67" s="427">
        <v>701</v>
      </c>
      <c r="C67" s="23" t="s">
        <v>15</v>
      </c>
      <c r="D67" s="23" t="s">
        <v>40</v>
      </c>
      <c r="E67" s="339">
        <v>7330010001</v>
      </c>
      <c r="F67" s="23" t="s">
        <v>49</v>
      </c>
      <c r="G67" s="329">
        <f>134080977.48+1207754.78</f>
        <v>135288732.25999999</v>
      </c>
      <c r="H67" s="329">
        <v>140305248</v>
      </c>
      <c r="I67" s="329">
        <v>140305247.86000001</v>
      </c>
      <c r="J67" s="338"/>
      <c r="K67" s="473"/>
      <c r="L67" s="473"/>
      <c r="M67" s="473"/>
    </row>
    <row r="68" spans="1:13" s="56" customFormat="1" x14ac:dyDescent="0.25">
      <c r="A68" s="22" t="s">
        <v>666</v>
      </c>
      <c r="B68" s="428" t="s">
        <v>228</v>
      </c>
      <c r="C68" s="23" t="s">
        <v>15</v>
      </c>
      <c r="D68" s="23" t="s">
        <v>40</v>
      </c>
      <c r="E68" s="23" t="s">
        <v>670</v>
      </c>
      <c r="F68" s="293"/>
      <c r="G68" s="329">
        <f>G69+G70</f>
        <v>959305.84</v>
      </c>
      <c r="H68" s="329">
        <f t="shared" ref="H68:I68" si="26">H69+H70</f>
        <v>959305.84</v>
      </c>
      <c r="I68" s="329">
        <f t="shared" si="26"/>
        <v>959305.84</v>
      </c>
      <c r="J68" s="314"/>
      <c r="K68" s="486"/>
      <c r="L68" s="486"/>
      <c r="M68" s="486"/>
    </row>
    <row r="69" spans="1:13" s="56" customFormat="1" ht="30.75" x14ac:dyDescent="0.25">
      <c r="A69" s="22" t="s">
        <v>26</v>
      </c>
      <c r="B69" s="427">
        <v>701</v>
      </c>
      <c r="C69" s="23" t="s">
        <v>15</v>
      </c>
      <c r="D69" s="23" t="s">
        <v>40</v>
      </c>
      <c r="E69" s="23" t="s">
        <v>670</v>
      </c>
      <c r="F69" s="293" t="s">
        <v>27</v>
      </c>
      <c r="G69" s="329">
        <v>949305.84</v>
      </c>
      <c r="H69" s="329">
        <v>949305.84</v>
      </c>
      <c r="I69" s="329">
        <v>949305.84</v>
      </c>
      <c r="J69" s="314"/>
      <c r="K69" s="486"/>
      <c r="L69" s="486"/>
      <c r="M69" s="486"/>
    </row>
    <row r="70" spans="1:13" x14ac:dyDescent="0.25">
      <c r="A70" s="22" t="s">
        <v>28</v>
      </c>
      <c r="B70" s="428" t="s">
        <v>228</v>
      </c>
      <c r="C70" s="23" t="s">
        <v>15</v>
      </c>
      <c r="D70" s="23" t="s">
        <v>40</v>
      </c>
      <c r="E70" s="23" t="s">
        <v>670</v>
      </c>
      <c r="F70" s="23" t="s">
        <v>29</v>
      </c>
      <c r="G70" s="329">
        <v>10000</v>
      </c>
      <c r="H70" s="329">
        <v>10000</v>
      </c>
      <c r="I70" s="329">
        <v>10000</v>
      </c>
      <c r="K70" s="474"/>
      <c r="L70" s="474"/>
      <c r="M70" s="474"/>
    </row>
    <row r="71" spans="1:13" s="56" customFormat="1" ht="30.75" x14ac:dyDescent="0.25">
      <c r="A71" s="22" t="s">
        <v>667</v>
      </c>
      <c r="B71" s="427">
        <v>701</v>
      </c>
      <c r="C71" s="23" t="s">
        <v>15</v>
      </c>
      <c r="D71" s="23" t="s">
        <v>40</v>
      </c>
      <c r="E71" s="23" t="s">
        <v>671</v>
      </c>
      <c r="F71" s="293"/>
      <c r="G71" s="329">
        <f>G72</f>
        <v>63000</v>
      </c>
      <c r="H71" s="329">
        <f t="shared" ref="H71:I71" si="27">H72</f>
        <v>63000</v>
      </c>
      <c r="I71" s="329">
        <f t="shared" si="27"/>
        <v>63000</v>
      </c>
      <c r="J71" s="314"/>
      <c r="K71" s="486"/>
      <c r="L71" s="486"/>
      <c r="M71" s="486"/>
    </row>
    <row r="72" spans="1:13" s="56" customFormat="1" ht="30.75" x14ac:dyDescent="0.25">
      <c r="A72" s="22" t="s">
        <v>26</v>
      </c>
      <c r="B72" s="428" t="s">
        <v>228</v>
      </c>
      <c r="C72" s="23" t="s">
        <v>15</v>
      </c>
      <c r="D72" s="23" t="s">
        <v>40</v>
      </c>
      <c r="E72" s="23" t="s">
        <v>671</v>
      </c>
      <c r="F72" s="293" t="s">
        <v>27</v>
      </c>
      <c r="G72" s="329">
        <v>63000</v>
      </c>
      <c r="H72" s="329">
        <v>63000</v>
      </c>
      <c r="I72" s="329">
        <v>63000</v>
      </c>
      <c r="J72" s="314"/>
      <c r="K72" s="486"/>
      <c r="L72" s="486"/>
      <c r="M72" s="486"/>
    </row>
    <row r="73" spans="1:13" s="56" customFormat="1" x14ac:dyDescent="0.25">
      <c r="A73" s="22" t="s">
        <v>668</v>
      </c>
      <c r="B73" s="427">
        <v>701</v>
      </c>
      <c r="C73" s="23" t="s">
        <v>15</v>
      </c>
      <c r="D73" s="23" t="s">
        <v>40</v>
      </c>
      <c r="E73" s="23" t="s">
        <v>672</v>
      </c>
      <c r="F73" s="293"/>
      <c r="G73" s="329">
        <f>G74</f>
        <v>5427450.4100000001</v>
      </c>
      <c r="H73" s="329">
        <f t="shared" ref="H73:I73" si="28">H74</f>
        <v>5427450.4100000001</v>
      </c>
      <c r="I73" s="329">
        <f t="shared" si="28"/>
        <v>5427450.4100000001</v>
      </c>
      <c r="J73" s="314"/>
      <c r="K73" s="486"/>
      <c r="L73" s="486"/>
      <c r="M73" s="486"/>
    </row>
    <row r="74" spans="1:13" s="56" customFormat="1" ht="30.75" x14ac:dyDescent="0.25">
      <c r="A74" s="22" t="s">
        <v>26</v>
      </c>
      <c r="B74" s="428" t="s">
        <v>228</v>
      </c>
      <c r="C74" s="23" t="s">
        <v>15</v>
      </c>
      <c r="D74" s="23" t="s">
        <v>40</v>
      </c>
      <c r="E74" s="23" t="s">
        <v>672</v>
      </c>
      <c r="F74" s="293" t="s">
        <v>27</v>
      </c>
      <c r="G74" s="329">
        <v>5427450.4100000001</v>
      </c>
      <c r="H74" s="329">
        <v>5427450.4100000001</v>
      </c>
      <c r="I74" s="329">
        <v>5427450.4100000001</v>
      </c>
      <c r="J74" s="314"/>
      <c r="K74" s="486"/>
      <c r="L74" s="486"/>
      <c r="M74" s="486"/>
    </row>
    <row r="75" spans="1:13" s="56" customFormat="1" x14ac:dyDescent="0.25">
      <c r="A75" s="22" t="s">
        <v>674</v>
      </c>
      <c r="B75" s="427">
        <v>701</v>
      </c>
      <c r="C75" s="23" t="s">
        <v>15</v>
      </c>
      <c r="D75" s="23" t="s">
        <v>40</v>
      </c>
      <c r="E75" s="23" t="s">
        <v>673</v>
      </c>
      <c r="F75" s="293"/>
      <c r="G75" s="329">
        <f>G76</f>
        <v>2234096</v>
      </c>
      <c r="H75" s="329">
        <f t="shared" ref="H75:I75" si="29">H76</f>
        <v>2234096</v>
      </c>
      <c r="I75" s="329">
        <f t="shared" si="29"/>
        <v>2234096</v>
      </c>
      <c r="J75" s="314"/>
      <c r="K75" s="486"/>
      <c r="L75" s="486"/>
      <c r="M75" s="486"/>
    </row>
    <row r="76" spans="1:13" ht="30.75" x14ac:dyDescent="0.25">
      <c r="A76" s="22" t="s">
        <v>26</v>
      </c>
      <c r="B76" s="428" t="s">
        <v>228</v>
      </c>
      <c r="C76" s="23" t="s">
        <v>15</v>
      </c>
      <c r="D76" s="23" t="s">
        <v>40</v>
      </c>
      <c r="E76" s="23" t="s">
        <v>673</v>
      </c>
      <c r="F76" s="23" t="s">
        <v>27</v>
      </c>
      <c r="G76" s="329">
        <v>2234096</v>
      </c>
      <c r="H76" s="329">
        <v>2234096</v>
      </c>
      <c r="I76" s="329">
        <v>2234096</v>
      </c>
      <c r="K76" s="474"/>
      <c r="L76" s="474"/>
      <c r="M76" s="474"/>
    </row>
    <row r="77" spans="1:13" ht="30.75" x14ac:dyDescent="0.25">
      <c r="A77" s="22" t="s">
        <v>675</v>
      </c>
      <c r="B77" s="427">
        <v>701</v>
      </c>
      <c r="C77" s="23" t="s">
        <v>15</v>
      </c>
      <c r="D77" s="23" t="s">
        <v>40</v>
      </c>
      <c r="E77" s="23" t="s">
        <v>676</v>
      </c>
      <c r="F77" s="23"/>
      <c r="G77" s="329">
        <f>G78</f>
        <v>4113189.13</v>
      </c>
      <c r="H77" s="329">
        <f t="shared" ref="H77:I77" si="30">H78</f>
        <v>2314101.4300000002</v>
      </c>
      <c r="I77" s="329">
        <f t="shared" si="30"/>
        <v>2314101.4300000002</v>
      </c>
      <c r="K77" s="474"/>
      <c r="L77" s="474"/>
      <c r="M77" s="474"/>
    </row>
    <row r="78" spans="1:13" ht="30.75" x14ac:dyDescent="0.25">
      <c r="A78" s="22" t="s">
        <v>26</v>
      </c>
      <c r="B78" s="427">
        <v>701</v>
      </c>
      <c r="C78" s="23" t="s">
        <v>15</v>
      </c>
      <c r="D78" s="23" t="s">
        <v>40</v>
      </c>
      <c r="E78" s="23" t="s">
        <v>676</v>
      </c>
      <c r="F78" s="23" t="s">
        <v>27</v>
      </c>
      <c r="G78" s="329">
        <f>2314101.43+1799087.7</f>
        <v>4113189.13</v>
      </c>
      <c r="H78" s="329">
        <v>2314101.4300000002</v>
      </c>
      <c r="I78" s="329">
        <v>2314101.4300000002</v>
      </c>
      <c r="K78" s="474"/>
      <c r="L78" s="474"/>
      <c r="M78" s="474"/>
    </row>
    <row r="79" spans="1:13" ht="30.75" x14ac:dyDescent="0.25">
      <c r="A79" s="22" t="s">
        <v>145</v>
      </c>
      <c r="B79" s="428" t="s">
        <v>228</v>
      </c>
      <c r="C79" s="23" t="s">
        <v>15</v>
      </c>
      <c r="D79" s="23" t="s">
        <v>40</v>
      </c>
      <c r="E79" s="23" t="s">
        <v>47</v>
      </c>
      <c r="F79" s="23"/>
      <c r="G79" s="329">
        <f>G80+G82+G84</f>
        <v>5895500</v>
      </c>
      <c r="H79" s="329">
        <f t="shared" ref="H79:I79" si="31">H80+H82+H84</f>
        <v>5267500</v>
      </c>
      <c r="I79" s="329">
        <f t="shared" si="31"/>
        <v>5267500</v>
      </c>
      <c r="K79" s="474"/>
      <c r="L79" s="474"/>
      <c r="M79" s="474"/>
    </row>
    <row r="80" spans="1:13" x14ac:dyDescent="0.25">
      <c r="A80" s="22" t="s">
        <v>662</v>
      </c>
      <c r="B80" s="427">
        <v>701</v>
      </c>
      <c r="C80" s="23" t="s">
        <v>15</v>
      </c>
      <c r="D80" s="23" t="s">
        <v>40</v>
      </c>
      <c r="E80" s="23" t="s">
        <v>659</v>
      </c>
      <c r="F80" s="23"/>
      <c r="G80" s="329">
        <f>G81</f>
        <v>50000</v>
      </c>
      <c r="H80" s="329">
        <f t="shared" ref="H80:I80" si="32">H81</f>
        <v>50000</v>
      </c>
      <c r="I80" s="329">
        <f t="shared" si="32"/>
        <v>50000</v>
      </c>
      <c r="K80" s="474"/>
      <c r="L80" s="474"/>
      <c r="M80" s="474"/>
    </row>
    <row r="81" spans="1:13" ht="30.75" x14ac:dyDescent="0.25">
      <c r="A81" s="22" t="s">
        <v>26</v>
      </c>
      <c r="B81" s="428" t="s">
        <v>228</v>
      </c>
      <c r="C81" s="23" t="s">
        <v>15</v>
      </c>
      <c r="D81" s="23" t="s">
        <v>40</v>
      </c>
      <c r="E81" s="23" t="s">
        <v>659</v>
      </c>
      <c r="F81" s="23" t="s">
        <v>27</v>
      </c>
      <c r="G81" s="329">
        <v>50000</v>
      </c>
      <c r="H81" s="329">
        <v>50000</v>
      </c>
      <c r="I81" s="329">
        <v>50000</v>
      </c>
      <c r="K81" s="474"/>
      <c r="L81" s="474"/>
      <c r="M81" s="474"/>
    </row>
    <row r="82" spans="1:13" x14ac:dyDescent="0.25">
      <c r="A82" s="22" t="s">
        <v>663</v>
      </c>
      <c r="B82" s="427">
        <v>701</v>
      </c>
      <c r="C82" s="23" t="s">
        <v>15</v>
      </c>
      <c r="D82" s="23" t="s">
        <v>40</v>
      </c>
      <c r="E82" s="23" t="s">
        <v>660</v>
      </c>
      <c r="F82" s="23"/>
      <c r="G82" s="329">
        <f>G83</f>
        <v>250000</v>
      </c>
      <c r="H82" s="329">
        <f>H83</f>
        <v>250000</v>
      </c>
      <c r="I82" s="329">
        <f>I83</f>
        <v>250000</v>
      </c>
      <c r="K82" s="474"/>
      <c r="L82" s="474"/>
      <c r="M82" s="474"/>
    </row>
    <row r="83" spans="1:13" ht="30.75" x14ac:dyDescent="0.25">
      <c r="A83" s="22" t="s">
        <v>26</v>
      </c>
      <c r="B83" s="428" t="s">
        <v>228</v>
      </c>
      <c r="C83" s="23" t="s">
        <v>15</v>
      </c>
      <c r="D83" s="23" t="s">
        <v>40</v>
      </c>
      <c r="E83" s="23" t="s">
        <v>660</v>
      </c>
      <c r="F83" s="23" t="s">
        <v>27</v>
      </c>
      <c r="G83" s="329">
        <v>250000</v>
      </c>
      <c r="H83" s="329">
        <v>250000</v>
      </c>
      <c r="I83" s="329">
        <v>250000</v>
      </c>
      <c r="K83" s="474"/>
      <c r="L83" s="474"/>
      <c r="M83" s="474"/>
    </row>
    <row r="84" spans="1:13" ht="30.75" x14ac:dyDescent="0.25">
      <c r="A84" s="22" t="s">
        <v>664</v>
      </c>
      <c r="B84" s="427">
        <v>701</v>
      </c>
      <c r="C84" s="23" t="s">
        <v>15</v>
      </c>
      <c r="D84" s="23" t="s">
        <v>40</v>
      </c>
      <c r="E84" s="23" t="s">
        <v>661</v>
      </c>
      <c r="F84" s="23"/>
      <c r="G84" s="329">
        <f>G85</f>
        <v>5595500</v>
      </c>
      <c r="H84" s="329">
        <f t="shared" ref="H84:I84" si="33">H85</f>
        <v>4967500</v>
      </c>
      <c r="I84" s="329">
        <f t="shared" si="33"/>
        <v>4967500</v>
      </c>
      <c r="K84" s="474"/>
      <c r="L84" s="474"/>
      <c r="M84" s="474"/>
    </row>
    <row r="85" spans="1:13" ht="30.75" x14ac:dyDescent="0.25">
      <c r="A85" s="22" t="s">
        <v>26</v>
      </c>
      <c r="B85" s="428" t="s">
        <v>228</v>
      </c>
      <c r="C85" s="23" t="s">
        <v>15</v>
      </c>
      <c r="D85" s="23" t="s">
        <v>40</v>
      </c>
      <c r="E85" s="23" t="s">
        <v>661</v>
      </c>
      <c r="F85" s="23" t="s">
        <v>27</v>
      </c>
      <c r="G85" s="329">
        <f>4967500+580000+48000</f>
        <v>5595500</v>
      </c>
      <c r="H85" s="329">
        <v>4967500</v>
      </c>
      <c r="I85" s="329">
        <v>4967500</v>
      </c>
      <c r="K85" s="474"/>
      <c r="L85" s="474"/>
      <c r="M85" s="474"/>
    </row>
    <row r="86" spans="1:13" x14ac:dyDescent="0.25">
      <c r="A86" s="22" t="s">
        <v>50</v>
      </c>
      <c r="B86" s="427">
        <v>701</v>
      </c>
      <c r="C86" s="23" t="s">
        <v>15</v>
      </c>
      <c r="D86" s="23" t="s">
        <v>40</v>
      </c>
      <c r="E86" s="23" t="s">
        <v>51</v>
      </c>
      <c r="F86" s="23"/>
      <c r="G86" s="329">
        <f>G87</f>
        <v>40822882.960000001</v>
      </c>
      <c r="H86" s="329">
        <f t="shared" ref="H86:I86" si="34">H87</f>
        <v>40822882.960000001</v>
      </c>
      <c r="I86" s="329">
        <f t="shared" si="34"/>
        <v>40822882.960000001</v>
      </c>
      <c r="K86" s="474"/>
      <c r="L86" s="474"/>
      <c r="M86" s="474"/>
    </row>
    <row r="87" spans="1:13" ht="30.75" x14ac:dyDescent="0.25">
      <c r="A87" s="22" t="s">
        <v>168</v>
      </c>
      <c r="B87" s="428" t="s">
        <v>228</v>
      </c>
      <c r="C87" s="23" t="s">
        <v>15</v>
      </c>
      <c r="D87" s="23" t="s">
        <v>40</v>
      </c>
      <c r="E87" s="23" t="s">
        <v>626</v>
      </c>
      <c r="F87" s="23"/>
      <c r="G87" s="329">
        <f>SUM(G88:G90)</f>
        <v>40822882.960000001</v>
      </c>
      <c r="H87" s="329">
        <f t="shared" ref="H87:I87" si="35">SUM(H88:H90)</f>
        <v>40822882.960000001</v>
      </c>
      <c r="I87" s="329">
        <f t="shared" si="35"/>
        <v>40822882.960000001</v>
      </c>
      <c r="K87" s="474"/>
      <c r="L87" s="474"/>
      <c r="M87" s="474"/>
    </row>
    <row r="88" spans="1:13" ht="75.75" x14ac:dyDescent="0.25">
      <c r="A88" s="22" t="s">
        <v>22</v>
      </c>
      <c r="B88" s="427">
        <v>701</v>
      </c>
      <c r="C88" s="23" t="s">
        <v>15</v>
      </c>
      <c r="D88" s="23" t="s">
        <v>40</v>
      </c>
      <c r="E88" s="23" t="s">
        <v>626</v>
      </c>
      <c r="F88" s="23" t="s">
        <v>23</v>
      </c>
      <c r="G88" s="330">
        <v>37635314.32</v>
      </c>
      <c r="H88" s="330">
        <v>37635314.32</v>
      </c>
      <c r="I88" s="330">
        <v>37635314.32</v>
      </c>
      <c r="J88" s="315"/>
      <c r="K88" s="474"/>
      <c r="L88" s="474"/>
      <c r="M88" s="474"/>
    </row>
    <row r="89" spans="1:13" ht="30.75" x14ac:dyDescent="0.25">
      <c r="A89" s="22" t="s">
        <v>26</v>
      </c>
      <c r="B89" s="428" t="s">
        <v>228</v>
      </c>
      <c r="C89" s="23" t="s">
        <v>15</v>
      </c>
      <c r="D89" s="23" t="s">
        <v>40</v>
      </c>
      <c r="E89" s="23" t="s">
        <v>626</v>
      </c>
      <c r="F89" s="23" t="s">
        <v>27</v>
      </c>
      <c r="G89" s="330">
        <v>3182568.64</v>
      </c>
      <c r="H89" s="330">
        <v>3182568.64</v>
      </c>
      <c r="I89" s="330">
        <v>3182568.64</v>
      </c>
      <c r="J89" s="315"/>
      <c r="K89" s="474"/>
      <c r="L89" s="474"/>
      <c r="M89" s="474"/>
    </row>
    <row r="90" spans="1:13" s="29" customFormat="1" x14ac:dyDescent="0.25">
      <c r="A90" s="22" t="s">
        <v>28</v>
      </c>
      <c r="B90" s="427">
        <v>701</v>
      </c>
      <c r="C90" s="23" t="s">
        <v>15</v>
      </c>
      <c r="D90" s="23" t="s">
        <v>40</v>
      </c>
      <c r="E90" s="23" t="s">
        <v>626</v>
      </c>
      <c r="F90" s="23" t="s">
        <v>29</v>
      </c>
      <c r="G90" s="330">
        <v>5000</v>
      </c>
      <c r="H90" s="330">
        <v>5000</v>
      </c>
      <c r="I90" s="330">
        <v>5000</v>
      </c>
      <c r="J90" s="316"/>
      <c r="K90" s="475"/>
      <c r="L90" s="475"/>
      <c r="M90" s="475"/>
    </row>
    <row r="91" spans="1:13" x14ac:dyDescent="0.25">
      <c r="A91" s="18" t="s">
        <v>18</v>
      </c>
      <c r="B91" s="428" t="s">
        <v>228</v>
      </c>
      <c r="C91" s="19" t="s">
        <v>15</v>
      </c>
      <c r="D91" s="19" t="s">
        <v>40</v>
      </c>
      <c r="E91" s="30">
        <v>9900000000</v>
      </c>
      <c r="F91" s="19"/>
      <c r="G91" s="20">
        <f>G92+G101</f>
        <v>591872842.27333331</v>
      </c>
      <c r="H91" s="20">
        <f t="shared" ref="H91:I91" si="36">H92+H101</f>
        <v>559524335.84000003</v>
      </c>
      <c r="I91" s="20">
        <f t="shared" si="36"/>
        <v>560073490.74000001</v>
      </c>
      <c r="K91" s="474"/>
      <c r="L91" s="474"/>
      <c r="M91" s="474"/>
    </row>
    <row r="92" spans="1:13" ht="30.75" x14ac:dyDescent="0.25">
      <c r="A92" s="22" t="s">
        <v>20</v>
      </c>
      <c r="B92" s="427">
        <v>701</v>
      </c>
      <c r="C92" s="23" t="s">
        <v>15</v>
      </c>
      <c r="D92" s="23" t="s">
        <v>40</v>
      </c>
      <c r="E92" s="31">
        <v>9910000000</v>
      </c>
      <c r="F92" s="23"/>
      <c r="G92" s="24">
        <f>G93+G95</f>
        <v>545858258.18333328</v>
      </c>
      <c r="H92" s="24">
        <f t="shared" ref="H92:I92" si="37">H93+H95</f>
        <v>553485256.84000003</v>
      </c>
      <c r="I92" s="24">
        <f t="shared" si="37"/>
        <v>553770520.84000003</v>
      </c>
      <c r="K92" s="474"/>
      <c r="L92" s="474"/>
      <c r="M92" s="474"/>
    </row>
    <row r="93" spans="1:13" ht="30.75" x14ac:dyDescent="0.25">
      <c r="A93" s="22" t="s">
        <v>162</v>
      </c>
      <c r="B93" s="428" t="s">
        <v>228</v>
      </c>
      <c r="C93" s="23" t="s">
        <v>15</v>
      </c>
      <c r="D93" s="23" t="s">
        <v>40</v>
      </c>
      <c r="E93" s="31">
        <v>9910011410</v>
      </c>
      <c r="F93" s="23"/>
      <c r="G93" s="24">
        <f>G94</f>
        <v>1581356.2533333334</v>
      </c>
      <c r="H93" s="24">
        <f t="shared" ref="H93:I93" si="38">H94</f>
        <v>1581356.25</v>
      </c>
      <c r="I93" s="24">
        <f t="shared" si="38"/>
        <v>1581356.25</v>
      </c>
      <c r="K93" s="474"/>
      <c r="L93" s="474"/>
      <c r="M93" s="474"/>
    </row>
    <row r="94" spans="1:13" ht="75.75" x14ac:dyDescent="0.25">
      <c r="A94" s="22" t="s">
        <v>22</v>
      </c>
      <c r="B94" s="427">
        <v>701</v>
      </c>
      <c r="C94" s="23" t="s">
        <v>15</v>
      </c>
      <c r="D94" s="23" t="s">
        <v>40</v>
      </c>
      <c r="E94" s="31">
        <v>9910011410</v>
      </c>
      <c r="F94" s="23" t="s">
        <v>23</v>
      </c>
      <c r="G94" s="24">
        <f>'Приложение 3'!F63</f>
        <v>1581356.2533333334</v>
      </c>
      <c r="H94" s="24">
        <f>'Приложение 3'!G63</f>
        <v>1581356.25</v>
      </c>
      <c r="I94" s="24">
        <f>'Приложение 3'!H63</f>
        <v>1581356.25</v>
      </c>
      <c r="K94" s="474"/>
      <c r="L94" s="474"/>
      <c r="M94" s="474"/>
    </row>
    <row r="95" spans="1:13" ht="30.75" x14ac:dyDescent="0.25">
      <c r="A95" s="22" t="s">
        <v>168</v>
      </c>
      <c r="B95" s="427">
        <v>701</v>
      </c>
      <c r="C95" s="23" t="s">
        <v>15</v>
      </c>
      <c r="D95" s="23" t="s">
        <v>40</v>
      </c>
      <c r="E95" s="31">
        <v>9910022001</v>
      </c>
      <c r="F95" s="23"/>
      <c r="G95" s="24">
        <f>SUM(G96:G100)</f>
        <v>544276901.92999995</v>
      </c>
      <c r="H95" s="24">
        <f t="shared" ref="H95:I95" si="39">SUM(H96:H100)</f>
        <v>551903900.59000003</v>
      </c>
      <c r="I95" s="24">
        <f t="shared" si="39"/>
        <v>552189164.59000003</v>
      </c>
      <c r="K95" s="474"/>
      <c r="L95" s="474"/>
      <c r="M95" s="474"/>
    </row>
    <row r="96" spans="1:13" ht="75.75" x14ac:dyDescent="0.25">
      <c r="A96" s="22" t="s">
        <v>22</v>
      </c>
      <c r="B96" s="428" t="s">
        <v>228</v>
      </c>
      <c r="C96" s="23" t="s">
        <v>15</v>
      </c>
      <c r="D96" s="23" t="s">
        <v>40</v>
      </c>
      <c r="E96" s="31">
        <v>9910022001</v>
      </c>
      <c r="F96" s="23" t="s">
        <v>23</v>
      </c>
      <c r="G96" s="24">
        <f>'Приложение 3'!F65+'Приложение 3'!F67+'Приложение 3'!F72+'Приложение 3'!F76+'Приложение 3'!F80</f>
        <v>148146576.66999999</v>
      </c>
      <c r="H96" s="24">
        <f>'Приложение 3'!G65+'Приложение 3'!G67+'Приложение 3'!G72+'Приложение 3'!G76+'Приложение 3'!G80</f>
        <v>148330884.81</v>
      </c>
      <c r="I96" s="24">
        <f>'Приложение 3'!H65+'Приложение 3'!H67+'Приложение 3'!H72+'Приложение 3'!H76+'Приложение 3'!H80</f>
        <v>148434064.81</v>
      </c>
      <c r="K96" s="474"/>
      <c r="L96" s="474"/>
      <c r="M96" s="474"/>
    </row>
    <row r="97" spans="1:13" ht="30.75" x14ac:dyDescent="0.25">
      <c r="A97" s="22" t="s">
        <v>26</v>
      </c>
      <c r="B97" s="427">
        <v>701</v>
      </c>
      <c r="C97" s="23" t="s">
        <v>15</v>
      </c>
      <c r="D97" s="23" t="s">
        <v>40</v>
      </c>
      <c r="E97" s="31">
        <v>9910022001</v>
      </c>
      <c r="F97" s="23" t="s">
        <v>27</v>
      </c>
      <c r="G97" s="24">
        <f>'Приложение 3'!F68+'Приложение 3'!F73+'Приложение 3'!F77+'Приложение 3'!F81</f>
        <v>14339040.5</v>
      </c>
      <c r="H97" s="24">
        <f>'Приложение 3'!G68+'Приложение 3'!G73+'Приложение 3'!G77+'Приложение 3'!G81</f>
        <v>16224315.359999999</v>
      </c>
      <c r="I97" s="24">
        <f>'Приложение 3'!H68+'Приложение 3'!H73+'Приложение 3'!H77+'Приложение 3'!H81</f>
        <v>16406399.359999999</v>
      </c>
      <c r="K97" s="474"/>
      <c r="L97" s="474"/>
      <c r="M97" s="474"/>
    </row>
    <row r="98" spans="1:13" x14ac:dyDescent="0.25">
      <c r="A98" s="22" t="s">
        <v>52</v>
      </c>
      <c r="B98" s="428" t="s">
        <v>228</v>
      </c>
      <c r="C98" s="23" t="s">
        <v>15</v>
      </c>
      <c r="D98" s="23" t="s">
        <v>40</v>
      </c>
      <c r="E98" s="31">
        <v>9910022001</v>
      </c>
      <c r="F98" s="23" t="s">
        <v>53</v>
      </c>
      <c r="G98" s="24">
        <f>'Приложение 4'!F66</f>
        <v>81684.639999999999</v>
      </c>
      <c r="H98" s="24">
        <f>'Приложение 4'!G66</f>
        <v>0</v>
      </c>
      <c r="I98" s="24">
        <f>'Приложение 4'!H66</f>
        <v>0</v>
      </c>
      <c r="K98" s="474"/>
      <c r="L98" s="474"/>
      <c r="M98" s="474"/>
    </row>
    <row r="99" spans="1:13" ht="30.75" x14ac:dyDescent="0.25">
      <c r="A99" s="32" t="s">
        <v>54</v>
      </c>
      <c r="B99" s="427">
        <v>701</v>
      </c>
      <c r="C99" s="23" t="s">
        <v>15</v>
      </c>
      <c r="D99" s="23" t="s">
        <v>40</v>
      </c>
      <c r="E99" s="31">
        <v>9910022001</v>
      </c>
      <c r="F99" s="23" t="s">
        <v>55</v>
      </c>
      <c r="G99" s="24">
        <f>'Приложение 3'!F70</f>
        <v>381709600.11999995</v>
      </c>
      <c r="H99" s="24">
        <f>'Приложение 3'!G70</f>
        <v>387348700.42000002</v>
      </c>
      <c r="I99" s="24">
        <f>'Приложение 3'!H70</f>
        <v>387348700.42000002</v>
      </c>
      <c r="K99" s="474"/>
      <c r="L99" s="474"/>
      <c r="M99" s="474"/>
    </row>
    <row r="100" spans="1:13" x14ac:dyDescent="0.25">
      <c r="A100" s="22" t="s">
        <v>28</v>
      </c>
      <c r="B100" s="428" t="s">
        <v>228</v>
      </c>
      <c r="C100" s="23" t="s">
        <v>15</v>
      </c>
      <c r="D100" s="23" t="s">
        <v>40</v>
      </c>
      <c r="E100" s="31">
        <v>9910022001</v>
      </c>
      <c r="F100" s="23" t="s">
        <v>29</v>
      </c>
      <c r="G100" s="24">
        <f>'Приложение 3'!F78</f>
        <v>0</v>
      </c>
      <c r="H100" s="24">
        <f>'Приложение 3'!G78</f>
        <v>0</v>
      </c>
      <c r="I100" s="24">
        <f>'Приложение 3'!H78</f>
        <v>0</v>
      </c>
      <c r="K100" s="474"/>
      <c r="L100" s="474"/>
      <c r="M100" s="474"/>
    </row>
    <row r="101" spans="1:13" s="29" customFormat="1" x14ac:dyDescent="0.25">
      <c r="A101" s="22" t="s">
        <v>56</v>
      </c>
      <c r="B101" s="427">
        <v>701</v>
      </c>
      <c r="C101" s="23" t="s">
        <v>15</v>
      </c>
      <c r="D101" s="23" t="s">
        <v>40</v>
      </c>
      <c r="E101" s="23" t="s">
        <v>38</v>
      </c>
      <c r="F101" s="23"/>
      <c r="G101" s="24">
        <f>G104+G110+G112+G102</f>
        <v>46014584.090000004</v>
      </c>
      <c r="H101" s="24">
        <f t="shared" ref="H101:I101" si="40">H104+H110+H112+H102</f>
        <v>6039079</v>
      </c>
      <c r="I101" s="24">
        <f t="shared" si="40"/>
        <v>6302969.9000000004</v>
      </c>
      <c r="J101" s="316"/>
      <c r="K101" s="475"/>
      <c r="L101" s="475"/>
      <c r="M101" s="475"/>
    </row>
    <row r="102" spans="1:13" s="29" customFormat="1" ht="30.75" x14ac:dyDescent="0.25">
      <c r="A102" s="22" t="s">
        <v>814</v>
      </c>
      <c r="B102" s="428" t="s">
        <v>228</v>
      </c>
      <c r="C102" s="23" t="s">
        <v>15</v>
      </c>
      <c r="D102" s="23" t="s">
        <v>40</v>
      </c>
      <c r="E102" s="23">
        <v>9950091017</v>
      </c>
      <c r="F102" s="23"/>
      <c r="G102" s="24">
        <f>G103</f>
        <v>225000</v>
      </c>
      <c r="H102" s="24">
        <f t="shared" ref="H102:I102" si="41">H103</f>
        <v>0</v>
      </c>
      <c r="I102" s="24">
        <f t="shared" si="41"/>
        <v>0</v>
      </c>
      <c r="J102" s="316"/>
      <c r="K102" s="475"/>
      <c r="L102" s="475"/>
      <c r="M102" s="475"/>
    </row>
    <row r="103" spans="1:13" s="29" customFormat="1" x14ac:dyDescent="0.25">
      <c r="A103" s="22" t="s">
        <v>28</v>
      </c>
      <c r="B103" s="427">
        <v>701</v>
      </c>
      <c r="C103" s="23" t="s">
        <v>15</v>
      </c>
      <c r="D103" s="23" t="s">
        <v>40</v>
      </c>
      <c r="E103" s="23">
        <v>9950091017</v>
      </c>
      <c r="F103" s="23" t="s">
        <v>29</v>
      </c>
      <c r="G103" s="24">
        <f>'Приложение 3'!F85</f>
        <v>225000</v>
      </c>
      <c r="H103" s="24">
        <f>'Приложение 3'!G85</f>
        <v>0</v>
      </c>
      <c r="I103" s="24">
        <f>'Приложение 3'!H85</f>
        <v>0</v>
      </c>
      <c r="J103" s="316"/>
      <c r="K103" s="475"/>
      <c r="L103" s="475"/>
      <c r="M103" s="475"/>
    </row>
    <row r="104" spans="1:13" s="29" customFormat="1" ht="30.75" x14ac:dyDescent="0.25">
      <c r="A104" s="22" t="s">
        <v>169</v>
      </c>
      <c r="B104" s="428" t="s">
        <v>228</v>
      </c>
      <c r="C104" s="23" t="s">
        <v>15</v>
      </c>
      <c r="D104" s="23" t="s">
        <v>40</v>
      </c>
      <c r="E104" s="23" t="s">
        <v>170</v>
      </c>
      <c r="F104" s="23"/>
      <c r="G104" s="24">
        <f>SUM(G105:G109)</f>
        <v>36243978.109999999</v>
      </c>
      <c r="H104" s="24">
        <f t="shared" ref="H104:I104" si="42">SUM(H105:H109)</f>
        <v>5809199</v>
      </c>
      <c r="I104" s="24">
        <f t="shared" si="42"/>
        <v>6073089.9000000004</v>
      </c>
      <c r="J104" s="316"/>
      <c r="K104" s="475"/>
      <c r="L104" s="475"/>
      <c r="M104" s="475"/>
    </row>
    <row r="105" spans="1:13" s="29" customFormat="1" ht="75.75" x14ac:dyDescent="0.25">
      <c r="A105" s="22" t="s">
        <v>22</v>
      </c>
      <c r="B105" s="428">
        <v>701</v>
      </c>
      <c r="C105" s="23" t="s">
        <v>15</v>
      </c>
      <c r="D105" s="23" t="s">
        <v>40</v>
      </c>
      <c r="E105" s="23" t="s">
        <v>170</v>
      </c>
      <c r="F105" s="23" t="s">
        <v>23</v>
      </c>
      <c r="G105" s="24">
        <f>'Приложение 3'!F87</f>
        <v>146905</v>
      </c>
      <c r="H105" s="24">
        <f>'Приложение 3'!G87</f>
        <v>0</v>
      </c>
      <c r="I105" s="24">
        <f>'Приложение 3'!H87</f>
        <v>0</v>
      </c>
      <c r="J105" s="316"/>
      <c r="K105" s="475"/>
      <c r="L105" s="475"/>
      <c r="M105" s="475"/>
    </row>
    <row r="106" spans="1:13" s="21" customFormat="1" ht="30.75" x14ac:dyDescent="0.25">
      <c r="A106" s="22" t="s">
        <v>26</v>
      </c>
      <c r="B106" s="427">
        <v>701</v>
      </c>
      <c r="C106" s="23" t="s">
        <v>15</v>
      </c>
      <c r="D106" s="23" t="s">
        <v>40</v>
      </c>
      <c r="E106" s="23" t="s">
        <v>170</v>
      </c>
      <c r="F106" s="23" t="s">
        <v>27</v>
      </c>
      <c r="G106" s="24">
        <f>'Приложение 3'!F88</f>
        <v>7940205.7300000004</v>
      </c>
      <c r="H106" s="24">
        <f>'Приложение 3'!G88</f>
        <v>5809199</v>
      </c>
      <c r="I106" s="24">
        <f>'Приложение 3'!H88</f>
        <v>6073089.9000000004</v>
      </c>
      <c r="J106" s="313"/>
      <c r="K106" s="487"/>
      <c r="L106" s="487"/>
      <c r="M106" s="487"/>
    </row>
    <row r="107" spans="1:13" s="21" customFormat="1" x14ac:dyDescent="0.25">
      <c r="A107" s="22" t="s">
        <v>52</v>
      </c>
      <c r="B107" s="428" t="s">
        <v>228</v>
      </c>
      <c r="C107" s="23" t="s">
        <v>15</v>
      </c>
      <c r="D107" s="23" t="s">
        <v>40</v>
      </c>
      <c r="E107" s="23" t="s">
        <v>170</v>
      </c>
      <c r="F107" s="23" t="s">
        <v>53</v>
      </c>
      <c r="G107" s="24">
        <f>'Приложение 3'!F89</f>
        <v>1413931</v>
      </c>
      <c r="H107" s="24">
        <f>'Приложение 3'!G89</f>
        <v>0</v>
      </c>
      <c r="I107" s="24">
        <f>'Приложение 3'!H89</f>
        <v>0</v>
      </c>
      <c r="J107" s="313"/>
      <c r="K107" s="487"/>
      <c r="L107" s="487"/>
      <c r="M107" s="487"/>
    </row>
    <row r="108" spans="1:13" s="21" customFormat="1" ht="30.75" x14ac:dyDescent="0.25">
      <c r="A108" s="22" t="s">
        <v>54</v>
      </c>
      <c r="B108" s="427">
        <v>701</v>
      </c>
      <c r="C108" s="23" t="s">
        <v>15</v>
      </c>
      <c r="D108" s="23" t="s">
        <v>40</v>
      </c>
      <c r="E108" s="23" t="s">
        <v>170</v>
      </c>
      <c r="F108" s="23" t="s">
        <v>55</v>
      </c>
      <c r="G108" s="24">
        <f>'Приложение 3'!F90</f>
        <v>19444414.380000003</v>
      </c>
      <c r="H108" s="24">
        <f>'Приложение 3'!G90</f>
        <v>0</v>
      </c>
      <c r="I108" s="24">
        <f>'Приложение 3'!H90</f>
        <v>0</v>
      </c>
      <c r="J108" s="313"/>
      <c r="K108" s="487"/>
      <c r="L108" s="487"/>
      <c r="M108" s="487"/>
    </row>
    <row r="109" spans="1:13" s="21" customFormat="1" x14ac:dyDescent="0.25">
      <c r="A109" s="22" t="s">
        <v>28</v>
      </c>
      <c r="B109" s="428" t="s">
        <v>228</v>
      </c>
      <c r="C109" s="23" t="s">
        <v>15</v>
      </c>
      <c r="D109" s="23" t="s">
        <v>40</v>
      </c>
      <c r="E109" s="23" t="s">
        <v>170</v>
      </c>
      <c r="F109" s="23" t="s">
        <v>29</v>
      </c>
      <c r="G109" s="24">
        <f>'Приложение 3'!F91</f>
        <v>7298522</v>
      </c>
      <c r="H109" s="24">
        <f>'Приложение 3'!G91</f>
        <v>0</v>
      </c>
      <c r="I109" s="24">
        <f>'Приложение 3'!H91</f>
        <v>0</v>
      </c>
      <c r="J109" s="313"/>
      <c r="K109" s="487"/>
      <c r="L109" s="487"/>
      <c r="M109" s="487"/>
    </row>
    <row r="110" spans="1:13" s="21" customFormat="1" ht="30.75" x14ac:dyDescent="0.25">
      <c r="A110" s="22" t="s">
        <v>619</v>
      </c>
      <c r="B110" s="427">
        <v>701</v>
      </c>
      <c r="C110" s="23" t="s">
        <v>15</v>
      </c>
      <c r="D110" s="23" t="s">
        <v>40</v>
      </c>
      <c r="E110" s="23" t="s">
        <v>618</v>
      </c>
      <c r="F110" s="23"/>
      <c r="G110" s="24">
        <f>G111</f>
        <v>9315725.9800000004</v>
      </c>
      <c r="H110" s="24">
        <f>H111</f>
        <v>0</v>
      </c>
      <c r="I110" s="24">
        <f>I111</f>
        <v>0</v>
      </c>
      <c r="J110" s="313"/>
      <c r="K110" s="487"/>
      <c r="L110" s="487"/>
      <c r="M110" s="487"/>
    </row>
    <row r="111" spans="1:13" s="21" customFormat="1" x14ac:dyDescent="0.25">
      <c r="A111" s="22" t="s">
        <v>28</v>
      </c>
      <c r="B111" s="428" t="s">
        <v>228</v>
      </c>
      <c r="C111" s="23" t="s">
        <v>15</v>
      </c>
      <c r="D111" s="23" t="s">
        <v>40</v>
      </c>
      <c r="E111" s="23" t="s">
        <v>618</v>
      </c>
      <c r="F111" s="23" t="s">
        <v>29</v>
      </c>
      <c r="G111" s="24">
        <f>'Приложение 3'!F97+'Приложение 3'!F99</f>
        <v>9315725.9800000004</v>
      </c>
      <c r="H111" s="24">
        <f>'Приложение 3'!G97+'Приложение 3'!G99</f>
        <v>0</v>
      </c>
      <c r="I111" s="24">
        <f>'Приложение 3'!H97+'Приложение 3'!H99</f>
        <v>0</v>
      </c>
      <c r="J111" s="313"/>
      <c r="K111" s="487"/>
      <c r="L111" s="487"/>
      <c r="M111" s="487"/>
    </row>
    <row r="112" spans="1:13" s="21" customFormat="1" ht="30.75" x14ac:dyDescent="0.25">
      <c r="A112" s="22" t="s">
        <v>171</v>
      </c>
      <c r="B112" s="427">
        <v>701</v>
      </c>
      <c r="C112" s="23" t="s">
        <v>15</v>
      </c>
      <c r="D112" s="23" t="s">
        <v>40</v>
      </c>
      <c r="E112" s="23" t="s">
        <v>172</v>
      </c>
      <c r="F112" s="23"/>
      <c r="G112" s="24">
        <f>G113</f>
        <v>229880</v>
      </c>
      <c r="H112" s="24">
        <f>H113</f>
        <v>229880</v>
      </c>
      <c r="I112" s="24">
        <f>I113</f>
        <v>229880</v>
      </c>
      <c r="J112" s="313"/>
      <c r="K112" s="487"/>
      <c r="L112" s="487"/>
      <c r="M112" s="487"/>
    </row>
    <row r="113" spans="1:13" s="29" customFormat="1" x14ac:dyDescent="0.25">
      <c r="A113" s="22" t="s">
        <v>52</v>
      </c>
      <c r="B113" s="427">
        <v>701</v>
      </c>
      <c r="C113" s="23" t="s">
        <v>15</v>
      </c>
      <c r="D113" s="23" t="s">
        <v>40</v>
      </c>
      <c r="E113" s="23" t="s">
        <v>172</v>
      </c>
      <c r="F113" s="23" t="s">
        <v>53</v>
      </c>
      <c r="G113" s="24">
        <f>'Приложение 3'!F95</f>
        <v>229880</v>
      </c>
      <c r="H113" s="24">
        <f>'Приложение 3'!G95</f>
        <v>229880</v>
      </c>
      <c r="I113" s="24">
        <f>'Приложение 3'!H95</f>
        <v>229880</v>
      </c>
      <c r="J113" s="316"/>
      <c r="K113" s="475"/>
      <c r="L113" s="475"/>
      <c r="M113" s="475"/>
    </row>
    <row r="114" spans="1:13" s="33" customFormat="1" ht="31.5" x14ac:dyDescent="0.25">
      <c r="A114" s="18" t="s">
        <v>57</v>
      </c>
      <c r="B114" s="428" t="s">
        <v>228</v>
      </c>
      <c r="C114" s="19" t="s">
        <v>25</v>
      </c>
      <c r="D114" s="19"/>
      <c r="E114" s="19"/>
      <c r="F114" s="19"/>
      <c r="G114" s="20">
        <f t="shared" ref="G114:I115" si="43">G115</f>
        <v>16368913</v>
      </c>
      <c r="H114" s="20">
        <f t="shared" si="43"/>
        <v>15601670</v>
      </c>
      <c r="I114" s="20">
        <f t="shared" si="43"/>
        <v>15552127</v>
      </c>
      <c r="J114" s="121"/>
      <c r="K114" s="478"/>
      <c r="L114" s="478"/>
      <c r="M114" s="478"/>
    </row>
    <row r="115" spans="1:13" s="33" customFormat="1" ht="63" x14ac:dyDescent="0.25">
      <c r="A115" s="18" t="s">
        <v>58</v>
      </c>
      <c r="B115" s="427">
        <v>701</v>
      </c>
      <c r="C115" s="19" t="s">
        <v>25</v>
      </c>
      <c r="D115" s="19" t="s">
        <v>59</v>
      </c>
      <c r="E115" s="19"/>
      <c r="F115" s="19"/>
      <c r="G115" s="20">
        <f>G116</f>
        <v>16368913</v>
      </c>
      <c r="H115" s="20">
        <f t="shared" si="43"/>
        <v>15601670</v>
      </c>
      <c r="I115" s="20">
        <f t="shared" si="43"/>
        <v>15552127</v>
      </c>
      <c r="J115" s="121"/>
      <c r="K115" s="478"/>
      <c r="L115" s="478"/>
      <c r="M115" s="478"/>
    </row>
    <row r="116" spans="1:13" s="29" customFormat="1" x14ac:dyDescent="0.25">
      <c r="A116" s="34" t="s">
        <v>18</v>
      </c>
      <c r="B116" s="428" t="s">
        <v>228</v>
      </c>
      <c r="C116" s="19" t="s">
        <v>25</v>
      </c>
      <c r="D116" s="19" t="s">
        <v>59</v>
      </c>
      <c r="E116" s="30">
        <v>9900000000</v>
      </c>
      <c r="F116" s="30"/>
      <c r="G116" s="20">
        <f>G117+G121</f>
        <v>16368913</v>
      </c>
      <c r="H116" s="20">
        <f t="shared" ref="H116:I116" si="44">H117+H121</f>
        <v>15601670</v>
      </c>
      <c r="I116" s="20">
        <f t="shared" si="44"/>
        <v>15552127</v>
      </c>
      <c r="J116" s="316"/>
      <c r="K116" s="475"/>
      <c r="L116" s="475"/>
      <c r="M116" s="475"/>
    </row>
    <row r="117" spans="1:13" s="29" customFormat="1" ht="30.75" x14ac:dyDescent="0.25">
      <c r="A117" s="22" t="s">
        <v>20</v>
      </c>
      <c r="B117" s="427">
        <v>701</v>
      </c>
      <c r="C117" s="23" t="s">
        <v>25</v>
      </c>
      <c r="D117" s="23" t="s">
        <v>59</v>
      </c>
      <c r="E117" s="31">
        <v>9910000000</v>
      </c>
      <c r="F117" s="31"/>
      <c r="G117" s="24">
        <f>G118</f>
        <v>15368913</v>
      </c>
      <c r="H117" s="24">
        <f t="shared" ref="H117:I117" si="45">H118</f>
        <v>14601670</v>
      </c>
      <c r="I117" s="24">
        <f t="shared" si="45"/>
        <v>14552127</v>
      </c>
      <c r="J117" s="316"/>
      <c r="K117" s="475"/>
      <c r="L117" s="475"/>
      <c r="M117" s="475"/>
    </row>
    <row r="118" spans="1:13" s="29" customFormat="1" ht="30.75" x14ac:dyDescent="0.25">
      <c r="A118" s="22" t="s">
        <v>168</v>
      </c>
      <c r="B118" s="428" t="s">
        <v>228</v>
      </c>
      <c r="C118" s="23" t="s">
        <v>25</v>
      </c>
      <c r="D118" s="23" t="s">
        <v>59</v>
      </c>
      <c r="E118" s="31">
        <v>9910022001</v>
      </c>
      <c r="F118" s="31"/>
      <c r="G118" s="24">
        <f>SUM(G119:G120)</f>
        <v>15368913</v>
      </c>
      <c r="H118" s="24">
        <f t="shared" ref="H118:I118" si="46">SUM(H119:H120)</f>
        <v>14601670</v>
      </c>
      <c r="I118" s="24">
        <f t="shared" si="46"/>
        <v>14552127</v>
      </c>
      <c r="J118" s="316"/>
      <c r="K118" s="475"/>
      <c r="L118" s="475"/>
      <c r="M118" s="475"/>
    </row>
    <row r="119" spans="1:13" s="29" customFormat="1" ht="75.75" x14ac:dyDescent="0.25">
      <c r="A119" s="22" t="s">
        <v>22</v>
      </c>
      <c r="B119" s="427">
        <v>701</v>
      </c>
      <c r="C119" s="23" t="s">
        <v>25</v>
      </c>
      <c r="D119" s="23" t="s">
        <v>59</v>
      </c>
      <c r="E119" s="31">
        <v>9910022001</v>
      </c>
      <c r="F119" s="23" t="s">
        <v>23</v>
      </c>
      <c r="G119" s="24">
        <f>'Приложение 3'!F109</f>
        <v>10916155</v>
      </c>
      <c r="H119" s="24">
        <f>'Приложение 3'!G109</f>
        <v>10916155</v>
      </c>
      <c r="I119" s="24">
        <f>'Приложение 3'!H109</f>
        <v>10916155</v>
      </c>
      <c r="J119" s="316"/>
      <c r="K119" s="475"/>
      <c r="L119" s="475"/>
      <c r="M119" s="475"/>
    </row>
    <row r="120" spans="1:13" s="29" customFormat="1" ht="30.75" x14ac:dyDescent="0.25">
      <c r="A120" s="22" t="s">
        <v>26</v>
      </c>
      <c r="B120" s="428" t="s">
        <v>228</v>
      </c>
      <c r="C120" s="23" t="s">
        <v>25</v>
      </c>
      <c r="D120" s="23" t="s">
        <v>59</v>
      </c>
      <c r="E120" s="31">
        <v>9910022001</v>
      </c>
      <c r="F120" s="23" t="s">
        <v>27</v>
      </c>
      <c r="G120" s="24">
        <f>'Приложение 3'!F110</f>
        <v>4452758</v>
      </c>
      <c r="H120" s="24">
        <f>'Приложение 3'!G110</f>
        <v>3685515</v>
      </c>
      <c r="I120" s="24">
        <f>'Приложение 3'!H110</f>
        <v>3635972</v>
      </c>
      <c r="J120" s="316"/>
      <c r="K120" s="475"/>
      <c r="L120" s="475"/>
      <c r="M120" s="475"/>
    </row>
    <row r="121" spans="1:13" s="29" customFormat="1" x14ac:dyDescent="0.25">
      <c r="A121" s="22" t="s">
        <v>56</v>
      </c>
      <c r="B121" s="427">
        <v>701</v>
      </c>
      <c r="C121" s="23" t="s">
        <v>25</v>
      </c>
      <c r="D121" s="23" t="s">
        <v>59</v>
      </c>
      <c r="E121" s="31">
        <v>9950000000</v>
      </c>
      <c r="F121" s="31"/>
      <c r="G121" s="24">
        <f t="shared" ref="G121:I122" si="47">G122</f>
        <v>1000000</v>
      </c>
      <c r="H121" s="24">
        <f t="shared" si="47"/>
        <v>1000000</v>
      </c>
      <c r="I121" s="24">
        <f t="shared" si="47"/>
        <v>1000000</v>
      </c>
      <c r="J121" s="316"/>
      <c r="K121" s="475"/>
      <c r="L121" s="475"/>
      <c r="M121" s="475"/>
    </row>
    <row r="122" spans="1:13" s="29" customFormat="1" ht="45.75" x14ac:dyDescent="0.25">
      <c r="A122" s="22" t="s">
        <v>173</v>
      </c>
      <c r="B122" s="428" t="s">
        <v>228</v>
      </c>
      <c r="C122" s="23" t="s">
        <v>25</v>
      </c>
      <c r="D122" s="23" t="s">
        <v>59</v>
      </c>
      <c r="E122" s="31" t="s">
        <v>174</v>
      </c>
      <c r="F122" s="31"/>
      <c r="G122" s="24">
        <f t="shared" si="47"/>
        <v>1000000</v>
      </c>
      <c r="H122" s="24">
        <f t="shared" si="47"/>
        <v>1000000</v>
      </c>
      <c r="I122" s="24">
        <f t="shared" si="47"/>
        <v>1000000</v>
      </c>
      <c r="J122" s="316"/>
      <c r="K122" s="475"/>
      <c r="L122" s="475"/>
      <c r="M122" s="475"/>
    </row>
    <row r="123" spans="1:13" s="29" customFormat="1" ht="30.75" x14ac:dyDescent="0.25">
      <c r="A123" s="22" t="s">
        <v>26</v>
      </c>
      <c r="B123" s="427">
        <v>701</v>
      </c>
      <c r="C123" s="23" t="s">
        <v>25</v>
      </c>
      <c r="D123" s="23" t="s">
        <v>59</v>
      </c>
      <c r="E123" s="31" t="s">
        <v>174</v>
      </c>
      <c r="F123" s="31">
        <v>200</v>
      </c>
      <c r="G123" s="24">
        <f>'Приложение 3'!F114</f>
        <v>1000000</v>
      </c>
      <c r="H123" s="24">
        <f>'Приложение 3'!G114</f>
        <v>1000000</v>
      </c>
      <c r="I123" s="24">
        <f>'Приложение 3'!H114</f>
        <v>1000000</v>
      </c>
      <c r="J123" s="316"/>
      <c r="K123" s="475"/>
      <c r="L123" s="475"/>
      <c r="M123" s="475"/>
    </row>
    <row r="124" spans="1:13" s="33" customFormat="1" x14ac:dyDescent="0.25">
      <c r="A124" s="18" t="s">
        <v>60</v>
      </c>
      <c r="B124" s="428" t="s">
        <v>228</v>
      </c>
      <c r="C124" s="19" t="s">
        <v>30</v>
      </c>
      <c r="D124" s="19"/>
      <c r="E124" s="19"/>
      <c r="F124" s="19"/>
      <c r="G124" s="20">
        <f>G125+G130+G154+G161+G169</f>
        <v>348341399.82999992</v>
      </c>
      <c r="H124" s="20">
        <f t="shared" ref="H124:I124" si="48">H125+H130+H154+H161+H169</f>
        <v>133955363.34999999</v>
      </c>
      <c r="I124" s="20">
        <f t="shared" si="48"/>
        <v>107955567.76999998</v>
      </c>
      <c r="J124" s="121"/>
      <c r="K124" s="478"/>
      <c r="L124" s="478"/>
      <c r="M124" s="478"/>
    </row>
    <row r="125" spans="1:13" s="33" customFormat="1" x14ac:dyDescent="0.25">
      <c r="A125" s="18" t="s">
        <v>61</v>
      </c>
      <c r="B125" s="427">
        <v>701</v>
      </c>
      <c r="C125" s="19" t="s">
        <v>30</v>
      </c>
      <c r="D125" s="19" t="s">
        <v>15</v>
      </c>
      <c r="E125" s="19"/>
      <c r="F125" s="19"/>
      <c r="G125" s="20">
        <f t="shared" ref="G125:I128" si="49">G126</f>
        <v>331283.65999999997</v>
      </c>
      <c r="H125" s="20">
        <f t="shared" si="49"/>
        <v>331283.65999999997</v>
      </c>
      <c r="I125" s="20">
        <f t="shared" si="49"/>
        <v>331283.65999999997</v>
      </c>
      <c r="J125" s="121"/>
      <c r="K125" s="478"/>
      <c r="L125" s="478"/>
      <c r="M125" s="478"/>
    </row>
    <row r="126" spans="1:13" s="33" customFormat="1" x14ac:dyDescent="0.25">
      <c r="A126" s="18" t="s">
        <v>18</v>
      </c>
      <c r="B126" s="428" t="s">
        <v>228</v>
      </c>
      <c r="C126" s="19" t="s">
        <v>30</v>
      </c>
      <c r="D126" s="19" t="s">
        <v>15</v>
      </c>
      <c r="E126" s="19">
        <v>9900000000</v>
      </c>
      <c r="F126" s="19"/>
      <c r="G126" s="20">
        <f t="shared" si="49"/>
        <v>331283.65999999997</v>
      </c>
      <c r="H126" s="20">
        <f t="shared" si="49"/>
        <v>331283.65999999997</v>
      </c>
      <c r="I126" s="20">
        <f t="shared" si="49"/>
        <v>331283.65999999997</v>
      </c>
      <c r="J126" s="121"/>
      <c r="K126" s="478"/>
      <c r="L126" s="478"/>
      <c r="M126" s="478"/>
    </row>
    <row r="127" spans="1:13" s="33" customFormat="1" ht="30.75" x14ac:dyDescent="0.25">
      <c r="A127" s="22" t="s">
        <v>20</v>
      </c>
      <c r="B127" s="427">
        <v>701</v>
      </c>
      <c r="C127" s="23" t="s">
        <v>30</v>
      </c>
      <c r="D127" s="23" t="s">
        <v>15</v>
      </c>
      <c r="E127" s="23" t="s">
        <v>21</v>
      </c>
      <c r="F127" s="23"/>
      <c r="G127" s="24">
        <f>G128</f>
        <v>331283.65999999997</v>
      </c>
      <c r="H127" s="24">
        <f t="shared" si="49"/>
        <v>331283.65999999997</v>
      </c>
      <c r="I127" s="24">
        <f t="shared" si="49"/>
        <v>331283.65999999997</v>
      </c>
      <c r="J127" s="121"/>
      <c r="K127" s="478"/>
      <c r="L127" s="478"/>
      <c r="M127" s="478"/>
    </row>
    <row r="128" spans="1:13" s="33" customFormat="1" ht="30.75" x14ac:dyDescent="0.25">
      <c r="A128" s="22" t="s">
        <v>162</v>
      </c>
      <c r="B128" s="428" t="s">
        <v>228</v>
      </c>
      <c r="C128" s="23" t="s">
        <v>30</v>
      </c>
      <c r="D128" s="23" t="s">
        <v>15</v>
      </c>
      <c r="E128" s="23" t="s">
        <v>163</v>
      </c>
      <c r="F128" s="23"/>
      <c r="G128" s="24">
        <f>G129</f>
        <v>331283.65999999997</v>
      </c>
      <c r="H128" s="24">
        <f t="shared" si="49"/>
        <v>331283.65999999997</v>
      </c>
      <c r="I128" s="24">
        <f t="shared" si="49"/>
        <v>331283.65999999997</v>
      </c>
      <c r="J128" s="121"/>
      <c r="K128" s="478"/>
      <c r="L128" s="478"/>
      <c r="M128" s="478"/>
    </row>
    <row r="129" spans="1:13" s="33" customFormat="1" ht="75.75" x14ac:dyDescent="0.25">
      <c r="A129" s="22" t="s">
        <v>22</v>
      </c>
      <c r="B129" s="427">
        <v>701</v>
      </c>
      <c r="C129" s="23" t="s">
        <v>30</v>
      </c>
      <c r="D129" s="23" t="s">
        <v>15</v>
      </c>
      <c r="E129" s="23" t="s">
        <v>163</v>
      </c>
      <c r="F129" s="23" t="s">
        <v>23</v>
      </c>
      <c r="G129" s="24">
        <f>'Приложение 3'!F122</f>
        <v>331283.65999999997</v>
      </c>
      <c r="H129" s="24">
        <f>'Приложение 3'!G122</f>
        <v>331283.65999999997</v>
      </c>
      <c r="I129" s="24">
        <f>'Приложение 3'!H122</f>
        <v>331283.65999999997</v>
      </c>
      <c r="J129" s="121"/>
      <c r="K129" s="478"/>
      <c r="L129" s="478"/>
      <c r="M129" s="478"/>
    </row>
    <row r="130" spans="1:13" s="33" customFormat="1" x14ac:dyDescent="0.25">
      <c r="A130" s="18" t="s">
        <v>62</v>
      </c>
      <c r="B130" s="427">
        <v>701</v>
      </c>
      <c r="C130" s="19" t="s">
        <v>30</v>
      </c>
      <c r="D130" s="19" t="s">
        <v>63</v>
      </c>
      <c r="E130" s="19"/>
      <c r="F130" s="19"/>
      <c r="G130" s="20">
        <f>G131+G147</f>
        <v>116789941.36999999</v>
      </c>
      <c r="H130" s="20">
        <f t="shared" ref="H130:I130" si="50">H131+H147</f>
        <v>73547621.189999998</v>
      </c>
      <c r="I130" s="20">
        <f t="shared" si="50"/>
        <v>47068125.989999995</v>
      </c>
      <c r="J130" s="121"/>
      <c r="K130" s="478"/>
      <c r="L130" s="478"/>
      <c r="M130" s="478"/>
    </row>
    <row r="131" spans="1:13" s="33" customFormat="1" ht="63" x14ac:dyDescent="0.25">
      <c r="A131" s="18" t="s">
        <v>64</v>
      </c>
      <c r="B131" s="428" t="s">
        <v>228</v>
      </c>
      <c r="C131" s="19" t="s">
        <v>30</v>
      </c>
      <c r="D131" s="19" t="s">
        <v>63</v>
      </c>
      <c r="E131" s="19" t="s">
        <v>65</v>
      </c>
      <c r="F131" s="19"/>
      <c r="G131" s="20">
        <f>G132+G143</f>
        <v>112921527.17999999</v>
      </c>
      <c r="H131" s="20">
        <f t="shared" ref="H131:I131" si="51">H132+H143</f>
        <v>69679207</v>
      </c>
      <c r="I131" s="20">
        <f t="shared" si="51"/>
        <v>43199711.799999997</v>
      </c>
      <c r="J131" s="121"/>
      <c r="K131" s="478"/>
      <c r="L131" s="478"/>
      <c r="M131" s="478"/>
    </row>
    <row r="132" spans="1:13" s="29" customFormat="1" ht="30.75" x14ac:dyDescent="0.25">
      <c r="A132" s="22" t="s">
        <v>207</v>
      </c>
      <c r="B132" s="427">
        <v>701</v>
      </c>
      <c r="C132" s="23" t="s">
        <v>30</v>
      </c>
      <c r="D132" s="23" t="s">
        <v>63</v>
      </c>
      <c r="E132" s="23" t="s">
        <v>66</v>
      </c>
      <c r="F132" s="23"/>
      <c r="G132" s="24">
        <f>G133+G135+G137+G139+G141</f>
        <v>109723450.84999999</v>
      </c>
      <c r="H132" s="24">
        <f t="shared" ref="H132:I132" si="52">H133+H135+H137+H139+H141</f>
        <v>66757500</v>
      </c>
      <c r="I132" s="24">
        <f t="shared" si="52"/>
        <v>40057500</v>
      </c>
      <c r="J132" s="316"/>
      <c r="K132" s="475"/>
      <c r="L132" s="475"/>
      <c r="M132" s="475"/>
    </row>
    <row r="133" spans="1:13" s="29" customFormat="1" x14ac:dyDescent="0.25">
      <c r="A133" s="22" t="s">
        <v>630</v>
      </c>
      <c r="B133" s="428" t="s">
        <v>228</v>
      </c>
      <c r="C133" s="23" t="s">
        <v>30</v>
      </c>
      <c r="D133" s="23" t="s">
        <v>63</v>
      </c>
      <c r="E133" s="23" t="s">
        <v>629</v>
      </c>
      <c r="F133" s="23"/>
      <c r="G133" s="329">
        <f>G134</f>
        <v>16990950.850000001</v>
      </c>
      <c r="H133" s="329">
        <f>H134</f>
        <v>8607500</v>
      </c>
      <c r="I133" s="329">
        <f>I134</f>
        <v>8607500</v>
      </c>
      <c r="J133" s="316"/>
      <c r="K133" s="475"/>
      <c r="L133" s="475"/>
      <c r="M133" s="475"/>
    </row>
    <row r="134" spans="1:13" s="29" customFormat="1" x14ac:dyDescent="0.25">
      <c r="A134" s="22" t="s">
        <v>28</v>
      </c>
      <c r="B134" s="427">
        <v>701</v>
      </c>
      <c r="C134" s="23" t="s">
        <v>30</v>
      </c>
      <c r="D134" s="23" t="s">
        <v>63</v>
      </c>
      <c r="E134" s="23" t="s">
        <v>629</v>
      </c>
      <c r="F134" s="23" t="s">
        <v>29</v>
      </c>
      <c r="G134" s="329">
        <f>10036450.85+6954500</f>
        <v>16990950.850000001</v>
      </c>
      <c r="H134" s="329">
        <v>8607500</v>
      </c>
      <c r="I134" s="329">
        <v>8607500</v>
      </c>
      <c r="J134" s="316"/>
      <c r="K134" s="475"/>
      <c r="L134" s="475"/>
      <c r="M134" s="475"/>
    </row>
    <row r="135" spans="1:13" s="29" customFormat="1" x14ac:dyDescent="0.25">
      <c r="A135" s="22" t="s">
        <v>631</v>
      </c>
      <c r="B135" s="428" t="s">
        <v>228</v>
      </c>
      <c r="C135" s="23" t="s">
        <v>30</v>
      </c>
      <c r="D135" s="23" t="s">
        <v>63</v>
      </c>
      <c r="E135" s="23">
        <v>6730010020</v>
      </c>
      <c r="F135" s="23"/>
      <c r="G135" s="329">
        <f>G136</f>
        <v>8760000</v>
      </c>
      <c r="H135" s="329">
        <f>H136</f>
        <v>0</v>
      </c>
      <c r="I135" s="329">
        <f>I136</f>
        <v>3300000</v>
      </c>
      <c r="J135" s="316"/>
      <c r="K135" s="475"/>
      <c r="L135" s="475"/>
      <c r="M135" s="475"/>
    </row>
    <row r="136" spans="1:13" s="29" customFormat="1" x14ac:dyDescent="0.25">
      <c r="A136" s="22" t="s">
        <v>28</v>
      </c>
      <c r="B136" s="427">
        <v>701</v>
      </c>
      <c r="C136" s="23" t="s">
        <v>30</v>
      </c>
      <c r="D136" s="23" t="s">
        <v>63</v>
      </c>
      <c r="E136" s="23">
        <v>6730010020</v>
      </c>
      <c r="F136" s="23" t="s">
        <v>29</v>
      </c>
      <c r="G136" s="329">
        <v>8760000</v>
      </c>
      <c r="H136" s="329">
        <v>0</v>
      </c>
      <c r="I136" s="329">
        <v>3300000</v>
      </c>
      <c r="J136" s="316"/>
      <c r="K136" s="475"/>
      <c r="L136" s="475"/>
      <c r="M136" s="475"/>
    </row>
    <row r="137" spans="1:13" s="29" customFormat="1" x14ac:dyDescent="0.25">
      <c r="A137" s="22" t="s">
        <v>632</v>
      </c>
      <c r="B137" s="428" t="s">
        <v>228</v>
      </c>
      <c r="C137" s="23" t="s">
        <v>30</v>
      </c>
      <c r="D137" s="23" t="s">
        <v>63</v>
      </c>
      <c r="E137" s="23" t="s">
        <v>724</v>
      </c>
      <c r="F137" s="23"/>
      <c r="G137" s="329">
        <f>G138</f>
        <v>69562500</v>
      </c>
      <c r="H137" s="329">
        <f>H138</f>
        <v>48150000</v>
      </c>
      <c r="I137" s="329">
        <f>I138</f>
        <v>18150000</v>
      </c>
      <c r="J137" s="316"/>
      <c r="K137" s="475"/>
      <c r="L137" s="475"/>
      <c r="M137" s="475"/>
    </row>
    <row r="138" spans="1:13" s="29" customFormat="1" x14ac:dyDescent="0.25">
      <c r="A138" s="32" t="s">
        <v>28</v>
      </c>
      <c r="B138" s="427">
        <v>701</v>
      </c>
      <c r="C138" s="23" t="s">
        <v>30</v>
      </c>
      <c r="D138" s="23" t="s">
        <v>63</v>
      </c>
      <c r="E138" s="23" t="s">
        <v>724</v>
      </c>
      <c r="F138" s="23" t="s">
        <v>29</v>
      </c>
      <c r="G138" s="329">
        <v>69562500</v>
      </c>
      <c r="H138" s="329">
        <v>48150000</v>
      </c>
      <c r="I138" s="329">
        <v>18150000</v>
      </c>
      <c r="J138" s="316"/>
      <c r="K138" s="475"/>
      <c r="L138" s="475"/>
      <c r="M138" s="475"/>
    </row>
    <row r="139" spans="1:13" s="29" customFormat="1" ht="36.75" customHeight="1" x14ac:dyDescent="0.25">
      <c r="A139" s="32" t="s">
        <v>633</v>
      </c>
      <c r="B139" s="428" t="s">
        <v>228</v>
      </c>
      <c r="C139" s="23" t="s">
        <v>30</v>
      </c>
      <c r="D139" s="23" t="s">
        <v>63</v>
      </c>
      <c r="E139" s="23">
        <v>6730010140</v>
      </c>
      <c r="F139" s="23"/>
      <c r="G139" s="329">
        <f>G140</f>
        <v>4410000</v>
      </c>
      <c r="H139" s="329">
        <f>H140</f>
        <v>0</v>
      </c>
      <c r="I139" s="329">
        <f>I140</f>
        <v>0</v>
      </c>
      <c r="J139" s="316"/>
      <c r="K139" s="475"/>
      <c r="L139" s="475"/>
      <c r="M139" s="475"/>
    </row>
    <row r="140" spans="1:13" s="29" customFormat="1" x14ac:dyDescent="0.25">
      <c r="A140" s="32" t="s">
        <v>28</v>
      </c>
      <c r="B140" s="427">
        <v>701</v>
      </c>
      <c r="C140" s="23" t="s">
        <v>30</v>
      </c>
      <c r="D140" s="23" t="s">
        <v>63</v>
      </c>
      <c r="E140" s="23">
        <v>6730010140</v>
      </c>
      <c r="F140" s="23" t="s">
        <v>29</v>
      </c>
      <c r="G140" s="329">
        <v>4410000</v>
      </c>
      <c r="H140" s="329">
        <v>0</v>
      </c>
      <c r="I140" s="329">
        <v>0</v>
      </c>
      <c r="J140" s="316"/>
      <c r="K140" s="475"/>
      <c r="L140" s="475"/>
      <c r="M140" s="475"/>
    </row>
    <row r="141" spans="1:13" s="29" customFormat="1" ht="45.75" x14ac:dyDescent="0.25">
      <c r="A141" s="32" t="s">
        <v>635</v>
      </c>
      <c r="B141" s="428" t="s">
        <v>228</v>
      </c>
      <c r="C141" s="23" t="s">
        <v>30</v>
      </c>
      <c r="D141" s="23" t="s">
        <v>63</v>
      </c>
      <c r="E141" s="23" t="s">
        <v>634</v>
      </c>
      <c r="F141" s="23"/>
      <c r="G141" s="329">
        <f>G142</f>
        <v>10000000</v>
      </c>
      <c r="H141" s="329">
        <f>H142</f>
        <v>10000000</v>
      </c>
      <c r="I141" s="329">
        <f>I142</f>
        <v>10000000</v>
      </c>
      <c r="J141" s="316"/>
      <c r="K141" s="475"/>
      <c r="L141" s="475"/>
      <c r="M141" s="475"/>
    </row>
    <row r="142" spans="1:13" s="29" customFormat="1" x14ac:dyDescent="0.25">
      <c r="A142" s="32" t="s">
        <v>28</v>
      </c>
      <c r="B142" s="427">
        <v>701</v>
      </c>
      <c r="C142" s="23" t="s">
        <v>30</v>
      </c>
      <c r="D142" s="23" t="s">
        <v>63</v>
      </c>
      <c r="E142" s="23" t="s">
        <v>634</v>
      </c>
      <c r="F142" s="23" t="s">
        <v>29</v>
      </c>
      <c r="G142" s="329">
        <v>10000000</v>
      </c>
      <c r="H142" s="329">
        <v>10000000</v>
      </c>
      <c r="I142" s="329">
        <v>10000000</v>
      </c>
      <c r="J142" s="316"/>
      <c r="K142" s="475"/>
      <c r="L142" s="475"/>
      <c r="M142" s="475"/>
    </row>
    <row r="143" spans="1:13" s="33" customFormat="1" x14ac:dyDescent="0.25">
      <c r="A143" s="22" t="s">
        <v>50</v>
      </c>
      <c r="B143" s="428" t="s">
        <v>228</v>
      </c>
      <c r="C143" s="23" t="s">
        <v>30</v>
      </c>
      <c r="D143" s="23" t="s">
        <v>63</v>
      </c>
      <c r="E143" s="23" t="s">
        <v>67</v>
      </c>
      <c r="F143" s="23"/>
      <c r="G143" s="329">
        <f>G144</f>
        <v>3198076.33</v>
      </c>
      <c r="H143" s="329">
        <f>H144</f>
        <v>2921707</v>
      </c>
      <c r="I143" s="329">
        <f>I144</f>
        <v>3142211.8</v>
      </c>
      <c r="J143" s="121"/>
      <c r="K143" s="478"/>
      <c r="L143" s="478"/>
      <c r="M143" s="478"/>
    </row>
    <row r="144" spans="1:13" s="33" customFormat="1" ht="30.75" x14ac:dyDescent="0.25">
      <c r="A144" s="22" t="s">
        <v>269</v>
      </c>
      <c r="B144" s="427">
        <v>701</v>
      </c>
      <c r="C144" s="23" t="s">
        <v>30</v>
      </c>
      <c r="D144" s="23" t="s">
        <v>63</v>
      </c>
      <c r="E144" s="23">
        <v>6740011600</v>
      </c>
      <c r="F144" s="23"/>
      <c r="G144" s="329">
        <f>SUM(G145:G146)</f>
        <v>3198076.33</v>
      </c>
      <c r="H144" s="329">
        <f>SUM(H145:H146)</f>
        <v>2921707</v>
      </c>
      <c r="I144" s="329">
        <f>SUM(I145:I146)</f>
        <v>3142211.8</v>
      </c>
      <c r="J144" s="121"/>
      <c r="K144" s="478"/>
      <c r="L144" s="478"/>
      <c r="M144" s="478"/>
    </row>
    <row r="145" spans="1:13" s="33" customFormat="1" ht="75.75" x14ac:dyDescent="0.25">
      <c r="A145" s="22" t="s">
        <v>22</v>
      </c>
      <c r="B145" s="428" t="s">
        <v>228</v>
      </c>
      <c r="C145" s="23" t="s">
        <v>30</v>
      </c>
      <c r="D145" s="23" t="s">
        <v>63</v>
      </c>
      <c r="E145" s="23">
        <v>6740011600</v>
      </c>
      <c r="F145" s="23" t="s">
        <v>23</v>
      </c>
      <c r="G145" s="330">
        <v>1647062.35</v>
      </c>
      <c r="H145" s="330">
        <v>1527480.66</v>
      </c>
      <c r="I145" s="330">
        <v>1684548.94</v>
      </c>
      <c r="J145" s="121"/>
      <c r="K145" s="478"/>
      <c r="L145" s="478"/>
      <c r="M145" s="478"/>
    </row>
    <row r="146" spans="1:13" s="33" customFormat="1" ht="30.75" x14ac:dyDescent="0.25">
      <c r="A146" s="32" t="s">
        <v>26</v>
      </c>
      <c r="B146" s="427">
        <v>701</v>
      </c>
      <c r="C146" s="23" t="s">
        <v>30</v>
      </c>
      <c r="D146" s="23" t="s">
        <v>63</v>
      </c>
      <c r="E146" s="23">
        <v>6740011600</v>
      </c>
      <c r="F146" s="296">
        <v>200</v>
      </c>
      <c r="G146" s="330">
        <v>1551013.98</v>
      </c>
      <c r="H146" s="330">
        <v>1394226.34</v>
      </c>
      <c r="I146" s="330">
        <v>1457662.86</v>
      </c>
      <c r="J146" s="317"/>
      <c r="K146" s="478"/>
      <c r="L146" s="478"/>
      <c r="M146" s="478"/>
    </row>
    <row r="147" spans="1:13" s="33" customFormat="1" x14ac:dyDescent="0.25">
      <c r="A147" s="34" t="s">
        <v>18</v>
      </c>
      <c r="B147" s="427">
        <v>701</v>
      </c>
      <c r="C147" s="19" t="s">
        <v>30</v>
      </c>
      <c r="D147" s="19" t="s">
        <v>63</v>
      </c>
      <c r="E147" s="19">
        <v>9900000000</v>
      </c>
      <c r="F147" s="31"/>
      <c r="G147" s="68">
        <f>G148+G151</f>
        <v>3868414.19</v>
      </c>
      <c r="H147" s="68">
        <f t="shared" ref="H147:I147" si="53">H148+H151</f>
        <v>3868414.19</v>
      </c>
      <c r="I147" s="68">
        <f t="shared" si="53"/>
        <v>3868414.19</v>
      </c>
      <c r="J147" s="121"/>
      <c r="K147" s="478"/>
      <c r="L147" s="478"/>
      <c r="M147" s="478"/>
    </row>
    <row r="148" spans="1:13" s="33" customFormat="1" ht="30.75" x14ac:dyDescent="0.25">
      <c r="A148" s="22" t="s">
        <v>20</v>
      </c>
      <c r="B148" s="428" t="s">
        <v>228</v>
      </c>
      <c r="C148" s="23" t="s">
        <v>30</v>
      </c>
      <c r="D148" s="23" t="s">
        <v>63</v>
      </c>
      <c r="E148" s="23">
        <v>9910000000</v>
      </c>
      <c r="F148" s="31"/>
      <c r="G148" s="24">
        <f t="shared" ref="G148:I149" si="54">G149</f>
        <v>3408414.19</v>
      </c>
      <c r="H148" s="24">
        <f t="shared" si="54"/>
        <v>3408414.19</v>
      </c>
      <c r="I148" s="24">
        <f t="shared" si="54"/>
        <v>3408414.19</v>
      </c>
      <c r="J148" s="121"/>
      <c r="K148" s="478"/>
      <c r="L148" s="478"/>
      <c r="M148" s="478"/>
    </row>
    <row r="149" spans="1:13" s="33" customFormat="1" ht="30.75" x14ac:dyDescent="0.25">
      <c r="A149" s="22" t="s">
        <v>168</v>
      </c>
      <c r="B149" s="427">
        <v>701</v>
      </c>
      <c r="C149" s="23" t="s">
        <v>30</v>
      </c>
      <c r="D149" s="23" t="s">
        <v>63</v>
      </c>
      <c r="E149" s="23" t="s">
        <v>177</v>
      </c>
      <c r="F149" s="31"/>
      <c r="G149" s="24">
        <f t="shared" si="54"/>
        <v>3408414.19</v>
      </c>
      <c r="H149" s="24">
        <f t="shared" si="54"/>
        <v>3408414.19</v>
      </c>
      <c r="I149" s="24">
        <f t="shared" si="54"/>
        <v>3408414.19</v>
      </c>
      <c r="J149" s="121"/>
      <c r="K149" s="478"/>
      <c r="L149" s="478"/>
      <c r="M149" s="478"/>
    </row>
    <row r="150" spans="1:13" s="33" customFormat="1" ht="75.75" x14ac:dyDescent="0.25">
      <c r="A150" s="32" t="s">
        <v>22</v>
      </c>
      <c r="B150" s="428" t="s">
        <v>228</v>
      </c>
      <c r="C150" s="23" t="s">
        <v>30</v>
      </c>
      <c r="D150" s="23" t="s">
        <v>63</v>
      </c>
      <c r="E150" s="23" t="s">
        <v>177</v>
      </c>
      <c r="F150" s="31" t="s">
        <v>23</v>
      </c>
      <c r="G150" s="24">
        <f>'Приложение 3'!F127</f>
        <v>3408414.19</v>
      </c>
      <c r="H150" s="24">
        <f>'Приложение 3'!G127</f>
        <v>3408414.19</v>
      </c>
      <c r="I150" s="24">
        <f>'Приложение 3'!H127</f>
        <v>3408414.19</v>
      </c>
      <c r="J150" s="121"/>
      <c r="K150" s="478"/>
      <c r="L150" s="478"/>
      <c r="M150" s="478"/>
    </row>
    <row r="151" spans="1:13" s="33" customFormat="1" x14ac:dyDescent="0.25">
      <c r="A151" s="32" t="s">
        <v>56</v>
      </c>
      <c r="B151" s="427">
        <v>701</v>
      </c>
      <c r="C151" s="23" t="s">
        <v>30</v>
      </c>
      <c r="D151" s="23" t="s">
        <v>63</v>
      </c>
      <c r="E151" s="23" t="s">
        <v>38</v>
      </c>
      <c r="F151" s="31"/>
      <c r="G151" s="24">
        <f t="shared" ref="G151:I152" si="55">G152</f>
        <v>460000</v>
      </c>
      <c r="H151" s="24">
        <f t="shared" si="55"/>
        <v>460000</v>
      </c>
      <c r="I151" s="24">
        <f t="shared" si="55"/>
        <v>460000</v>
      </c>
      <c r="J151" s="121"/>
      <c r="K151" s="478"/>
      <c r="L151" s="478"/>
      <c r="M151" s="478"/>
    </row>
    <row r="152" spans="1:13" s="33" customFormat="1" ht="30.75" x14ac:dyDescent="0.25">
      <c r="A152" s="32" t="s">
        <v>169</v>
      </c>
      <c r="B152" s="428" t="s">
        <v>228</v>
      </c>
      <c r="C152" s="23" t="s">
        <v>30</v>
      </c>
      <c r="D152" s="23" t="s">
        <v>63</v>
      </c>
      <c r="E152" s="23" t="s">
        <v>170</v>
      </c>
      <c r="F152" s="31"/>
      <c r="G152" s="24">
        <f t="shared" si="55"/>
        <v>460000</v>
      </c>
      <c r="H152" s="24">
        <f t="shared" si="55"/>
        <v>460000</v>
      </c>
      <c r="I152" s="24">
        <f t="shared" si="55"/>
        <v>460000</v>
      </c>
      <c r="J152" s="121"/>
      <c r="K152" s="478"/>
      <c r="L152" s="478"/>
      <c r="M152" s="478"/>
    </row>
    <row r="153" spans="1:13" s="33" customFormat="1" x14ac:dyDescent="0.25">
      <c r="A153" s="32" t="s">
        <v>52</v>
      </c>
      <c r="B153" s="427">
        <v>701</v>
      </c>
      <c r="C153" s="23" t="s">
        <v>30</v>
      </c>
      <c r="D153" s="23" t="s">
        <v>63</v>
      </c>
      <c r="E153" s="23" t="s">
        <v>170</v>
      </c>
      <c r="F153" s="31">
        <v>300</v>
      </c>
      <c r="G153" s="24">
        <f>'Приложение 3'!F130</f>
        <v>460000</v>
      </c>
      <c r="H153" s="24">
        <f>'Приложение 3'!G130</f>
        <v>460000</v>
      </c>
      <c r="I153" s="24">
        <f>'Приложение 3'!H130</f>
        <v>460000</v>
      </c>
      <c r="J153" s="121"/>
      <c r="K153" s="478"/>
      <c r="L153" s="478"/>
      <c r="M153" s="478"/>
    </row>
    <row r="154" spans="1:13" s="33" customFormat="1" x14ac:dyDescent="0.25">
      <c r="A154" s="34" t="s">
        <v>68</v>
      </c>
      <c r="B154" s="428" t="s">
        <v>228</v>
      </c>
      <c r="C154" s="19" t="s">
        <v>30</v>
      </c>
      <c r="D154" s="19" t="s">
        <v>69</v>
      </c>
      <c r="E154" s="30"/>
      <c r="F154" s="30"/>
      <c r="G154" s="328">
        <f>G155</f>
        <v>19720000</v>
      </c>
      <c r="H154" s="328">
        <f>H155</f>
        <v>17150000</v>
      </c>
      <c r="I154" s="328">
        <f>I155</f>
        <v>17150000</v>
      </c>
      <c r="J154" s="121"/>
      <c r="K154" s="478"/>
      <c r="L154" s="478"/>
      <c r="M154" s="478"/>
    </row>
    <row r="155" spans="1:13" s="33" customFormat="1" ht="31.5" x14ac:dyDescent="0.25">
      <c r="A155" s="34" t="s">
        <v>70</v>
      </c>
      <c r="B155" s="427">
        <v>701</v>
      </c>
      <c r="C155" s="19" t="s">
        <v>30</v>
      </c>
      <c r="D155" s="19" t="s">
        <v>69</v>
      </c>
      <c r="E155" s="35" t="s">
        <v>71</v>
      </c>
      <c r="F155" s="30"/>
      <c r="G155" s="328">
        <f t="shared" ref="G155:I157" si="56">G156</f>
        <v>19720000</v>
      </c>
      <c r="H155" s="328">
        <f t="shared" si="56"/>
        <v>17150000</v>
      </c>
      <c r="I155" s="328">
        <f t="shared" si="56"/>
        <v>17150000</v>
      </c>
      <c r="J155" s="121"/>
      <c r="K155" s="478"/>
      <c r="L155" s="478"/>
      <c r="M155" s="478"/>
    </row>
    <row r="156" spans="1:13" s="33" customFormat="1" ht="30" x14ac:dyDescent="0.25">
      <c r="A156" s="300" t="s">
        <v>203</v>
      </c>
      <c r="B156" s="428" t="s">
        <v>228</v>
      </c>
      <c r="C156" s="23" t="s">
        <v>30</v>
      </c>
      <c r="D156" s="23" t="s">
        <v>69</v>
      </c>
      <c r="E156" s="36" t="s">
        <v>72</v>
      </c>
      <c r="F156" s="31"/>
      <c r="G156" s="329">
        <f>G157+G159</f>
        <v>19720000</v>
      </c>
      <c r="H156" s="329">
        <f t="shared" ref="H156:I156" si="57">H157+H159</f>
        <v>17150000</v>
      </c>
      <c r="I156" s="329">
        <f t="shared" si="57"/>
        <v>17150000</v>
      </c>
      <c r="J156" s="121"/>
      <c r="K156" s="478"/>
      <c r="L156" s="478"/>
      <c r="M156" s="478"/>
    </row>
    <row r="157" spans="1:13" s="33" customFormat="1" ht="30" x14ac:dyDescent="0.25">
      <c r="A157" s="300" t="s">
        <v>636</v>
      </c>
      <c r="B157" s="427">
        <v>701</v>
      </c>
      <c r="C157" s="23" t="s">
        <v>30</v>
      </c>
      <c r="D157" s="23" t="s">
        <v>69</v>
      </c>
      <c r="E157" s="36" t="s">
        <v>637</v>
      </c>
      <c r="F157" s="31"/>
      <c r="G157" s="329">
        <f>G158</f>
        <v>17720000</v>
      </c>
      <c r="H157" s="329">
        <f t="shared" si="56"/>
        <v>17150000</v>
      </c>
      <c r="I157" s="329">
        <f t="shared" si="56"/>
        <v>17150000</v>
      </c>
      <c r="J157" s="121"/>
      <c r="K157" s="478"/>
      <c r="L157" s="478"/>
      <c r="M157" s="478"/>
    </row>
    <row r="158" spans="1:13" s="33" customFormat="1" x14ac:dyDescent="0.25">
      <c r="A158" s="300" t="s">
        <v>28</v>
      </c>
      <c r="B158" s="428" t="s">
        <v>228</v>
      </c>
      <c r="C158" s="23" t="s">
        <v>30</v>
      </c>
      <c r="D158" s="23" t="s">
        <v>69</v>
      </c>
      <c r="E158" s="36" t="s">
        <v>637</v>
      </c>
      <c r="F158" s="31">
        <v>800</v>
      </c>
      <c r="G158" s="329">
        <v>17720000</v>
      </c>
      <c r="H158" s="329">
        <v>17150000</v>
      </c>
      <c r="I158" s="329">
        <v>17150000</v>
      </c>
      <c r="J158" s="121"/>
      <c r="K158" s="478"/>
      <c r="L158" s="478"/>
      <c r="M158" s="478"/>
    </row>
    <row r="159" spans="1:13" s="33" customFormat="1" ht="30" x14ac:dyDescent="0.25">
      <c r="A159" s="300" t="s">
        <v>638</v>
      </c>
      <c r="B159" s="427">
        <v>701</v>
      </c>
      <c r="C159" s="23" t="s">
        <v>30</v>
      </c>
      <c r="D159" s="23" t="s">
        <v>69</v>
      </c>
      <c r="E159" s="36" t="s">
        <v>639</v>
      </c>
      <c r="F159" s="31"/>
      <c r="G159" s="329">
        <f>G160</f>
        <v>2000000</v>
      </c>
      <c r="H159" s="329">
        <f t="shared" ref="H159:I159" si="58">H160</f>
        <v>0</v>
      </c>
      <c r="I159" s="329">
        <f t="shared" si="58"/>
        <v>0</v>
      </c>
      <c r="J159" s="121"/>
      <c r="K159" s="478"/>
      <c r="L159" s="478"/>
      <c r="M159" s="478"/>
    </row>
    <row r="160" spans="1:13" s="33" customFormat="1" x14ac:dyDescent="0.25">
      <c r="A160" s="22" t="s">
        <v>28</v>
      </c>
      <c r="B160" s="428" t="s">
        <v>228</v>
      </c>
      <c r="C160" s="23" t="s">
        <v>30</v>
      </c>
      <c r="D160" s="23" t="s">
        <v>69</v>
      </c>
      <c r="E160" s="36" t="s">
        <v>639</v>
      </c>
      <c r="F160" s="31">
        <v>800</v>
      </c>
      <c r="G160" s="329">
        <v>2000000</v>
      </c>
      <c r="H160" s="329">
        <v>0</v>
      </c>
      <c r="I160" s="329">
        <v>0</v>
      </c>
      <c r="J160" s="121"/>
      <c r="K160" s="478"/>
      <c r="L160" s="478"/>
      <c r="M160" s="478"/>
    </row>
    <row r="161" spans="1:13" s="33" customFormat="1" x14ac:dyDescent="0.25">
      <c r="A161" s="34" t="s">
        <v>73</v>
      </c>
      <c r="B161" s="427">
        <v>701</v>
      </c>
      <c r="C161" s="19" t="s">
        <v>30</v>
      </c>
      <c r="D161" s="19" t="s">
        <v>74</v>
      </c>
      <c r="E161" s="30"/>
      <c r="F161" s="30"/>
      <c r="G161" s="20">
        <f t="shared" ref="G161:I161" si="59">G162</f>
        <v>166741120.79999998</v>
      </c>
      <c r="H161" s="20">
        <f t="shared" si="59"/>
        <v>15455434.5</v>
      </c>
      <c r="I161" s="20">
        <f t="shared" si="59"/>
        <v>15455434.5</v>
      </c>
      <c r="J161" s="121"/>
      <c r="K161" s="478"/>
      <c r="L161" s="478"/>
      <c r="M161" s="478"/>
    </row>
    <row r="162" spans="1:13" s="33" customFormat="1" ht="31.5" x14ac:dyDescent="0.25">
      <c r="A162" s="34" t="s">
        <v>70</v>
      </c>
      <c r="B162" s="428" t="s">
        <v>228</v>
      </c>
      <c r="C162" s="19" t="s">
        <v>30</v>
      </c>
      <c r="D162" s="19" t="s">
        <v>74</v>
      </c>
      <c r="E162" s="35" t="s">
        <v>71</v>
      </c>
      <c r="F162" s="30"/>
      <c r="G162" s="20">
        <f>G163+G166</f>
        <v>166741120.79999998</v>
      </c>
      <c r="H162" s="20">
        <f t="shared" ref="H162:I162" si="60">H163+H166</f>
        <v>15455434.5</v>
      </c>
      <c r="I162" s="20">
        <f t="shared" si="60"/>
        <v>15455434.5</v>
      </c>
      <c r="J162" s="121"/>
      <c r="K162" s="478"/>
      <c r="L162" s="478"/>
      <c r="M162" s="478"/>
    </row>
    <row r="163" spans="1:13" s="29" customFormat="1" x14ac:dyDescent="0.25">
      <c r="A163" s="300" t="s">
        <v>202</v>
      </c>
      <c r="B163" s="427">
        <v>701</v>
      </c>
      <c r="C163" s="23" t="s">
        <v>30</v>
      </c>
      <c r="D163" s="23" t="s">
        <v>74</v>
      </c>
      <c r="E163" s="36" t="s">
        <v>72</v>
      </c>
      <c r="F163" s="31"/>
      <c r="G163" s="329">
        <f>G164</f>
        <v>160454609.84999999</v>
      </c>
      <c r="H163" s="329">
        <f t="shared" ref="H163:I164" si="61">H164</f>
        <v>15455434.5</v>
      </c>
      <c r="I163" s="329">
        <f t="shared" si="61"/>
        <v>15455434.5</v>
      </c>
      <c r="J163" s="316"/>
      <c r="K163" s="475"/>
      <c r="L163" s="475"/>
      <c r="M163" s="475"/>
    </row>
    <row r="164" spans="1:13" s="29" customFormat="1" ht="45" x14ac:dyDescent="0.25">
      <c r="A164" s="300" t="s">
        <v>642</v>
      </c>
      <c r="B164" s="427">
        <v>701</v>
      </c>
      <c r="C164" s="23" t="s">
        <v>30</v>
      </c>
      <c r="D164" s="23" t="s">
        <v>74</v>
      </c>
      <c r="E164" s="36" t="s">
        <v>643</v>
      </c>
      <c r="F164" s="31"/>
      <c r="G164" s="329">
        <f>G165</f>
        <v>160454609.84999999</v>
      </c>
      <c r="H164" s="329">
        <f t="shared" si="61"/>
        <v>15455434.5</v>
      </c>
      <c r="I164" s="329">
        <f t="shared" si="61"/>
        <v>15455434.5</v>
      </c>
      <c r="J164" s="316"/>
      <c r="K164" s="475"/>
      <c r="L164" s="475"/>
      <c r="M164" s="475"/>
    </row>
    <row r="165" spans="1:13" s="33" customFormat="1" ht="30.75" x14ac:dyDescent="0.25">
      <c r="A165" s="22" t="s">
        <v>26</v>
      </c>
      <c r="B165" s="428" t="s">
        <v>228</v>
      </c>
      <c r="C165" s="23" t="s">
        <v>30</v>
      </c>
      <c r="D165" s="23" t="s">
        <v>74</v>
      </c>
      <c r="E165" s="36" t="s">
        <v>643</v>
      </c>
      <c r="F165" s="31">
        <v>200</v>
      </c>
      <c r="G165" s="329">
        <f>160172044.85+282565</f>
        <v>160454609.84999999</v>
      </c>
      <c r="H165" s="329">
        <v>15455434.5</v>
      </c>
      <c r="I165" s="329">
        <v>15455434.5</v>
      </c>
      <c r="J165" s="121"/>
      <c r="K165" s="478"/>
      <c r="L165" s="478"/>
      <c r="M165" s="478"/>
    </row>
    <row r="166" spans="1:13" s="33" customFormat="1" x14ac:dyDescent="0.25">
      <c r="A166" s="301" t="s">
        <v>50</v>
      </c>
      <c r="B166" s="427">
        <v>701</v>
      </c>
      <c r="C166" s="23" t="s">
        <v>30</v>
      </c>
      <c r="D166" s="23" t="s">
        <v>74</v>
      </c>
      <c r="E166" s="36" t="s">
        <v>204</v>
      </c>
      <c r="F166" s="31"/>
      <c r="G166" s="329">
        <f>G167</f>
        <v>6286510.9500000002</v>
      </c>
      <c r="H166" s="329">
        <f t="shared" ref="H166:I166" si="62">H167</f>
        <v>0</v>
      </c>
      <c r="I166" s="329">
        <f t="shared" si="62"/>
        <v>0</v>
      </c>
      <c r="J166" s="121"/>
      <c r="K166" s="478"/>
      <c r="L166" s="478"/>
      <c r="M166" s="478"/>
    </row>
    <row r="167" spans="1:13" s="33" customFormat="1" ht="60" x14ac:dyDescent="0.25">
      <c r="A167" s="301" t="s">
        <v>640</v>
      </c>
      <c r="B167" s="428" t="s">
        <v>228</v>
      </c>
      <c r="C167" s="23" t="s">
        <v>30</v>
      </c>
      <c r="D167" s="23" t="s">
        <v>74</v>
      </c>
      <c r="E167" s="36" t="s">
        <v>641</v>
      </c>
      <c r="F167" s="31"/>
      <c r="G167" s="329">
        <f>G168</f>
        <v>6286510.9500000002</v>
      </c>
      <c r="H167" s="329">
        <f t="shared" ref="H167:I167" si="63">H168</f>
        <v>0</v>
      </c>
      <c r="I167" s="329">
        <f t="shared" si="63"/>
        <v>0</v>
      </c>
      <c r="J167" s="121"/>
      <c r="K167" s="478"/>
      <c r="L167" s="478"/>
      <c r="M167" s="478"/>
    </row>
    <row r="168" spans="1:13" s="33" customFormat="1" ht="30.75" x14ac:dyDescent="0.25">
      <c r="A168" s="22" t="s">
        <v>26</v>
      </c>
      <c r="B168" s="427">
        <v>701</v>
      </c>
      <c r="C168" s="23" t="s">
        <v>30</v>
      </c>
      <c r="D168" s="23" t="s">
        <v>74</v>
      </c>
      <c r="E168" s="36" t="s">
        <v>641</v>
      </c>
      <c r="F168" s="31">
        <v>200</v>
      </c>
      <c r="G168" s="329">
        <v>6286510.9500000002</v>
      </c>
      <c r="H168" s="329">
        <v>0</v>
      </c>
      <c r="I168" s="329">
        <v>0</v>
      </c>
      <c r="J168" s="121"/>
      <c r="K168" s="478"/>
      <c r="L168" s="478"/>
      <c r="M168" s="478"/>
    </row>
    <row r="169" spans="1:13" s="33" customFormat="1" ht="31.5" x14ac:dyDescent="0.25">
      <c r="A169" s="34" t="s">
        <v>75</v>
      </c>
      <c r="B169" s="428" t="s">
        <v>228</v>
      </c>
      <c r="C169" s="19" t="s">
        <v>30</v>
      </c>
      <c r="D169" s="19" t="s">
        <v>76</v>
      </c>
      <c r="E169" s="30"/>
      <c r="F169" s="30"/>
      <c r="G169" s="20">
        <f>G170+G187</f>
        <v>44759054</v>
      </c>
      <c r="H169" s="20">
        <f>H170+H187</f>
        <v>27471024</v>
      </c>
      <c r="I169" s="20">
        <f>I170+I187</f>
        <v>27950723.619999997</v>
      </c>
      <c r="J169" s="121"/>
      <c r="K169" s="478"/>
      <c r="L169" s="478"/>
      <c r="M169" s="478"/>
    </row>
    <row r="170" spans="1:13" s="29" customFormat="1" ht="31.5" x14ac:dyDescent="0.25">
      <c r="A170" s="34" t="s">
        <v>151</v>
      </c>
      <c r="B170" s="427">
        <v>701</v>
      </c>
      <c r="C170" s="19" t="s">
        <v>30</v>
      </c>
      <c r="D170" s="19" t="s">
        <v>76</v>
      </c>
      <c r="E170" s="35" t="s">
        <v>77</v>
      </c>
      <c r="F170" s="30"/>
      <c r="G170" s="20">
        <f>G171+G182</f>
        <v>36759054</v>
      </c>
      <c r="H170" s="20">
        <f>H171+H182</f>
        <v>27471024</v>
      </c>
      <c r="I170" s="20">
        <f>I171+I182</f>
        <v>27950723.619999997</v>
      </c>
      <c r="J170" s="316"/>
      <c r="K170" s="475"/>
      <c r="L170" s="475"/>
      <c r="M170" s="475"/>
    </row>
    <row r="171" spans="1:13" s="29" customFormat="1" ht="30.75" x14ac:dyDescent="0.25">
      <c r="A171" s="32" t="s">
        <v>208</v>
      </c>
      <c r="B171" s="428" t="s">
        <v>228</v>
      </c>
      <c r="C171" s="23" t="s">
        <v>30</v>
      </c>
      <c r="D171" s="23" t="s">
        <v>76</v>
      </c>
      <c r="E171" s="36" t="s">
        <v>78</v>
      </c>
      <c r="F171" s="31"/>
      <c r="G171" s="329">
        <f>G172+G174+G176+G178+G180</f>
        <v>20761500</v>
      </c>
      <c r="H171" s="329">
        <f t="shared" ref="H171:I171" si="64">H172+H174+H176+H178+H180</f>
        <v>12763960</v>
      </c>
      <c r="I171" s="329">
        <f t="shared" si="64"/>
        <v>12766518.4</v>
      </c>
      <c r="J171" s="316"/>
      <c r="K171" s="475"/>
      <c r="L171" s="475"/>
      <c r="M171" s="475"/>
    </row>
    <row r="172" spans="1:13" s="29" customFormat="1" ht="33.75" customHeight="1" x14ac:dyDescent="0.25">
      <c r="A172" s="32" t="s">
        <v>645</v>
      </c>
      <c r="B172" s="427">
        <v>701</v>
      </c>
      <c r="C172" s="23" t="s">
        <v>30</v>
      </c>
      <c r="D172" s="23" t="s">
        <v>76</v>
      </c>
      <c r="E172" s="36" t="s">
        <v>646</v>
      </c>
      <c r="F172" s="31"/>
      <c r="G172" s="329">
        <f>G173</f>
        <v>3230000</v>
      </c>
      <c r="H172" s="329">
        <f t="shared" ref="H172:I172" si="65">H173</f>
        <v>3230000</v>
      </c>
      <c r="I172" s="329">
        <f t="shared" si="65"/>
        <v>3230000</v>
      </c>
      <c r="J172" s="316"/>
      <c r="K172" s="475"/>
      <c r="L172" s="475"/>
      <c r="M172" s="475"/>
    </row>
    <row r="173" spans="1:13" s="29" customFormat="1" x14ac:dyDescent="0.25">
      <c r="A173" s="32" t="s">
        <v>28</v>
      </c>
      <c r="B173" s="428" t="s">
        <v>228</v>
      </c>
      <c r="C173" s="23" t="s">
        <v>30</v>
      </c>
      <c r="D173" s="23" t="s">
        <v>76</v>
      </c>
      <c r="E173" s="36" t="s">
        <v>646</v>
      </c>
      <c r="F173" s="31">
        <v>800</v>
      </c>
      <c r="G173" s="329">
        <v>3230000</v>
      </c>
      <c r="H173" s="329">
        <v>3230000</v>
      </c>
      <c r="I173" s="329">
        <v>3230000</v>
      </c>
      <c r="J173" s="316"/>
      <c r="K173" s="475"/>
      <c r="L173" s="475"/>
      <c r="M173" s="475"/>
    </row>
    <row r="174" spans="1:13" s="29" customFormat="1" ht="30.75" x14ac:dyDescent="0.25">
      <c r="A174" s="32" t="s">
        <v>648</v>
      </c>
      <c r="B174" s="427">
        <v>701</v>
      </c>
      <c r="C174" s="23" t="s">
        <v>30</v>
      </c>
      <c r="D174" s="23" t="s">
        <v>76</v>
      </c>
      <c r="E174" s="36" t="s">
        <v>647</v>
      </c>
      <c r="F174" s="31"/>
      <c r="G174" s="329">
        <f>G175</f>
        <v>1200000</v>
      </c>
      <c r="H174" s="329">
        <f t="shared" ref="H174:I174" si="66">H175</f>
        <v>1200000</v>
      </c>
      <c r="I174" s="329">
        <f t="shared" si="66"/>
        <v>1200000</v>
      </c>
      <c r="J174" s="316"/>
      <c r="K174" s="475"/>
      <c r="L174" s="475"/>
      <c r="M174" s="475"/>
    </row>
    <row r="175" spans="1:13" s="29" customFormat="1" x14ac:dyDescent="0.25">
      <c r="A175" s="32" t="s">
        <v>28</v>
      </c>
      <c r="B175" s="428" t="s">
        <v>228</v>
      </c>
      <c r="C175" s="23" t="s">
        <v>30</v>
      </c>
      <c r="D175" s="23" t="s">
        <v>76</v>
      </c>
      <c r="E175" s="36" t="s">
        <v>647</v>
      </c>
      <c r="F175" s="31">
        <v>800</v>
      </c>
      <c r="G175" s="329">
        <v>1200000</v>
      </c>
      <c r="H175" s="329">
        <v>1200000</v>
      </c>
      <c r="I175" s="329">
        <v>1200000</v>
      </c>
      <c r="J175" s="316"/>
      <c r="K175" s="475"/>
      <c r="L175" s="475"/>
      <c r="M175" s="475"/>
    </row>
    <row r="176" spans="1:13" s="29" customFormat="1" x14ac:dyDescent="0.25">
      <c r="A176" s="32" t="s">
        <v>649</v>
      </c>
      <c r="B176" s="427">
        <v>701</v>
      </c>
      <c r="C176" s="23" t="s">
        <v>30</v>
      </c>
      <c r="D176" s="23" t="s">
        <v>76</v>
      </c>
      <c r="E176" s="36" t="s">
        <v>650</v>
      </c>
      <c r="F176" s="31"/>
      <c r="G176" s="329">
        <f>G177</f>
        <v>211500</v>
      </c>
      <c r="H176" s="329">
        <f t="shared" ref="H176:I176" si="67">H177</f>
        <v>213960</v>
      </c>
      <c r="I176" s="329">
        <f t="shared" si="67"/>
        <v>216518.40000000002</v>
      </c>
      <c r="J176" s="316"/>
      <c r="K176" s="475"/>
      <c r="L176" s="475"/>
      <c r="M176" s="475"/>
    </row>
    <row r="177" spans="1:13" s="29" customFormat="1" ht="30.75" x14ac:dyDescent="0.25">
      <c r="A177" s="32" t="s">
        <v>26</v>
      </c>
      <c r="B177" s="428" t="s">
        <v>228</v>
      </c>
      <c r="C177" s="23" t="s">
        <v>30</v>
      </c>
      <c r="D177" s="23" t="s">
        <v>76</v>
      </c>
      <c r="E177" s="36" t="s">
        <v>650</v>
      </c>
      <c r="F177" s="31">
        <v>200</v>
      </c>
      <c r="G177" s="329">
        <v>211500</v>
      </c>
      <c r="H177" s="329">
        <v>213960</v>
      </c>
      <c r="I177" s="329">
        <v>216518.40000000002</v>
      </c>
      <c r="J177" s="316"/>
      <c r="K177" s="475"/>
      <c r="L177" s="475"/>
      <c r="M177" s="475"/>
    </row>
    <row r="178" spans="1:13" s="29" customFormat="1" ht="45.75" x14ac:dyDescent="0.25">
      <c r="A178" s="32" t="s">
        <v>653</v>
      </c>
      <c r="B178" s="427">
        <v>701</v>
      </c>
      <c r="C178" s="23" t="s">
        <v>30</v>
      </c>
      <c r="D178" s="23" t="s">
        <v>76</v>
      </c>
      <c r="E178" s="36" t="s">
        <v>651</v>
      </c>
      <c r="F178" s="31"/>
      <c r="G178" s="329">
        <f>G179</f>
        <v>16000000</v>
      </c>
      <c r="H178" s="329">
        <f t="shared" ref="H178:I178" si="68">H179</f>
        <v>8000000</v>
      </c>
      <c r="I178" s="329">
        <f t="shared" si="68"/>
        <v>8000000</v>
      </c>
      <c r="J178" s="316"/>
      <c r="K178" s="475"/>
      <c r="L178" s="475"/>
      <c r="M178" s="475"/>
    </row>
    <row r="179" spans="1:13" s="29" customFormat="1" x14ac:dyDescent="0.25">
      <c r="A179" s="32" t="s">
        <v>28</v>
      </c>
      <c r="B179" s="428" t="s">
        <v>228</v>
      </c>
      <c r="C179" s="23" t="s">
        <v>30</v>
      </c>
      <c r="D179" s="23" t="s">
        <v>76</v>
      </c>
      <c r="E179" s="36" t="s">
        <v>651</v>
      </c>
      <c r="F179" s="31">
        <v>800</v>
      </c>
      <c r="G179" s="329">
        <v>16000000</v>
      </c>
      <c r="H179" s="329">
        <v>8000000</v>
      </c>
      <c r="I179" s="329">
        <v>8000000</v>
      </c>
      <c r="J179" s="316"/>
      <c r="K179" s="475"/>
      <c r="L179" s="475"/>
      <c r="M179" s="475"/>
    </row>
    <row r="180" spans="1:13" s="29" customFormat="1" ht="45.75" x14ac:dyDescent="0.25">
      <c r="A180" s="32" t="s">
        <v>654</v>
      </c>
      <c r="B180" s="427">
        <v>701</v>
      </c>
      <c r="C180" s="23" t="s">
        <v>30</v>
      </c>
      <c r="D180" s="23" t="s">
        <v>76</v>
      </c>
      <c r="E180" s="36" t="s">
        <v>652</v>
      </c>
      <c r="F180" s="31"/>
      <c r="G180" s="329">
        <f>G181</f>
        <v>120000</v>
      </c>
      <c r="H180" s="329">
        <f t="shared" ref="H180:I180" si="69">H181</f>
        <v>120000</v>
      </c>
      <c r="I180" s="329">
        <f t="shared" si="69"/>
        <v>120000</v>
      </c>
      <c r="J180" s="316"/>
      <c r="K180" s="475"/>
      <c r="L180" s="475"/>
      <c r="M180" s="475"/>
    </row>
    <row r="181" spans="1:13" s="29" customFormat="1" ht="75.75" x14ac:dyDescent="0.25">
      <c r="A181" s="32" t="s">
        <v>22</v>
      </c>
      <c r="B181" s="427">
        <v>701</v>
      </c>
      <c r="C181" s="23" t="s">
        <v>30</v>
      </c>
      <c r="D181" s="23" t="s">
        <v>76</v>
      </c>
      <c r="E181" s="36" t="s">
        <v>652</v>
      </c>
      <c r="F181" s="31">
        <v>200</v>
      </c>
      <c r="G181" s="329">
        <v>120000</v>
      </c>
      <c r="H181" s="329">
        <v>120000</v>
      </c>
      <c r="I181" s="329">
        <v>120000</v>
      </c>
      <c r="J181" s="316"/>
      <c r="K181" s="475"/>
      <c r="L181" s="475"/>
      <c r="M181" s="475"/>
    </row>
    <row r="182" spans="1:13" s="29" customFormat="1" x14ac:dyDescent="0.25">
      <c r="A182" s="301" t="s">
        <v>50</v>
      </c>
      <c r="B182" s="428" t="s">
        <v>228</v>
      </c>
      <c r="C182" s="23" t="s">
        <v>30</v>
      </c>
      <c r="D182" s="23" t="s">
        <v>76</v>
      </c>
      <c r="E182" s="36" t="s">
        <v>620</v>
      </c>
      <c r="F182" s="31"/>
      <c r="G182" s="329">
        <f>SUM(G184:G186)</f>
        <v>15997554</v>
      </c>
      <c r="H182" s="329">
        <f>SUM(H184:H186)</f>
        <v>14707064</v>
      </c>
      <c r="I182" s="329">
        <f>SUM(I184:I186)</f>
        <v>15184205.219999999</v>
      </c>
      <c r="J182" s="316"/>
      <c r="K182" s="475"/>
      <c r="L182" s="475"/>
      <c r="M182" s="475"/>
    </row>
    <row r="183" spans="1:13" s="29" customFormat="1" ht="30" x14ac:dyDescent="0.25">
      <c r="A183" s="301" t="s">
        <v>168</v>
      </c>
      <c r="B183" s="427">
        <v>701</v>
      </c>
      <c r="C183" s="23" t="s">
        <v>30</v>
      </c>
      <c r="D183" s="23" t="s">
        <v>76</v>
      </c>
      <c r="E183" s="36" t="s">
        <v>644</v>
      </c>
      <c r="F183" s="31"/>
      <c r="G183" s="329">
        <f>SUM(G184:G186)</f>
        <v>15997554</v>
      </c>
      <c r="H183" s="329">
        <f t="shared" ref="H183:I183" si="70">SUM(H184:H186)</f>
        <v>14707064</v>
      </c>
      <c r="I183" s="329">
        <f t="shared" si="70"/>
        <v>15184205.219999999</v>
      </c>
      <c r="J183" s="316"/>
      <c r="K183" s="475"/>
      <c r="L183" s="475"/>
      <c r="M183" s="475"/>
    </row>
    <row r="184" spans="1:13" s="29" customFormat="1" ht="75.75" x14ac:dyDescent="0.25">
      <c r="A184" s="22" t="s">
        <v>22</v>
      </c>
      <c r="B184" s="428" t="s">
        <v>228</v>
      </c>
      <c r="C184" s="23" t="s">
        <v>30</v>
      </c>
      <c r="D184" s="23" t="s">
        <v>76</v>
      </c>
      <c r="E184" s="36" t="s">
        <v>644</v>
      </c>
      <c r="F184" s="31">
        <v>100</v>
      </c>
      <c r="G184" s="329">
        <v>9306674</v>
      </c>
      <c r="H184" s="329">
        <v>8007578</v>
      </c>
      <c r="I184" s="329">
        <v>8222579.3200000003</v>
      </c>
      <c r="J184" s="316"/>
      <c r="K184" s="475"/>
      <c r="L184" s="475"/>
      <c r="M184" s="475"/>
    </row>
    <row r="185" spans="1:13" s="29" customFormat="1" ht="30.75" x14ac:dyDescent="0.25">
      <c r="A185" s="22" t="s">
        <v>26</v>
      </c>
      <c r="B185" s="427">
        <v>701</v>
      </c>
      <c r="C185" s="23" t="s">
        <v>30</v>
      </c>
      <c r="D185" s="23" t="s">
        <v>76</v>
      </c>
      <c r="E185" s="36" t="s">
        <v>644</v>
      </c>
      <c r="F185" s="31">
        <v>200</v>
      </c>
      <c r="G185" s="329">
        <v>5692980</v>
      </c>
      <c r="H185" s="329">
        <v>5701586</v>
      </c>
      <c r="I185" s="329">
        <v>5963725.8999999994</v>
      </c>
      <c r="J185" s="316"/>
      <c r="K185" s="475"/>
      <c r="L185" s="475"/>
      <c r="M185" s="475"/>
    </row>
    <row r="186" spans="1:13" s="29" customFormat="1" x14ac:dyDescent="0.25">
      <c r="A186" s="32" t="s">
        <v>28</v>
      </c>
      <c r="B186" s="428" t="s">
        <v>228</v>
      </c>
      <c r="C186" s="23" t="s">
        <v>30</v>
      </c>
      <c r="D186" s="23" t="s">
        <v>76</v>
      </c>
      <c r="E186" s="36" t="s">
        <v>644</v>
      </c>
      <c r="F186" s="31">
        <v>800</v>
      </c>
      <c r="G186" s="329">
        <v>997900</v>
      </c>
      <c r="H186" s="329">
        <v>997900</v>
      </c>
      <c r="I186" s="329">
        <v>997900</v>
      </c>
      <c r="J186" s="316"/>
      <c r="K186" s="475"/>
      <c r="L186" s="475"/>
      <c r="M186" s="475"/>
    </row>
    <row r="187" spans="1:13" s="33" customFormat="1" x14ac:dyDescent="0.25">
      <c r="A187" s="18" t="s">
        <v>18</v>
      </c>
      <c r="B187" s="427">
        <v>701</v>
      </c>
      <c r="C187" s="19" t="s">
        <v>30</v>
      </c>
      <c r="D187" s="19" t="s">
        <v>76</v>
      </c>
      <c r="E187" s="35" t="s">
        <v>19</v>
      </c>
      <c r="F187" s="30"/>
      <c r="G187" s="20">
        <f>G188</f>
        <v>8000000</v>
      </c>
      <c r="H187" s="20">
        <f t="shared" ref="H187:I189" si="71">H188</f>
        <v>0</v>
      </c>
      <c r="I187" s="20">
        <f t="shared" si="71"/>
        <v>0</v>
      </c>
      <c r="J187" s="121"/>
      <c r="K187" s="478"/>
      <c r="L187" s="478"/>
      <c r="M187" s="478"/>
    </row>
    <row r="188" spans="1:13" s="29" customFormat="1" x14ac:dyDescent="0.25">
      <c r="A188" s="22" t="s">
        <v>56</v>
      </c>
      <c r="B188" s="428" t="s">
        <v>228</v>
      </c>
      <c r="C188" s="23" t="s">
        <v>30</v>
      </c>
      <c r="D188" s="23" t="s">
        <v>76</v>
      </c>
      <c r="E188" s="36" t="s">
        <v>38</v>
      </c>
      <c r="F188" s="31"/>
      <c r="G188" s="24">
        <f>G189</f>
        <v>8000000</v>
      </c>
      <c r="H188" s="24">
        <f t="shared" si="71"/>
        <v>0</v>
      </c>
      <c r="I188" s="24">
        <f t="shared" si="71"/>
        <v>0</v>
      </c>
      <c r="J188" s="316"/>
      <c r="K188" s="475"/>
      <c r="L188" s="475"/>
      <c r="M188" s="475"/>
    </row>
    <row r="189" spans="1:13" s="29" customFormat="1" ht="30.75" x14ac:dyDescent="0.25">
      <c r="A189" s="22" t="s">
        <v>169</v>
      </c>
      <c r="B189" s="428" t="s">
        <v>228</v>
      </c>
      <c r="C189" s="23" t="s">
        <v>30</v>
      </c>
      <c r="D189" s="23" t="s">
        <v>76</v>
      </c>
      <c r="E189" s="36" t="s">
        <v>170</v>
      </c>
      <c r="F189" s="31"/>
      <c r="G189" s="24">
        <f>G190</f>
        <v>8000000</v>
      </c>
      <c r="H189" s="24">
        <f t="shared" si="71"/>
        <v>0</v>
      </c>
      <c r="I189" s="24">
        <f t="shared" si="71"/>
        <v>0</v>
      </c>
      <c r="J189" s="316"/>
      <c r="K189" s="475"/>
      <c r="L189" s="475"/>
      <c r="M189" s="475"/>
    </row>
    <row r="190" spans="1:13" s="29" customFormat="1" x14ac:dyDescent="0.25">
      <c r="A190" s="32" t="s">
        <v>28</v>
      </c>
      <c r="B190" s="427">
        <v>701</v>
      </c>
      <c r="C190" s="23" t="s">
        <v>30</v>
      </c>
      <c r="D190" s="23" t="s">
        <v>76</v>
      </c>
      <c r="E190" s="36" t="s">
        <v>170</v>
      </c>
      <c r="F190" s="31">
        <v>800</v>
      </c>
      <c r="G190" s="24">
        <f>'Приложение 3'!F135</f>
        <v>8000000</v>
      </c>
      <c r="H190" s="24">
        <f>'Приложение 3'!G135</f>
        <v>0</v>
      </c>
      <c r="I190" s="24">
        <f>'Приложение 3'!H135</f>
        <v>0</v>
      </c>
      <c r="J190" s="316"/>
      <c r="K190" s="475"/>
      <c r="L190" s="475"/>
      <c r="M190" s="475"/>
    </row>
    <row r="191" spans="1:13" s="29" customFormat="1" hidden="1" x14ac:dyDescent="0.25">
      <c r="A191" s="18" t="s">
        <v>79</v>
      </c>
      <c r="B191" s="428" t="s">
        <v>228</v>
      </c>
      <c r="C191" s="19" t="s">
        <v>63</v>
      </c>
      <c r="D191" s="19"/>
      <c r="E191" s="35"/>
      <c r="F191" s="30"/>
      <c r="G191" s="20">
        <f t="shared" ref="G191:H194" si="72">G192</f>
        <v>0</v>
      </c>
      <c r="H191" s="20">
        <f t="shared" si="72"/>
        <v>0</v>
      </c>
      <c r="I191" s="28"/>
      <c r="J191" s="316"/>
      <c r="K191" s="475"/>
      <c r="L191" s="475"/>
      <c r="M191" s="475"/>
    </row>
    <row r="192" spans="1:13" s="29" customFormat="1" hidden="1" x14ac:dyDescent="0.25">
      <c r="A192" s="18" t="s">
        <v>80</v>
      </c>
      <c r="B192" s="435" t="s">
        <v>228</v>
      </c>
      <c r="C192" s="19" t="s">
        <v>63</v>
      </c>
      <c r="D192" s="19" t="s">
        <v>25</v>
      </c>
      <c r="E192" s="35"/>
      <c r="F192" s="30"/>
      <c r="G192" s="20">
        <f t="shared" si="72"/>
        <v>0</v>
      </c>
      <c r="H192" s="20">
        <f t="shared" si="72"/>
        <v>0</v>
      </c>
      <c r="I192" s="28"/>
      <c r="J192" s="316"/>
      <c r="K192" s="475"/>
      <c r="L192" s="475"/>
      <c r="M192" s="475"/>
    </row>
    <row r="193" spans="1:13" s="29" customFormat="1" hidden="1" x14ac:dyDescent="0.25">
      <c r="A193" s="18" t="s">
        <v>18</v>
      </c>
      <c r="B193" s="436">
        <v>701</v>
      </c>
      <c r="C193" s="19" t="s">
        <v>63</v>
      </c>
      <c r="D193" s="19" t="s">
        <v>25</v>
      </c>
      <c r="E193" s="35" t="s">
        <v>19</v>
      </c>
      <c r="F193" s="30"/>
      <c r="G193" s="20">
        <f t="shared" si="72"/>
        <v>0</v>
      </c>
      <c r="H193" s="20">
        <f t="shared" si="72"/>
        <v>0</v>
      </c>
      <c r="I193" s="28"/>
      <c r="J193" s="316"/>
      <c r="K193" s="475"/>
      <c r="L193" s="475"/>
      <c r="M193" s="475"/>
    </row>
    <row r="194" spans="1:13" s="29" customFormat="1" hidden="1" x14ac:dyDescent="0.25">
      <c r="A194" s="22" t="s">
        <v>56</v>
      </c>
      <c r="B194" s="435" t="s">
        <v>228</v>
      </c>
      <c r="C194" s="23" t="s">
        <v>63</v>
      </c>
      <c r="D194" s="23" t="s">
        <v>25</v>
      </c>
      <c r="E194" s="36" t="s">
        <v>38</v>
      </c>
      <c r="F194" s="31"/>
      <c r="G194" s="24">
        <f t="shared" si="72"/>
        <v>0</v>
      </c>
      <c r="H194" s="24">
        <f t="shared" si="72"/>
        <v>0</v>
      </c>
      <c r="I194" s="28"/>
      <c r="J194" s="316"/>
      <c r="K194" s="475"/>
      <c r="L194" s="475"/>
      <c r="M194" s="475"/>
    </row>
    <row r="195" spans="1:13" s="29" customFormat="1" ht="30.75" hidden="1" x14ac:dyDescent="0.25">
      <c r="A195" s="22" t="s">
        <v>26</v>
      </c>
      <c r="B195" s="436">
        <v>701</v>
      </c>
      <c r="C195" s="23" t="s">
        <v>63</v>
      </c>
      <c r="D195" s="23" t="s">
        <v>25</v>
      </c>
      <c r="E195" s="36" t="s">
        <v>38</v>
      </c>
      <c r="F195" s="31">
        <v>200</v>
      </c>
      <c r="G195" s="24">
        <f>'[1]Приложение 3'!G144</f>
        <v>0</v>
      </c>
      <c r="H195" s="24">
        <f>'[1]Приложение 3'!H144</f>
        <v>0</v>
      </c>
      <c r="I195" s="28"/>
      <c r="J195" s="316"/>
      <c r="K195" s="475"/>
      <c r="L195" s="475"/>
      <c r="M195" s="475"/>
    </row>
    <row r="196" spans="1:13" s="33" customFormat="1" x14ac:dyDescent="0.25">
      <c r="A196" s="34" t="s">
        <v>81</v>
      </c>
      <c r="B196" s="427">
        <v>701</v>
      </c>
      <c r="C196" s="19" t="s">
        <v>32</v>
      </c>
      <c r="D196" s="19"/>
      <c r="E196" s="30"/>
      <c r="F196" s="30"/>
      <c r="G196" s="328">
        <f t="shared" ref="G196:I198" si="73">G197</f>
        <v>36937135.100000001</v>
      </c>
      <c r="H196" s="328">
        <f t="shared" si="73"/>
        <v>31880289.210000001</v>
      </c>
      <c r="I196" s="328">
        <f t="shared" si="73"/>
        <v>33155500.780000001</v>
      </c>
      <c r="J196" s="121"/>
      <c r="K196" s="478"/>
      <c r="L196" s="478"/>
      <c r="M196" s="478"/>
    </row>
    <row r="197" spans="1:13" s="33" customFormat="1" ht="31.5" x14ac:dyDescent="0.25">
      <c r="A197" s="18" t="s">
        <v>82</v>
      </c>
      <c r="B197" s="428" t="s">
        <v>228</v>
      </c>
      <c r="C197" s="19" t="s">
        <v>32</v>
      </c>
      <c r="D197" s="19" t="s">
        <v>25</v>
      </c>
      <c r="E197" s="35"/>
      <c r="F197" s="30"/>
      <c r="G197" s="328">
        <f t="shared" si="73"/>
        <v>36937135.100000001</v>
      </c>
      <c r="H197" s="328">
        <f t="shared" si="73"/>
        <v>31880289.210000001</v>
      </c>
      <c r="I197" s="328">
        <f t="shared" si="73"/>
        <v>33155500.780000001</v>
      </c>
      <c r="J197" s="121"/>
      <c r="K197" s="478"/>
      <c r="L197" s="478"/>
      <c r="M197" s="478"/>
    </row>
    <row r="198" spans="1:13" s="33" customFormat="1" ht="31.5" x14ac:dyDescent="0.25">
      <c r="A198" s="34" t="s">
        <v>83</v>
      </c>
      <c r="B198" s="427">
        <v>701</v>
      </c>
      <c r="C198" s="19" t="s">
        <v>32</v>
      </c>
      <c r="D198" s="19" t="s">
        <v>25</v>
      </c>
      <c r="E198" s="302">
        <v>7100000000</v>
      </c>
      <c r="F198" s="302"/>
      <c r="G198" s="328">
        <f t="shared" si="73"/>
        <v>36937135.100000001</v>
      </c>
      <c r="H198" s="328">
        <f t="shared" si="73"/>
        <v>31880289.210000001</v>
      </c>
      <c r="I198" s="328">
        <f t="shared" si="73"/>
        <v>33155500.780000001</v>
      </c>
      <c r="J198" s="121"/>
      <c r="K198" s="478"/>
      <c r="L198" s="478"/>
      <c r="M198" s="478"/>
    </row>
    <row r="199" spans="1:13" s="33" customFormat="1" ht="45.75" x14ac:dyDescent="0.25">
      <c r="A199" s="32" t="s">
        <v>209</v>
      </c>
      <c r="B199" s="428" t="s">
        <v>228</v>
      </c>
      <c r="C199" s="23" t="s">
        <v>32</v>
      </c>
      <c r="D199" s="23" t="s">
        <v>25</v>
      </c>
      <c r="E199" s="296">
        <v>7130000000</v>
      </c>
      <c r="F199" s="296"/>
      <c r="G199" s="329">
        <f>G200+G203+G205+G207</f>
        <v>36937135.100000001</v>
      </c>
      <c r="H199" s="329">
        <f t="shared" ref="H199:I199" si="74">H200+H203+H205+H207</f>
        <v>31880289.210000001</v>
      </c>
      <c r="I199" s="329">
        <f t="shared" si="74"/>
        <v>33155500.780000001</v>
      </c>
      <c r="J199" s="121"/>
      <c r="K199" s="478"/>
      <c r="L199" s="478"/>
      <c r="M199" s="478"/>
    </row>
    <row r="200" spans="1:13" s="33" customFormat="1" ht="30.75" x14ac:dyDescent="0.25">
      <c r="A200" s="32" t="s">
        <v>655</v>
      </c>
      <c r="B200" s="427">
        <v>701</v>
      </c>
      <c r="C200" s="23" t="s">
        <v>32</v>
      </c>
      <c r="D200" s="23" t="s">
        <v>25</v>
      </c>
      <c r="E200" s="296">
        <v>7130010010</v>
      </c>
      <c r="F200" s="296"/>
      <c r="G200" s="329">
        <f>G201+G202</f>
        <v>36743135.100000001</v>
      </c>
      <c r="H200" s="329">
        <f t="shared" ref="H200:I200" si="75">H201+H202</f>
        <v>31611289.210000001</v>
      </c>
      <c r="I200" s="329">
        <f t="shared" si="75"/>
        <v>32886500.780000001</v>
      </c>
      <c r="J200" s="121"/>
      <c r="K200" s="478"/>
      <c r="L200" s="478"/>
      <c r="M200" s="478"/>
    </row>
    <row r="201" spans="1:13" s="33" customFormat="1" ht="30.75" x14ac:dyDescent="0.25">
      <c r="A201" s="32" t="s">
        <v>26</v>
      </c>
      <c r="B201" s="428" t="s">
        <v>228</v>
      </c>
      <c r="C201" s="23" t="s">
        <v>32</v>
      </c>
      <c r="D201" s="23" t="s">
        <v>25</v>
      </c>
      <c r="E201" s="296">
        <v>7130010010</v>
      </c>
      <c r="F201" s="296">
        <v>200</v>
      </c>
      <c r="G201" s="329">
        <f>26245124.24+6283010.86-8277265.35</f>
        <v>24250869.75</v>
      </c>
      <c r="H201" s="329">
        <v>31611289.210000001</v>
      </c>
      <c r="I201" s="329">
        <v>32886500.780000001</v>
      </c>
      <c r="J201" s="121"/>
      <c r="K201" s="478"/>
    </row>
    <row r="202" spans="1:13" s="33" customFormat="1" x14ac:dyDescent="0.25">
      <c r="A202" s="32" t="s">
        <v>84</v>
      </c>
      <c r="B202" s="428" t="s">
        <v>228</v>
      </c>
      <c r="C202" s="23" t="s">
        <v>32</v>
      </c>
      <c r="D202" s="23" t="s">
        <v>25</v>
      </c>
      <c r="E202" s="296">
        <v>7130010010</v>
      </c>
      <c r="F202" s="296">
        <v>500</v>
      </c>
      <c r="G202" s="329">
        <f>4215000+8277265.35</f>
        <v>12492265.35</v>
      </c>
      <c r="H202" s="329">
        <v>0</v>
      </c>
      <c r="I202" s="329">
        <v>0</v>
      </c>
      <c r="J202" s="121"/>
      <c r="K202" s="478"/>
    </row>
    <row r="203" spans="1:13" s="33" customFormat="1" ht="30.75" x14ac:dyDescent="0.25">
      <c r="A203" s="32" t="s">
        <v>656</v>
      </c>
      <c r="B203" s="427">
        <v>701</v>
      </c>
      <c r="C203" s="23" t="s">
        <v>32</v>
      </c>
      <c r="D203" s="23" t="s">
        <v>25</v>
      </c>
      <c r="E203" s="296">
        <v>7130010040</v>
      </c>
      <c r="F203" s="296"/>
      <c r="G203" s="329">
        <f>G204</f>
        <v>0</v>
      </c>
      <c r="H203" s="329">
        <f t="shared" ref="H203:I203" si="76">H204</f>
        <v>0</v>
      </c>
      <c r="I203" s="329">
        <f t="shared" si="76"/>
        <v>0</v>
      </c>
      <c r="J203" s="121"/>
    </row>
    <row r="204" spans="1:13" s="33" customFormat="1" ht="30.75" x14ac:dyDescent="0.25">
      <c r="A204" s="32" t="s">
        <v>26</v>
      </c>
      <c r="B204" s="427">
        <v>701</v>
      </c>
      <c r="C204" s="23" t="s">
        <v>32</v>
      </c>
      <c r="D204" s="23" t="s">
        <v>25</v>
      </c>
      <c r="E204" s="296">
        <v>7130010040</v>
      </c>
      <c r="F204" s="296">
        <v>200</v>
      </c>
      <c r="G204" s="329">
        <f>4215000-4215000</f>
        <v>0</v>
      </c>
      <c r="H204" s="329">
        <v>0</v>
      </c>
      <c r="I204" s="329">
        <v>0</v>
      </c>
      <c r="J204" s="121"/>
    </row>
    <row r="205" spans="1:13" s="33" customFormat="1" ht="30.75" x14ac:dyDescent="0.25">
      <c r="A205" s="32" t="s">
        <v>657</v>
      </c>
      <c r="B205" s="428" t="s">
        <v>228</v>
      </c>
      <c r="C205" s="23" t="s">
        <v>32</v>
      </c>
      <c r="D205" s="23" t="s">
        <v>25</v>
      </c>
      <c r="E205" s="296">
        <v>7130010070</v>
      </c>
      <c r="F205" s="296"/>
      <c r="G205" s="329">
        <f>G206</f>
        <v>25000</v>
      </c>
      <c r="H205" s="329">
        <f t="shared" ref="H205:I205" si="77">H206</f>
        <v>25000</v>
      </c>
      <c r="I205" s="329">
        <f t="shared" si="77"/>
        <v>25000</v>
      </c>
      <c r="J205" s="121"/>
    </row>
    <row r="206" spans="1:13" s="33" customFormat="1" ht="30.75" x14ac:dyDescent="0.25">
      <c r="A206" s="32" t="s">
        <v>26</v>
      </c>
      <c r="B206" s="427">
        <v>701</v>
      </c>
      <c r="C206" s="23" t="s">
        <v>32</v>
      </c>
      <c r="D206" s="23" t="s">
        <v>25</v>
      </c>
      <c r="E206" s="296">
        <v>7130010070</v>
      </c>
      <c r="F206" s="296">
        <v>200</v>
      </c>
      <c r="G206" s="329">
        <v>25000</v>
      </c>
      <c r="H206" s="329">
        <v>25000</v>
      </c>
      <c r="I206" s="329">
        <v>25000</v>
      </c>
      <c r="J206" s="121"/>
      <c r="K206" s="121"/>
      <c r="L206" s="121"/>
    </row>
    <row r="207" spans="1:13" s="33" customFormat="1" x14ac:dyDescent="0.25">
      <c r="A207" s="32" t="s">
        <v>658</v>
      </c>
      <c r="B207" s="428" t="s">
        <v>228</v>
      </c>
      <c r="C207" s="23" t="s">
        <v>32</v>
      </c>
      <c r="D207" s="23" t="s">
        <v>25</v>
      </c>
      <c r="E207" s="296">
        <v>7130010080</v>
      </c>
      <c r="F207" s="296"/>
      <c r="G207" s="329">
        <f>G208</f>
        <v>169000</v>
      </c>
      <c r="H207" s="329">
        <f t="shared" ref="H207:I207" si="78">H208</f>
        <v>244000</v>
      </c>
      <c r="I207" s="329">
        <f t="shared" si="78"/>
        <v>244000</v>
      </c>
      <c r="J207" s="317"/>
      <c r="K207" s="121"/>
      <c r="L207" s="121"/>
    </row>
    <row r="208" spans="1:13" s="33" customFormat="1" ht="30" x14ac:dyDescent="0.25">
      <c r="A208" s="37" t="s">
        <v>26</v>
      </c>
      <c r="B208" s="427">
        <v>701</v>
      </c>
      <c r="C208" s="23" t="s">
        <v>32</v>
      </c>
      <c r="D208" s="23" t="s">
        <v>25</v>
      </c>
      <c r="E208" s="296">
        <v>7130010080</v>
      </c>
      <c r="F208" s="296">
        <v>200</v>
      </c>
      <c r="G208" s="465">
        <v>169000</v>
      </c>
      <c r="H208" s="465">
        <v>244000</v>
      </c>
      <c r="I208" s="465">
        <v>244000</v>
      </c>
      <c r="J208" s="461"/>
      <c r="K208" s="461"/>
      <c r="L208" s="461"/>
    </row>
    <row r="209" spans="1:13" s="33" customFormat="1" x14ac:dyDescent="0.25">
      <c r="A209" s="34" t="s">
        <v>85</v>
      </c>
      <c r="B209" s="428" t="s">
        <v>228</v>
      </c>
      <c r="C209" s="19" t="s">
        <v>34</v>
      </c>
      <c r="D209" s="19"/>
      <c r="E209" s="30"/>
      <c r="F209" s="30"/>
      <c r="G209" s="20">
        <f>G210+G223+G256+G324+G351+G280</f>
        <v>1540614592.3799999</v>
      </c>
      <c r="H209" s="20">
        <f>H210+H223+H256+H324+H351+H280</f>
        <v>1334651200.9744</v>
      </c>
      <c r="I209" s="20">
        <f>I210+I223+I256+I324+I351+I280</f>
        <v>1364209207.4908001</v>
      </c>
      <c r="J209" s="121"/>
      <c r="K209" s="116"/>
      <c r="L209" s="116"/>
      <c r="M209" s="116"/>
    </row>
    <row r="210" spans="1:13" s="33" customFormat="1" x14ac:dyDescent="0.25">
      <c r="A210" s="34" t="s">
        <v>86</v>
      </c>
      <c r="B210" s="427">
        <v>701</v>
      </c>
      <c r="C210" s="19" t="s">
        <v>34</v>
      </c>
      <c r="D210" s="19" t="s">
        <v>15</v>
      </c>
      <c r="E210" s="30"/>
      <c r="F210" s="30"/>
      <c r="G210" s="20">
        <f>G211+G218</f>
        <v>417247479.91000003</v>
      </c>
      <c r="H210" s="20">
        <f>H211+H218</f>
        <v>388941350.53000003</v>
      </c>
      <c r="I210" s="20">
        <f>I211+I218</f>
        <v>402363350.30000007</v>
      </c>
      <c r="J210" s="121"/>
    </row>
    <row r="211" spans="1:13" s="38" customFormat="1" x14ac:dyDescent="0.25">
      <c r="A211" s="34" t="s">
        <v>87</v>
      </c>
      <c r="B211" s="428" t="s">
        <v>228</v>
      </c>
      <c r="C211" s="19" t="s">
        <v>34</v>
      </c>
      <c r="D211" s="19" t="s">
        <v>15</v>
      </c>
      <c r="E211" s="35" t="s">
        <v>88</v>
      </c>
      <c r="F211" s="30"/>
      <c r="G211" s="328">
        <f>G212</f>
        <v>384820209.05000001</v>
      </c>
      <c r="H211" s="328">
        <f>H212</f>
        <v>381617159.83000004</v>
      </c>
      <c r="I211" s="328">
        <f>I212</f>
        <v>395325447.19000006</v>
      </c>
      <c r="J211" s="318"/>
    </row>
    <row r="212" spans="1:13" s="1" customFormat="1" ht="15" x14ac:dyDescent="0.2">
      <c r="A212" s="303" t="s">
        <v>50</v>
      </c>
      <c r="B212" s="427">
        <v>701</v>
      </c>
      <c r="C212" s="23" t="s">
        <v>34</v>
      </c>
      <c r="D212" s="23" t="s">
        <v>15</v>
      </c>
      <c r="E212" s="36" t="s">
        <v>89</v>
      </c>
      <c r="F212" s="31"/>
      <c r="G212" s="329">
        <f>G213</f>
        <v>384820209.05000001</v>
      </c>
      <c r="H212" s="329">
        <f t="shared" ref="H212:I212" si="79">H213</f>
        <v>381617159.83000004</v>
      </c>
      <c r="I212" s="329">
        <f t="shared" si="79"/>
        <v>395325447.19000006</v>
      </c>
      <c r="J212" s="319"/>
    </row>
    <row r="213" spans="1:13" s="1" customFormat="1" ht="30" x14ac:dyDescent="0.2">
      <c r="A213" s="303" t="s">
        <v>711</v>
      </c>
      <c r="B213" s="428" t="s">
        <v>228</v>
      </c>
      <c r="C213" s="23" t="s">
        <v>34</v>
      </c>
      <c r="D213" s="23" t="s">
        <v>15</v>
      </c>
      <c r="E213" s="36">
        <v>5840022001</v>
      </c>
      <c r="F213" s="31"/>
      <c r="G213" s="329">
        <f>SUM(G214:G217)</f>
        <v>384820209.05000001</v>
      </c>
      <c r="H213" s="329">
        <f t="shared" ref="H213:I213" si="80">SUM(H214:H217)</f>
        <v>381617159.83000004</v>
      </c>
      <c r="I213" s="329">
        <f t="shared" si="80"/>
        <v>395325447.19000006</v>
      </c>
      <c r="J213" s="319"/>
    </row>
    <row r="214" spans="1:13" s="38" customFormat="1" ht="75" x14ac:dyDescent="0.2">
      <c r="A214" s="32" t="s">
        <v>22</v>
      </c>
      <c r="B214" s="427">
        <v>701</v>
      </c>
      <c r="C214" s="23" t="s">
        <v>34</v>
      </c>
      <c r="D214" s="23" t="s">
        <v>15</v>
      </c>
      <c r="E214" s="36">
        <v>5840022001</v>
      </c>
      <c r="F214" s="31">
        <v>100</v>
      </c>
      <c r="G214" s="330">
        <f>195941035.19-313290</f>
        <v>195627745.19</v>
      </c>
      <c r="H214" s="330">
        <v>195941035.19</v>
      </c>
      <c r="I214" s="330">
        <v>199594401.33000001</v>
      </c>
      <c r="J214" s="318"/>
      <c r="K214" s="476"/>
      <c r="L214" s="476"/>
      <c r="M214" s="476"/>
    </row>
    <row r="215" spans="1:13" s="38" customFormat="1" ht="30" x14ac:dyDescent="0.2">
      <c r="A215" s="22" t="s">
        <v>26</v>
      </c>
      <c r="B215" s="428" t="s">
        <v>228</v>
      </c>
      <c r="C215" s="23" t="s">
        <v>34</v>
      </c>
      <c r="D215" s="23" t="s">
        <v>15</v>
      </c>
      <c r="E215" s="36">
        <v>5840022001</v>
      </c>
      <c r="F215" s="31">
        <v>200</v>
      </c>
      <c r="G215" s="330">
        <f>184734783.46+296774.4-3200</f>
        <v>185028357.86000001</v>
      </c>
      <c r="H215" s="330">
        <v>181816340.64000002</v>
      </c>
      <c r="I215" s="330">
        <v>191871261.86000001</v>
      </c>
      <c r="J215" s="318"/>
      <c r="K215" s="476"/>
      <c r="L215" s="476"/>
      <c r="M215" s="476"/>
    </row>
    <row r="216" spans="1:13" s="38" customFormat="1" ht="15" x14ac:dyDescent="0.2">
      <c r="A216" s="32" t="s">
        <v>52</v>
      </c>
      <c r="B216" s="427">
        <v>701</v>
      </c>
      <c r="C216" s="23" t="s">
        <v>34</v>
      </c>
      <c r="D216" s="23" t="s">
        <v>15</v>
      </c>
      <c r="E216" s="36">
        <v>5840022001</v>
      </c>
      <c r="F216" s="31">
        <v>300</v>
      </c>
      <c r="G216" s="330">
        <v>313290</v>
      </c>
      <c r="H216" s="330">
        <v>0</v>
      </c>
      <c r="I216" s="330">
        <v>0</v>
      </c>
      <c r="J216" s="318"/>
      <c r="K216" s="476"/>
      <c r="L216" s="476"/>
      <c r="M216" s="476"/>
    </row>
    <row r="217" spans="1:13" s="33" customFormat="1" x14ac:dyDescent="0.25">
      <c r="A217" s="32" t="s">
        <v>28</v>
      </c>
      <c r="B217" s="428" t="s">
        <v>228</v>
      </c>
      <c r="C217" s="23" t="s">
        <v>34</v>
      </c>
      <c r="D217" s="23" t="s">
        <v>15</v>
      </c>
      <c r="E217" s="36">
        <v>5840022001</v>
      </c>
      <c r="F217" s="31">
        <v>800</v>
      </c>
      <c r="G217" s="330">
        <v>3850816</v>
      </c>
      <c r="H217" s="330">
        <v>3859784</v>
      </c>
      <c r="I217" s="330">
        <v>3859784</v>
      </c>
      <c r="J217" s="121"/>
      <c r="K217" s="478"/>
      <c r="L217" s="478"/>
      <c r="M217" s="478"/>
    </row>
    <row r="218" spans="1:13" s="33" customFormat="1" x14ac:dyDescent="0.25">
      <c r="A218" s="18" t="s">
        <v>18</v>
      </c>
      <c r="B218" s="427">
        <v>701</v>
      </c>
      <c r="C218" s="19" t="s">
        <v>34</v>
      </c>
      <c r="D218" s="19" t="s">
        <v>15</v>
      </c>
      <c r="E218" s="39" t="s">
        <v>19</v>
      </c>
      <c r="F218" s="30"/>
      <c r="G218" s="20">
        <f t="shared" ref="G218:I219" si="81">G219</f>
        <v>32427270.859999999</v>
      </c>
      <c r="H218" s="20">
        <f t="shared" si="81"/>
        <v>7324190.7000000002</v>
      </c>
      <c r="I218" s="20">
        <f t="shared" si="81"/>
        <v>7037903.1100000003</v>
      </c>
      <c r="J218" s="121"/>
      <c r="K218" s="478"/>
      <c r="L218" s="478"/>
      <c r="M218" s="478"/>
    </row>
    <row r="219" spans="1:13" s="33" customFormat="1" x14ac:dyDescent="0.25">
      <c r="A219" s="22" t="s">
        <v>56</v>
      </c>
      <c r="B219" s="428" t="s">
        <v>228</v>
      </c>
      <c r="C219" s="23" t="s">
        <v>34</v>
      </c>
      <c r="D219" s="23" t="s">
        <v>15</v>
      </c>
      <c r="E219" s="40" t="s">
        <v>38</v>
      </c>
      <c r="F219" s="31"/>
      <c r="G219" s="24">
        <f>G220</f>
        <v>32427270.859999999</v>
      </c>
      <c r="H219" s="24">
        <f t="shared" si="81"/>
        <v>7324190.7000000002</v>
      </c>
      <c r="I219" s="24">
        <f t="shared" si="81"/>
        <v>7037903.1100000003</v>
      </c>
      <c r="J219" s="121"/>
    </row>
    <row r="220" spans="1:13" s="33" customFormat="1" ht="30.75" x14ac:dyDescent="0.25">
      <c r="A220" s="22" t="s">
        <v>169</v>
      </c>
      <c r="B220" s="427">
        <v>701</v>
      </c>
      <c r="C220" s="23" t="s">
        <v>34</v>
      </c>
      <c r="D220" s="23" t="s">
        <v>15</v>
      </c>
      <c r="E220" s="40" t="s">
        <v>170</v>
      </c>
      <c r="F220" s="31"/>
      <c r="G220" s="24">
        <f>SUM(G221:G222)</f>
        <v>32427270.859999999</v>
      </c>
      <c r="H220" s="24">
        <f>SUM(H221:H222)</f>
        <v>7324190.7000000002</v>
      </c>
      <c r="I220" s="24">
        <f>SUM(I221:I222)</f>
        <v>7037903.1100000003</v>
      </c>
      <c r="J220" s="121"/>
    </row>
    <row r="221" spans="1:13" s="33" customFormat="1" ht="30.75" x14ac:dyDescent="0.25">
      <c r="A221" s="22" t="s">
        <v>26</v>
      </c>
      <c r="B221" s="427">
        <v>701</v>
      </c>
      <c r="C221" s="23" t="s">
        <v>34</v>
      </c>
      <c r="D221" s="23" t="s">
        <v>15</v>
      </c>
      <c r="E221" s="40" t="s">
        <v>170</v>
      </c>
      <c r="F221" s="31">
        <v>200</v>
      </c>
      <c r="G221" s="24">
        <f>'Приложение 3'!F153</f>
        <v>24816792.579999998</v>
      </c>
      <c r="H221" s="24">
        <f>'Приложение 3'!G153</f>
        <v>0</v>
      </c>
      <c r="I221" s="24">
        <f>'Приложение 3'!H153</f>
        <v>0</v>
      </c>
      <c r="J221" s="121"/>
    </row>
    <row r="222" spans="1:13" s="33" customFormat="1" x14ac:dyDescent="0.25">
      <c r="A222" s="32" t="s">
        <v>28</v>
      </c>
      <c r="B222" s="428" t="s">
        <v>228</v>
      </c>
      <c r="C222" s="23" t="s">
        <v>34</v>
      </c>
      <c r="D222" s="23" t="s">
        <v>15</v>
      </c>
      <c r="E222" s="40" t="s">
        <v>170</v>
      </c>
      <c r="F222" s="31">
        <v>800</v>
      </c>
      <c r="G222" s="24">
        <f>'Приложение 3'!F154</f>
        <v>7610478.2800000003</v>
      </c>
      <c r="H222" s="24">
        <f>'Приложение 3'!G154</f>
        <v>7324190.7000000002</v>
      </c>
      <c r="I222" s="24">
        <f>'Приложение 3'!H154</f>
        <v>7037903.1100000003</v>
      </c>
      <c r="J222" s="121"/>
    </row>
    <row r="223" spans="1:13" s="33" customFormat="1" x14ac:dyDescent="0.25">
      <c r="A223" s="34" t="s">
        <v>90</v>
      </c>
      <c r="B223" s="427">
        <v>701</v>
      </c>
      <c r="C223" s="19" t="s">
        <v>34</v>
      </c>
      <c r="D223" s="19" t="s">
        <v>17</v>
      </c>
      <c r="E223" s="30"/>
      <c r="F223" s="30"/>
      <c r="G223" s="20">
        <f>G224+G242+G246</f>
        <v>654811661.50999999</v>
      </c>
      <c r="H223" s="20">
        <f>H224+H242+H246</f>
        <v>527472658.45999998</v>
      </c>
      <c r="I223" s="20">
        <f>I224+I242+I246</f>
        <v>537328644.54999995</v>
      </c>
      <c r="J223" s="121"/>
    </row>
    <row r="224" spans="1:13" s="33" customFormat="1" x14ac:dyDescent="0.25">
      <c r="A224" s="34" t="s">
        <v>87</v>
      </c>
      <c r="B224" s="428" t="s">
        <v>228</v>
      </c>
      <c r="C224" s="19" t="s">
        <v>34</v>
      </c>
      <c r="D224" s="19" t="s">
        <v>17</v>
      </c>
      <c r="E224" s="35" t="s">
        <v>88</v>
      </c>
      <c r="F224" s="30"/>
      <c r="G224" s="20">
        <f>G233+G229+G225</f>
        <v>537071980.88</v>
      </c>
      <c r="H224" s="20">
        <f>H233+H229+H225</f>
        <v>527472658.45999998</v>
      </c>
      <c r="I224" s="20">
        <f>I233+I229+I225</f>
        <v>537328644.54999995</v>
      </c>
      <c r="J224" s="121"/>
    </row>
    <row r="225" spans="1:20" s="29" customFormat="1" ht="60.75" x14ac:dyDescent="0.25">
      <c r="A225" s="32" t="s">
        <v>712</v>
      </c>
      <c r="B225" s="427">
        <v>701</v>
      </c>
      <c r="C225" s="23" t="s">
        <v>34</v>
      </c>
      <c r="D225" s="23" t="s">
        <v>17</v>
      </c>
      <c r="E225" s="36" t="s">
        <v>92</v>
      </c>
      <c r="F225" s="31"/>
      <c r="G225" s="329">
        <f>G226</f>
        <v>88434</v>
      </c>
      <c r="H225" s="329">
        <f t="shared" ref="H225:I225" si="82">H226</f>
        <v>88434</v>
      </c>
      <c r="I225" s="329">
        <f t="shared" si="82"/>
        <v>86783.78</v>
      </c>
      <c r="J225" s="316"/>
    </row>
    <row r="226" spans="1:20" s="29" customFormat="1" ht="60.75" x14ac:dyDescent="0.25">
      <c r="A226" s="32" t="s">
        <v>714</v>
      </c>
      <c r="B226" s="428" t="s">
        <v>228</v>
      </c>
      <c r="C226" s="23" t="s">
        <v>34</v>
      </c>
      <c r="D226" s="23" t="s">
        <v>17</v>
      </c>
      <c r="E226" s="36" t="s">
        <v>713</v>
      </c>
      <c r="F226" s="31"/>
      <c r="G226" s="329">
        <f>SUM(G227:G228)</f>
        <v>88434</v>
      </c>
      <c r="H226" s="329">
        <f t="shared" ref="H226:I226" si="83">SUM(H227:H228)</f>
        <v>88434</v>
      </c>
      <c r="I226" s="329">
        <f t="shared" si="83"/>
        <v>86783.78</v>
      </c>
      <c r="J226" s="316"/>
    </row>
    <row r="227" spans="1:20" s="33" customFormat="1" ht="75.75" x14ac:dyDescent="0.25">
      <c r="A227" s="32" t="s">
        <v>22</v>
      </c>
      <c r="B227" s="427">
        <v>701</v>
      </c>
      <c r="C227" s="23" t="s">
        <v>34</v>
      </c>
      <c r="D227" s="23" t="s">
        <v>17</v>
      </c>
      <c r="E227" s="135" t="s">
        <v>713</v>
      </c>
      <c r="F227" s="136" t="s">
        <v>23</v>
      </c>
      <c r="G227" s="329">
        <v>32425.8</v>
      </c>
      <c r="H227" s="329">
        <v>32425.8</v>
      </c>
      <c r="I227" s="329">
        <v>30775.579999999998</v>
      </c>
      <c r="J227" s="121"/>
    </row>
    <row r="228" spans="1:20" s="33" customFormat="1" ht="30.75" x14ac:dyDescent="0.25">
      <c r="A228" s="32" t="s">
        <v>54</v>
      </c>
      <c r="B228" s="428" t="s">
        <v>228</v>
      </c>
      <c r="C228" s="23" t="s">
        <v>34</v>
      </c>
      <c r="D228" s="23" t="s">
        <v>17</v>
      </c>
      <c r="E228" s="135" t="s">
        <v>713</v>
      </c>
      <c r="F228" s="136" t="s">
        <v>55</v>
      </c>
      <c r="G228" s="329">
        <v>56008.2</v>
      </c>
      <c r="H228" s="329">
        <v>56008.2</v>
      </c>
      <c r="I228" s="329">
        <v>56008.2</v>
      </c>
      <c r="J228" s="121"/>
    </row>
    <row r="229" spans="1:20" s="29" customFormat="1" ht="30.75" x14ac:dyDescent="0.25">
      <c r="A229" s="32" t="s">
        <v>616</v>
      </c>
      <c r="B229" s="427">
        <v>701</v>
      </c>
      <c r="C229" s="23" t="s">
        <v>34</v>
      </c>
      <c r="D229" s="23" t="s">
        <v>17</v>
      </c>
      <c r="E229" s="36" t="s">
        <v>93</v>
      </c>
      <c r="F229" s="31"/>
      <c r="G229" s="329">
        <f>G230</f>
        <v>665054.6100000001</v>
      </c>
      <c r="H229" s="329">
        <f t="shared" ref="H229:I229" si="84">H230</f>
        <v>0</v>
      </c>
      <c r="I229" s="329">
        <f t="shared" si="84"/>
        <v>0</v>
      </c>
      <c r="J229" s="316"/>
    </row>
    <row r="230" spans="1:20" s="29" customFormat="1" ht="30.75" x14ac:dyDescent="0.25">
      <c r="A230" s="32" t="s">
        <v>716</v>
      </c>
      <c r="B230" s="428" t="s">
        <v>228</v>
      </c>
      <c r="C230" s="23" t="s">
        <v>34</v>
      </c>
      <c r="D230" s="23" t="s">
        <v>17</v>
      </c>
      <c r="E230" s="36" t="s">
        <v>715</v>
      </c>
      <c r="F230" s="31"/>
      <c r="G230" s="329">
        <f>SUM(G231:G232)</f>
        <v>665054.6100000001</v>
      </c>
      <c r="H230" s="329">
        <f t="shared" ref="H230:I230" si="85">SUM(H231:H232)</f>
        <v>0</v>
      </c>
      <c r="I230" s="329">
        <f t="shared" si="85"/>
        <v>0</v>
      </c>
      <c r="J230" s="316"/>
    </row>
    <row r="231" spans="1:20" s="29" customFormat="1" ht="30.75" x14ac:dyDescent="0.25">
      <c r="A231" s="22" t="s">
        <v>26</v>
      </c>
      <c r="B231" s="427">
        <v>701</v>
      </c>
      <c r="C231" s="23" t="s">
        <v>34</v>
      </c>
      <c r="D231" s="23" t="s">
        <v>17</v>
      </c>
      <c r="E231" s="36" t="s">
        <v>715</v>
      </c>
      <c r="F231" s="31">
        <v>200</v>
      </c>
      <c r="G231" s="329">
        <f>576496.01-492275</f>
        <v>84221.010000000009</v>
      </c>
      <c r="H231" s="329">
        <v>0</v>
      </c>
      <c r="I231" s="329">
        <v>0</v>
      </c>
      <c r="J231" s="316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</row>
    <row r="232" spans="1:20" s="29" customFormat="1" ht="30.75" x14ac:dyDescent="0.25">
      <c r="A232" s="32" t="s">
        <v>54</v>
      </c>
      <c r="B232" s="428" t="s">
        <v>228</v>
      </c>
      <c r="C232" s="23" t="s">
        <v>34</v>
      </c>
      <c r="D232" s="23" t="s">
        <v>17</v>
      </c>
      <c r="E232" s="36" t="s">
        <v>715</v>
      </c>
      <c r="F232" s="31">
        <v>600</v>
      </c>
      <c r="G232" s="329">
        <f>3224924-1127284.4-1516806</f>
        <v>580833.60000000009</v>
      </c>
      <c r="H232" s="329">
        <v>0</v>
      </c>
      <c r="I232" s="329">
        <v>0</v>
      </c>
      <c r="J232" s="316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</row>
    <row r="233" spans="1:20" s="33" customFormat="1" x14ac:dyDescent="0.25">
      <c r="A233" s="303" t="s">
        <v>50</v>
      </c>
      <c r="B233" s="427">
        <v>701</v>
      </c>
      <c r="C233" s="23" t="s">
        <v>34</v>
      </c>
      <c r="D233" s="23" t="s">
        <v>17</v>
      </c>
      <c r="E233" s="36" t="s">
        <v>89</v>
      </c>
      <c r="F233" s="31"/>
      <c r="G233" s="329">
        <f>G234+G239</f>
        <v>536318492.27000004</v>
      </c>
      <c r="H233" s="329">
        <f t="shared" ref="H233:I233" si="86">H234+H239</f>
        <v>527384224.45999998</v>
      </c>
      <c r="I233" s="329">
        <f t="shared" si="86"/>
        <v>537241860.76999998</v>
      </c>
      <c r="J233" s="121"/>
      <c r="K233" s="477"/>
      <c r="L233" s="477"/>
      <c r="M233" s="477"/>
      <c r="N233" s="478"/>
      <c r="O233" s="478"/>
      <c r="P233" s="478"/>
      <c r="Q233" s="478"/>
      <c r="R233" s="478"/>
      <c r="S233" s="478"/>
      <c r="T233" s="478"/>
    </row>
    <row r="234" spans="1:20" s="33" customFormat="1" ht="45" x14ac:dyDescent="0.25">
      <c r="A234" s="303" t="s">
        <v>717</v>
      </c>
      <c r="B234" s="428" t="s">
        <v>228</v>
      </c>
      <c r="C234" s="23" t="s">
        <v>34</v>
      </c>
      <c r="D234" s="23" t="s">
        <v>17</v>
      </c>
      <c r="E234" s="36">
        <v>5840022002</v>
      </c>
      <c r="F234" s="31"/>
      <c r="G234" s="329">
        <f>SUM(G235:G238)</f>
        <v>530589292.27000004</v>
      </c>
      <c r="H234" s="329">
        <f t="shared" ref="H234:I234" si="87">SUM(H235:H238)</f>
        <v>523015450.26999998</v>
      </c>
      <c r="I234" s="329">
        <f t="shared" si="87"/>
        <v>532717455.61000001</v>
      </c>
      <c r="J234" s="121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</row>
    <row r="235" spans="1:20" s="33" customFormat="1" ht="75.75" x14ac:dyDescent="0.25">
      <c r="A235" s="22" t="s">
        <v>22</v>
      </c>
      <c r="B235" s="427">
        <v>701</v>
      </c>
      <c r="C235" s="23" t="s">
        <v>34</v>
      </c>
      <c r="D235" s="23" t="s">
        <v>17</v>
      </c>
      <c r="E235" s="36">
        <v>5840022002</v>
      </c>
      <c r="F235" s="31">
        <v>100</v>
      </c>
      <c r="G235" s="330">
        <f>108771833.9+24452</f>
        <v>108796285.90000001</v>
      </c>
      <c r="H235" s="330">
        <v>111833533.09999999</v>
      </c>
      <c r="I235" s="330">
        <v>112903891.59</v>
      </c>
      <c r="J235" s="121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</row>
    <row r="236" spans="1:20" s="33" customFormat="1" ht="30.75" x14ac:dyDescent="0.25">
      <c r="A236" s="22" t="s">
        <v>26</v>
      </c>
      <c r="B236" s="428" t="s">
        <v>228</v>
      </c>
      <c r="C236" s="23" t="s">
        <v>34</v>
      </c>
      <c r="D236" s="23" t="s">
        <v>17</v>
      </c>
      <c r="E236" s="36">
        <v>5840022002</v>
      </c>
      <c r="F236" s="31">
        <v>200</v>
      </c>
      <c r="G236" s="330">
        <f>87823811.84-150000-90000-243599.05-78400-12901.87-78400-65704.15-24452</f>
        <v>87080354.769999996</v>
      </c>
      <c r="H236" s="330">
        <v>81852600.780000001</v>
      </c>
      <c r="I236" s="330">
        <v>85018159.700000003</v>
      </c>
      <c r="J236" s="121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</row>
    <row r="237" spans="1:20" s="33" customFormat="1" ht="30.75" x14ac:dyDescent="0.25">
      <c r="A237" s="32" t="s">
        <v>54</v>
      </c>
      <c r="B237" s="427">
        <v>701</v>
      </c>
      <c r="C237" s="23" t="s">
        <v>34</v>
      </c>
      <c r="D237" s="23" t="s">
        <v>17</v>
      </c>
      <c r="E237" s="36">
        <v>5840022002</v>
      </c>
      <c r="F237" s="31">
        <v>600</v>
      </c>
      <c r="G237" s="330">
        <f>325071758.6+182080+307469+66880+122510+1516806</f>
        <v>327267503.60000002</v>
      </c>
      <c r="H237" s="330">
        <v>322124168.38999999</v>
      </c>
      <c r="I237" s="330">
        <v>327590256.31999999</v>
      </c>
      <c r="J237" s="121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</row>
    <row r="238" spans="1:20" s="33" customFormat="1" x14ac:dyDescent="0.25">
      <c r="A238" s="32" t="s">
        <v>28</v>
      </c>
      <c r="B238" s="427">
        <v>701</v>
      </c>
      <c r="C238" s="23" t="s">
        <v>34</v>
      </c>
      <c r="D238" s="23" t="s">
        <v>17</v>
      </c>
      <c r="E238" s="36">
        <v>5840022002</v>
      </c>
      <c r="F238" s="31">
        <v>800</v>
      </c>
      <c r="G238" s="330">
        <f>7205148+150000+90000</f>
        <v>7445148</v>
      </c>
      <c r="H238" s="330">
        <v>7205148</v>
      </c>
      <c r="I238" s="330">
        <v>7205148</v>
      </c>
      <c r="J238" s="121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</row>
    <row r="239" spans="1:20" s="33" customFormat="1" ht="60.75" x14ac:dyDescent="0.25">
      <c r="A239" s="32" t="s">
        <v>719</v>
      </c>
      <c r="B239" s="428" t="s">
        <v>228</v>
      </c>
      <c r="C239" s="23" t="s">
        <v>34</v>
      </c>
      <c r="D239" s="23" t="s">
        <v>17</v>
      </c>
      <c r="E239" s="36" t="s">
        <v>718</v>
      </c>
      <c r="F239" s="31"/>
      <c r="G239" s="330">
        <f>SUM(G240:G241)</f>
        <v>5729200</v>
      </c>
      <c r="H239" s="330">
        <f t="shared" ref="H239:I239" si="88">SUM(H240:H241)</f>
        <v>4368774.1899999995</v>
      </c>
      <c r="I239" s="330">
        <f t="shared" si="88"/>
        <v>4524405.16</v>
      </c>
      <c r="J239" s="121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</row>
    <row r="240" spans="1:20" s="33" customFormat="1" ht="30.75" x14ac:dyDescent="0.25">
      <c r="A240" s="32" t="s">
        <v>26</v>
      </c>
      <c r="B240" s="427">
        <v>701</v>
      </c>
      <c r="C240" s="23" t="s">
        <v>34</v>
      </c>
      <c r="D240" s="23" t="s">
        <v>17</v>
      </c>
      <c r="E240" s="36" t="s">
        <v>718</v>
      </c>
      <c r="F240" s="31">
        <v>200</v>
      </c>
      <c r="G240" s="330">
        <v>560749.01</v>
      </c>
      <c r="H240" s="330">
        <v>477999.87</v>
      </c>
      <c r="I240" s="330">
        <v>477999.87</v>
      </c>
      <c r="J240" s="121"/>
    </row>
    <row r="241" spans="1:10" s="33" customFormat="1" ht="30.75" x14ac:dyDescent="0.25">
      <c r="A241" s="32" t="s">
        <v>54</v>
      </c>
      <c r="B241" s="428" t="s">
        <v>228</v>
      </c>
      <c r="C241" s="23" t="s">
        <v>34</v>
      </c>
      <c r="D241" s="23" t="s">
        <v>17</v>
      </c>
      <c r="E241" s="36" t="s">
        <v>718</v>
      </c>
      <c r="F241" s="31">
        <v>600</v>
      </c>
      <c r="G241" s="330">
        <v>5168450.99</v>
      </c>
      <c r="H241" s="330">
        <v>3890774.32</v>
      </c>
      <c r="I241" s="330">
        <v>4046405.29</v>
      </c>
      <c r="J241" s="121"/>
    </row>
    <row r="242" spans="1:10" s="33" customFormat="1" ht="31.5" x14ac:dyDescent="0.25">
      <c r="A242" s="34" t="s">
        <v>45</v>
      </c>
      <c r="B242" s="427">
        <v>701</v>
      </c>
      <c r="C242" s="23" t="s">
        <v>34</v>
      </c>
      <c r="D242" s="23" t="s">
        <v>17</v>
      </c>
      <c r="E242" s="35" t="s">
        <v>46</v>
      </c>
      <c r="F242" s="30"/>
      <c r="G242" s="332">
        <f t="shared" ref="G242:I243" si="89">G243</f>
        <v>50000000</v>
      </c>
      <c r="H242" s="332">
        <f t="shared" si="89"/>
        <v>0</v>
      </c>
      <c r="I242" s="332">
        <f t="shared" si="89"/>
        <v>0</v>
      </c>
      <c r="J242" s="121"/>
    </row>
    <row r="243" spans="1:10" s="33" customFormat="1" x14ac:dyDescent="0.25">
      <c r="A243" s="32" t="s">
        <v>144</v>
      </c>
      <c r="B243" s="428" t="s">
        <v>228</v>
      </c>
      <c r="C243" s="23" t="s">
        <v>34</v>
      </c>
      <c r="D243" s="23" t="s">
        <v>17</v>
      </c>
      <c r="E243" s="36" t="s">
        <v>47</v>
      </c>
      <c r="F243" s="31"/>
      <c r="G243" s="330">
        <f>G244</f>
        <v>50000000</v>
      </c>
      <c r="H243" s="330">
        <f t="shared" si="89"/>
        <v>0</v>
      </c>
      <c r="I243" s="330">
        <f t="shared" si="89"/>
        <v>0</v>
      </c>
      <c r="J243" s="121"/>
    </row>
    <row r="244" spans="1:10" s="33" customFormat="1" ht="30.75" x14ac:dyDescent="0.25">
      <c r="A244" s="32" t="s">
        <v>665</v>
      </c>
      <c r="B244" s="427">
        <v>701</v>
      </c>
      <c r="C244" s="23" t="s">
        <v>34</v>
      </c>
      <c r="D244" s="23" t="s">
        <v>17</v>
      </c>
      <c r="E244" s="36" t="s">
        <v>669</v>
      </c>
      <c r="F244" s="31"/>
      <c r="G244" s="330">
        <f t="array" ref="G244">G245</f>
        <v>50000000</v>
      </c>
      <c r="H244" s="330">
        <f t="array" ref="H244">H245</f>
        <v>0</v>
      </c>
      <c r="I244" s="330">
        <f t="array" ref="I244">I245</f>
        <v>0</v>
      </c>
      <c r="J244" s="121"/>
    </row>
    <row r="245" spans="1:10" s="33" customFormat="1" ht="30.75" x14ac:dyDescent="0.25">
      <c r="A245" s="32" t="s">
        <v>48</v>
      </c>
      <c r="B245" s="428" t="s">
        <v>228</v>
      </c>
      <c r="C245" s="23" t="s">
        <v>34</v>
      </c>
      <c r="D245" s="23" t="s">
        <v>17</v>
      </c>
      <c r="E245" s="36" t="s">
        <v>669</v>
      </c>
      <c r="F245" s="31">
        <v>400</v>
      </c>
      <c r="G245" s="330">
        <v>50000000</v>
      </c>
      <c r="H245" s="330">
        <v>0</v>
      </c>
      <c r="I245" s="330">
        <v>0</v>
      </c>
      <c r="J245" s="121"/>
    </row>
    <row r="246" spans="1:10" s="33" customFormat="1" x14ac:dyDescent="0.25">
      <c r="A246" s="18" t="s">
        <v>18</v>
      </c>
      <c r="B246" s="427">
        <v>701</v>
      </c>
      <c r="C246" s="19" t="s">
        <v>34</v>
      </c>
      <c r="D246" s="19" t="s">
        <v>17</v>
      </c>
      <c r="E246" s="39" t="s">
        <v>19</v>
      </c>
      <c r="F246" s="31"/>
      <c r="G246" s="42">
        <f t="shared" ref="G246:I246" si="90">G247</f>
        <v>67739680.629999995</v>
      </c>
      <c r="H246" s="42">
        <f t="shared" si="90"/>
        <v>0</v>
      </c>
      <c r="I246" s="42">
        <f t="shared" si="90"/>
        <v>0</v>
      </c>
      <c r="J246" s="121"/>
    </row>
    <row r="247" spans="1:10" s="33" customFormat="1" x14ac:dyDescent="0.25">
      <c r="A247" s="22" t="s">
        <v>56</v>
      </c>
      <c r="B247" s="428" t="s">
        <v>228</v>
      </c>
      <c r="C247" s="23" t="s">
        <v>34</v>
      </c>
      <c r="D247" s="23" t="s">
        <v>17</v>
      </c>
      <c r="E247" s="40" t="s">
        <v>38</v>
      </c>
      <c r="F247" s="31"/>
      <c r="G247" s="28">
        <f>G252+G248</f>
        <v>67739680.629999995</v>
      </c>
      <c r="H247" s="28">
        <f t="shared" ref="H247:I247" si="91">H252+H248</f>
        <v>0</v>
      </c>
      <c r="I247" s="28">
        <f t="shared" si="91"/>
        <v>0</v>
      </c>
      <c r="J247" s="121"/>
    </row>
    <row r="248" spans="1:10" s="33" customFormat="1" ht="30.75" x14ac:dyDescent="0.25">
      <c r="A248" s="22" t="s">
        <v>169</v>
      </c>
      <c r="B248" s="427">
        <v>701</v>
      </c>
      <c r="C248" s="23" t="s">
        <v>34</v>
      </c>
      <c r="D248" s="23" t="s">
        <v>17</v>
      </c>
      <c r="E248" s="40" t="s">
        <v>170</v>
      </c>
      <c r="F248" s="31"/>
      <c r="G248" s="28">
        <f>SUM(G249:G251)</f>
        <v>17739680.629999999</v>
      </c>
      <c r="H248" s="28">
        <f t="shared" ref="H248:I248" si="92">SUM(H249:H251)</f>
        <v>0</v>
      </c>
      <c r="I248" s="28">
        <f t="shared" si="92"/>
        <v>0</v>
      </c>
      <c r="J248" s="121"/>
    </row>
    <row r="249" spans="1:10" s="33" customFormat="1" ht="75.75" x14ac:dyDescent="0.25">
      <c r="A249" s="22" t="s">
        <v>22</v>
      </c>
      <c r="B249" s="428" t="s">
        <v>228</v>
      </c>
      <c r="C249" s="23" t="s">
        <v>34</v>
      </c>
      <c r="D249" s="23" t="s">
        <v>17</v>
      </c>
      <c r="E249" s="40" t="s">
        <v>170</v>
      </c>
      <c r="F249" s="31">
        <v>100</v>
      </c>
      <c r="G249" s="28">
        <f>'Приложение 3'!F159</f>
        <v>500000</v>
      </c>
      <c r="H249" s="28">
        <f>'Приложение 3'!G159</f>
        <v>0</v>
      </c>
      <c r="I249" s="28">
        <f>'Приложение 3'!H159</f>
        <v>0</v>
      </c>
      <c r="J249" s="121"/>
    </row>
    <row r="250" spans="1:10" s="33" customFormat="1" ht="30.75" x14ac:dyDescent="0.25">
      <c r="A250" s="22" t="s">
        <v>26</v>
      </c>
      <c r="B250" s="427">
        <v>701</v>
      </c>
      <c r="C250" s="23" t="s">
        <v>34</v>
      </c>
      <c r="D250" s="23" t="s">
        <v>17</v>
      </c>
      <c r="E250" s="40" t="s">
        <v>170</v>
      </c>
      <c r="F250" s="31">
        <v>200</v>
      </c>
      <c r="G250" s="28">
        <f>'Приложение 3'!F160</f>
        <v>9825840.2799999993</v>
      </c>
      <c r="H250" s="28">
        <f>'Приложение 3'!G160</f>
        <v>0</v>
      </c>
      <c r="I250" s="28">
        <f>'Приложение 3'!H160</f>
        <v>0</v>
      </c>
      <c r="J250" s="121"/>
    </row>
    <row r="251" spans="1:10" s="33" customFormat="1" ht="30.75" x14ac:dyDescent="0.25">
      <c r="A251" s="22" t="s">
        <v>54</v>
      </c>
      <c r="B251" s="428" t="s">
        <v>228</v>
      </c>
      <c r="C251" s="23" t="s">
        <v>34</v>
      </c>
      <c r="D251" s="23" t="s">
        <v>17</v>
      </c>
      <c r="E251" s="40" t="s">
        <v>170</v>
      </c>
      <c r="F251" s="31">
        <v>600</v>
      </c>
      <c r="G251" s="28">
        <f>'Приложение 3'!F162</f>
        <v>7413840.3499999996</v>
      </c>
      <c r="H251" s="28">
        <f>'Приложение 3'!G162</f>
        <v>0</v>
      </c>
      <c r="I251" s="28">
        <f>'Приложение 3'!H162</f>
        <v>0</v>
      </c>
      <c r="J251" s="121"/>
    </row>
    <row r="252" spans="1:10" s="33" customFormat="1" ht="60.75" x14ac:dyDescent="0.25">
      <c r="A252" s="32" t="s">
        <v>612</v>
      </c>
      <c r="B252" s="427">
        <v>701</v>
      </c>
      <c r="C252" s="23" t="s">
        <v>34</v>
      </c>
      <c r="D252" s="23" t="s">
        <v>17</v>
      </c>
      <c r="E252" s="40" t="s">
        <v>611</v>
      </c>
      <c r="F252" s="31"/>
      <c r="G252" s="28">
        <f>SUM(G253:G255)</f>
        <v>50000000</v>
      </c>
      <c r="H252" s="28">
        <f>SUM(H253:H255)</f>
        <v>0</v>
      </c>
      <c r="I252" s="28">
        <f>SUM(I253:I255)</f>
        <v>0</v>
      </c>
      <c r="J252" s="121"/>
    </row>
    <row r="253" spans="1:10" s="33" customFormat="1" ht="30.75" hidden="1" x14ac:dyDescent="0.25">
      <c r="A253" s="22" t="s">
        <v>26</v>
      </c>
      <c r="B253" s="428" t="s">
        <v>228</v>
      </c>
      <c r="C253" s="23" t="s">
        <v>34</v>
      </c>
      <c r="D253" s="23" t="s">
        <v>17</v>
      </c>
      <c r="E253" s="40" t="s">
        <v>611</v>
      </c>
      <c r="F253" s="31">
        <v>200</v>
      </c>
      <c r="G253" s="28"/>
      <c r="H253" s="28"/>
      <c r="I253" s="28"/>
      <c r="J253" s="121"/>
    </row>
    <row r="254" spans="1:10" s="33" customFormat="1" ht="30.75" x14ac:dyDescent="0.25">
      <c r="A254" s="32" t="s">
        <v>48</v>
      </c>
      <c r="B254" s="427">
        <v>701</v>
      </c>
      <c r="C254" s="23" t="s">
        <v>34</v>
      </c>
      <c r="D254" s="23" t="s">
        <v>17</v>
      </c>
      <c r="E254" s="40" t="s">
        <v>611</v>
      </c>
      <c r="F254" s="31">
        <v>400</v>
      </c>
      <c r="G254" s="28">
        <f>'Приложение 3'!F164</f>
        <v>50000000</v>
      </c>
      <c r="H254" s="28">
        <f>'Приложение 3'!G164</f>
        <v>0</v>
      </c>
      <c r="I254" s="28">
        <f>'Приложение 3'!H164</f>
        <v>0</v>
      </c>
      <c r="J254" s="121"/>
    </row>
    <row r="255" spans="1:10" s="33" customFormat="1" ht="30.75" hidden="1" x14ac:dyDescent="0.25">
      <c r="A255" s="32" t="s">
        <v>54</v>
      </c>
      <c r="B255" s="427">
        <v>701</v>
      </c>
      <c r="C255" s="23" t="s">
        <v>34</v>
      </c>
      <c r="D255" s="23" t="s">
        <v>17</v>
      </c>
      <c r="E255" s="40" t="s">
        <v>611</v>
      </c>
      <c r="F255" s="31">
        <v>600</v>
      </c>
      <c r="G255" s="28"/>
      <c r="H255" s="28"/>
      <c r="I255" s="42"/>
      <c r="J255" s="121"/>
    </row>
    <row r="256" spans="1:10" s="33" customFormat="1" x14ac:dyDescent="0.25">
      <c r="A256" s="34" t="s">
        <v>94</v>
      </c>
      <c r="B256" s="428" t="s">
        <v>228</v>
      </c>
      <c r="C256" s="19" t="s">
        <v>34</v>
      </c>
      <c r="D256" s="19" t="s">
        <v>25</v>
      </c>
      <c r="E256" s="35"/>
      <c r="F256" s="30"/>
      <c r="G256" s="42">
        <f>G257+G266+G272+G276</f>
        <v>258690117.06000003</v>
      </c>
      <c r="H256" s="42">
        <f>H257+H266+H272+H276</f>
        <v>237315221.65000001</v>
      </c>
      <c r="I256" s="42">
        <f>I257+I266+I272+I276</f>
        <v>239124496.21999997</v>
      </c>
      <c r="J256" s="121"/>
    </row>
    <row r="257" spans="1:12" s="33" customFormat="1" x14ac:dyDescent="0.25">
      <c r="A257" s="34" t="s">
        <v>95</v>
      </c>
      <c r="B257" s="427">
        <v>701</v>
      </c>
      <c r="C257" s="19" t="s">
        <v>34</v>
      </c>
      <c r="D257" s="19" t="s">
        <v>25</v>
      </c>
      <c r="E257" s="35" t="s">
        <v>96</v>
      </c>
      <c r="F257" s="30"/>
      <c r="G257" s="42">
        <f>G261+G258</f>
        <v>122030868.87</v>
      </c>
      <c r="H257" s="42">
        <f>H261+H258</f>
        <v>123179470.81999999</v>
      </c>
      <c r="I257" s="42">
        <f>I261+I258</f>
        <v>123896057.92999999</v>
      </c>
      <c r="J257" s="121"/>
    </row>
    <row r="258" spans="1:12" s="29" customFormat="1" ht="30.75" x14ac:dyDescent="0.25">
      <c r="A258" s="32" t="s">
        <v>219</v>
      </c>
      <c r="B258" s="428" t="s">
        <v>228</v>
      </c>
      <c r="C258" s="23" t="s">
        <v>34</v>
      </c>
      <c r="D258" s="23" t="s">
        <v>25</v>
      </c>
      <c r="E258" s="36" t="s">
        <v>109</v>
      </c>
      <c r="F258" s="31"/>
      <c r="G258" s="330">
        <f>G259</f>
        <v>880000</v>
      </c>
      <c r="H258" s="330">
        <f>H259</f>
        <v>909039.99999999988</v>
      </c>
      <c r="I258" s="330">
        <f>I259</f>
        <v>939038.31999999983</v>
      </c>
      <c r="J258" s="316"/>
    </row>
    <row r="259" spans="1:12" s="29" customFormat="1" ht="30.75" x14ac:dyDescent="0.25">
      <c r="A259" s="32" t="s">
        <v>677</v>
      </c>
      <c r="B259" s="427">
        <v>701</v>
      </c>
      <c r="C259" s="23" t="s">
        <v>34</v>
      </c>
      <c r="D259" s="23" t="s">
        <v>25</v>
      </c>
      <c r="E259" s="36">
        <v>5030010010</v>
      </c>
      <c r="F259" s="31"/>
      <c r="G259" s="330">
        <f>G260</f>
        <v>880000</v>
      </c>
      <c r="H259" s="330">
        <f t="shared" ref="H259:I259" si="93">H260</f>
        <v>909039.99999999988</v>
      </c>
      <c r="I259" s="330">
        <f t="shared" si="93"/>
        <v>939038.31999999983</v>
      </c>
      <c r="J259" s="316"/>
    </row>
    <row r="260" spans="1:12" s="29" customFormat="1" ht="30.75" x14ac:dyDescent="0.25">
      <c r="A260" s="22" t="s">
        <v>26</v>
      </c>
      <c r="B260" s="428" t="s">
        <v>228</v>
      </c>
      <c r="C260" s="23" t="s">
        <v>34</v>
      </c>
      <c r="D260" s="23" t="s">
        <v>25</v>
      </c>
      <c r="E260" s="36">
        <v>5030010010</v>
      </c>
      <c r="F260" s="31">
        <v>200</v>
      </c>
      <c r="G260" s="330">
        <v>880000</v>
      </c>
      <c r="H260" s="330">
        <v>909039.99999999988</v>
      </c>
      <c r="I260" s="330">
        <v>939038.31999999983</v>
      </c>
      <c r="J260" s="316"/>
    </row>
    <row r="261" spans="1:12" s="33" customFormat="1" x14ac:dyDescent="0.25">
      <c r="A261" s="32" t="s">
        <v>97</v>
      </c>
      <c r="B261" s="427">
        <v>701</v>
      </c>
      <c r="C261" s="23" t="s">
        <v>34</v>
      </c>
      <c r="D261" s="23" t="s">
        <v>25</v>
      </c>
      <c r="E261" s="36" t="s">
        <v>98</v>
      </c>
      <c r="F261" s="31"/>
      <c r="G261" s="330">
        <f>G262</f>
        <v>121150868.87</v>
      </c>
      <c r="H261" s="330">
        <f t="shared" ref="H261:I261" si="94">H262</f>
        <v>122270430.81999999</v>
      </c>
      <c r="I261" s="330">
        <f t="shared" si="94"/>
        <v>122957019.61</v>
      </c>
      <c r="J261" s="121"/>
    </row>
    <row r="262" spans="1:12" s="33" customFormat="1" ht="45.75" x14ac:dyDescent="0.25">
      <c r="A262" s="32" t="s">
        <v>678</v>
      </c>
      <c r="B262" s="428" t="s">
        <v>228</v>
      </c>
      <c r="C262" s="23" t="s">
        <v>34</v>
      </c>
      <c r="D262" s="23" t="s">
        <v>25</v>
      </c>
      <c r="E262" s="36" t="s">
        <v>679</v>
      </c>
      <c r="F262" s="31"/>
      <c r="G262" s="330">
        <f>SUM(G263:G265)</f>
        <v>121150868.87</v>
      </c>
      <c r="H262" s="330">
        <f t="shared" ref="H262:I262" si="95">SUM(H263:H265)</f>
        <v>122270430.81999999</v>
      </c>
      <c r="I262" s="330">
        <f t="shared" si="95"/>
        <v>122957019.61</v>
      </c>
      <c r="J262" s="121"/>
    </row>
    <row r="263" spans="1:12" s="33" customFormat="1" ht="75.75" x14ac:dyDescent="0.25">
      <c r="A263" s="22" t="s">
        <v>22</v>
      </c>
      <c r="B263" s="427">
        <v>701</v>
      </c>
      <c r="C263" s="23" t="s">
        <v>34</v>
      </c>
      <c r="D263" s="23" t="s">
        <v>25</v>
      </c>
      <c r="E263" s="36" t="s">
        <v>679</v>
      </c>
      <c r="F263" s="31">
        <v>100</v>
      </c>
      <c r="G263" s="330">
        <v>112664408.05</v>
      </c>
      <c r="H263" s="330">
        <v>112905454.72</v>
      </c>
      <c r="I263" s="330">
        <v>113145887.81</v>
      </c>
      <c r="J263" s="121"/>
    </row>
    <row r="264" spans="1:12" s="33" customFormat="1" ht="30.75" x14ac:dyDescent="0.25">
      <c r="A264" s="22" t="s">
        <v>26</v>
      </c>
      <c r="B264" s="428" t="s">
        <v>228</v>
      </c>
      <c r="C264" s="23" t="s">
        <v>34</v>
      </c>
      <c r="D264" s="23" t="s">
        <v>25</v>
      </c>
      <c r="E264" s="36" t="s">
        <v>679</v>
      </c>
      <c r="F264" s="31">
        <v>200</v>
      </c>
      <c r="G264" s="330">
        <f>8364034.23</f>
        <v>8364034.2300000004</v>
      </c>
      <c r="H264" s="330">
        <v>9364976.0999999996</v>
      </c>
      <c r="I264" s="330">
        <v>9811131.8000000007</v>
      </c>
      <c r="J264" s="121"/>
    </row>
    <row r="265" spans="1:12" s="33" customFormat="1" x14ac:dyDescent="0.25">
      <c r="A265" s="32" t="s">
        <v>28</v>
      </c>
      <c r="B265" s="427">
        <v>701</v>
      </c>
      <c r="C265" s="23" t="s">
        <v>34</v>
      </c>
      <c r="D265" s="23" t="s">
        <v>25</v>
      </c>
      <c r="E265" s="36" t="s">
        <v>679</v>
      </c>
      <c r="F265" s="31">
        <v>800</v>
      </c>
      <c r="G265" s="330">
        <v>122426.59</v>
      </c>
      <c r="H265" s="330">
        <v>0</v>
      </c>
      <c r="I265" s="330">
        <v>0</v>
      </c>
      <c r="J265" s="121"/>
    </row>
    <row r="266" spans="1:12" s="33" customFormat="1" x14ac:dyDescent="0.25">
      <c r="A266" s="34" t="s">
        <v>87</v>
      </c>
      <c r="B266" s="428" t="s">
        <v>228</v>
      </c>
      <c r="C266" s="19" t="s">
        <v>34</v>
      </c>
      <c r="D266" s="19" t="s">
        <v>25</v>
      </c>
      <c r="E266" s="35" t="s">
        <v>88</v>
      </c>
      <c r="F266" s="30"/>
      <c r="G266" s="332">
        <f t="shared" ref="G266:I267" si="96">G267</f>
        <v>113412970.05000001</v>
      </c>
      <c r="H266" s="332">
        <f t="shared" si="96"/>
        <v>114135750.83000001</v>
      </c>
      <c r="I266" s="332">
        <f t="shared" si="96"/>
        <v>115228438.28999999</v>
      </c>
      <c r="J266" s="121"/>
    </row>
    <row r="267" spans="1:12" s="29" customFormat="1" x14ac:dyDescent="0.25">
      <c r="A267" s="303" t="s">
        <v>50</v>
      </c>
      <c r="B267" s="427">
        <v>701</v>
      </c>
      <c r="C267" s="23" t="s">
        <v>34</v>
      </c>
      <c r="D267" s="23" t="s">
        <v>25</v>
      </c>
      <c r="E267" s="36" t="s">
        <v>89</v>
      </c>
      <c r="F267" s="31"/>
      <c r="G267" s="329">
        <f t="shared" si="96"/>
        <v>113412970.05000001</v>
      </c>
      <c r="H267" s="329">
        <f t="shared" si="96"/>
        <v>114135750.83000001</v>
      </c>
      <c r="I267" s="329">
        <f t="shared" si="96"/>
        <v>115228438.28999999</v>
      </c>
      <c r="J267" s="316"/>
    </row>
    <row r="268" spans="1:12" s="29" customFormat="1" ht="45" x14ac:dyDescent="0.25">
      <c r="A268" s="303" t="s">
        <v>628</v>
      </c>
      <c r="B268" s="428" t="s">
        <v>228</v>
      </c>
      <c r="C268" s="23" t="s">
        <v>34</v>
      </c>
      <c r="D268" s="23" t="s">
        <v>25</v>
      </c>
      <c r="E268" s="36" t="s">
        <v>627</v>
      </c>
      <c r="F268" s="31"/>
      <c r="G268" s="329">
        <f>SUM(G269:G271)</f>
        <v>113412970.05000001</v>
      </c>
      <c r="H268" s="329">
        <f t="shared" ref="H268:I268" si="97">SUM(H269:H271)</f>
        <v>114135750.83000001</v>
      </c>
      <c r="I268" s="329">
        <f t="shared" si="97"/>
        <v>115228438.28999999</v>
      </c>
      <c r="J268" s="316"/>
    </row>
    <row r="269" spans="1:12" s="33" customFormat="1" ht="75.75" x14ac:dyDescent="0.25">
      <c r="A269" s="22" t="s">
        <v>22</v>
      </c>
      <c r="B269" s="427">
        <v>701</v>
      </c>
      <c r="C269" s="23" t="s">
        <v>34</v>
      </c>
      <c r="D269" s="23" t="s">
        <v>25</v>
      </c>
      <c r="E269" s="36" t="s">
        <v>627</v>
      </c>
      <c r="F269" s="31">
        <v>100</v>
      </c>
      <c r="G269" s="330">
        <f>98655590.12-2606.97</f>
        <v>98652983.150000006</v>
      </c>
      <c r="H269" s="330">
        <v>99131364.510000005</v>
      </c>
      <c r="I269" s="330">
        <v>99631364.519999996</v>
      </c>
      <c r="J269" s="121"/>
      <c r="K269" s="478"/>
    </row>
    <row r="270" spans="1:12" s="33" customFormat="1" ht="30.75" x14ac:dyDescent="0.25">
      <c r="A270" s="22" t="s">
        <v>26</v>
      </c>
      <c r="B270" s="428" t="s">
        <v>228</v>
      </c>
      <c r="C270" s="23" t="s">
        <v>34</v>
      </c>
      <c r="D270" s="23" t="s">
        <v>25</v>
      </c>
      <c r="E270" s="36" t="s">
        <v>627</v>
      </c>
      <c r="F270" s="31">
        <v>200</v>
      </c>
      <c r="G270" s="330">
        <f>13558212.93+830510+368657</f>
        <v>14757379.93</v>
      </c>
      <c r="H270" s="330">
        <v>15004386.32</v>
      </c>
      <c r="I270" s="330">
        <v>15597073.77</v>
      </c>
      <c r="J270" s="121"/>
      <c r="K270" s="478"/>
      <c r="L270" s="478"/>
    </row>
    <row r="271" spans="1:12" s="33" customFormat="1" x14ac:dyDescent="0.25">
      <c r="A271" s="22" t="s">
        <v>52</v>
      </c>
      <c r="B271" s="427">
        <v>702</v>
      </c>
      <c r="C271" s="23" t="s">
        <v>34</v>
      </c>
      <c r="D271" s="23" t="s">
        <v>25</v>
      </c>
      <c r="E271" s="36" t="s">
        <v>627</v>
      </c>
      <c r="F271" s="31">
        <v>300</v>
      </c>
      <c r="G271" s="330">
        <v>2606.9699999999998</v>
      </c>
      <c r="H271" s="330">
        <v>0</v>
      </c>
      <c r="I271" s="330">
        <v>0</v>
      </c>
      <c r="J271" s="121"/>
      <c r="K271" s="478"/>
    </row>
    <row r="272" spans="1:12" s="33" customFormat="1" ht="31.5" x14ac:dyDescent="0.25">
      <c r="A272" s="34" t="s">
        <v>45</v>
      </c>
      <c r="B272" s="427">
        <v>701</v>
      </c>
      <c r="C272" s="23" t="s">
        <v>34</v>
      </c>
      <c r="D272" s="23" t="s">
        <v>25</v>
      </c>
      <c r="E272" s="35" t="s">
        <v>46</v>
      </c>
      <c r="F272" s="31"/>
      <c r="G272" s="332">
        <f>G273</f>
        <v>1445089.65</v>
      </c>
      <c r="H272" s="332">
        <f>H273</f>
        <v>0</v>
      </c>
      <c r="I272" s="332">
        <f>I273</f>
        <v>0</v>
      </c>
      <c r="J272" s="121"/>
      <c r="K272" s="478"/>
    </row>
    <row r="273" spans="1:11" s="33" customFormat="1" x14ac:dyDescent="0.25">
      <c r="A273" s="32" t="s">
        <v>43</v>
      </c>
      <c r="B273" s="427">
        <v>701</v>
      </c>
      <c r="C273" s="23" t="s">
        <v>34</v>
      </c>
      <c r="D273" s="23" t="s">
        <v>25</v>
      </c>
      <c r="E273" s="36" t="s">
        <v>47</v>
      </c>
      <c r="F273" s="31"/>
      <c r="G273" s="330">
        <f>SUM(G274:G275)</f>
        <v>1445089.65</v>
      </c>
      <c r="H273" s="330">
        <f>SUM(H274:H275)</f>
        <v>0</v>
      </c>
      <c r="I273" s="330">
        <f>SUM(I274:I275)</f>
        <v>0</v>
      </c>
      <c r="J273" s="121"/>
    </row>
    <row r="274" spans="1:11" s="33" customFormat="1" ht="30.75" x14ac:dyDescent="0.25">
      <c r="A274" s="22" t="s">
        <v>26</v>
      </c>
      <c r="B274" s="428" t="s">
        <v>228</v>
      </c>
      <c r="C274" s="23" t="s">
        <v>34</v>
      </c>
      <c r="D274" s="23" t="s">
        <v>25</v>
      </c>
      <c r="E274" s="36" t="s">
        <v>47</v>
      </c>
      <c r="F274" s="31">
        <v>200</v>
      </c>
      <c r="G274" s="330">
        <v>0</v>
      </c>
      <c r="H274" s="330">
        <v>0</v>
      </c>
      <c r="I274" s="332">
        <v>0</v>
      </c>
      <c r="J274" s="121"/>
    </row>
    <row r="275" spans="1:11" s="33" customFormat="1" ht="30.75" x14ac:dyDescent="0.25">
      <c r="A275" s="32" t="s">
        <v>48</v>
      </c>
      <c r="B275" s="427">
        <v>701</v>
      </c>
      <c r="C275" s="23" t="s">
        <v>34</v>
      </c>
      <c r="D275" s="23" t="s">
        <v>25</v>
      </c>
      <c r="E275" s="36" t="s">
        <v>47</v>
      </c>
      <c r="F275" s="31">
        <v>400</v>
      </c>
      <c r="G275" s="330">
        <v>1445089.65</v>
      </c>
      <c r="H275" s="330">
        <v>0</v>
      </c>
      <c r="I275" s="332">
        <v>0</v>
      </c>
      <c r="J275" s="121"/>
      <c r="K275" s="478"/>
    </row>
    <row r="276" spans="1:11" s="33" customFormat="1" x14ac:dyDescent="0.25">
      <c r="A276" s="34" t="s">
        <v>18</v>
      </c>
      <c r="B276" s="428" t="s">
        <v>228</v>
      </c>
      <c r="C276" s="19" t="s">
        <v>34</v>
      </c>
      <c r="D276" s="19" t="s">
        <v>25</v>
      </c>
      <c r="E276" s="35" t="s">
        <v>19</v>
      </c>
      <c r="F276" s="30"/>
      <c r="G276" s="42">
        <f>G277</f>
        <v>21801188.489999998</v>
      </c>
      <c r="H276" s="42">
        <f t="shared" ref="H276:I278" si="98">H277</f>
        <v>0</v>
      </c>
      <c r="I276" s="42">
        <f t="shared" si="98"/>
        <v>0</v>
      </c>
      <c r="J276" s="121"/>
    </row>
    <row r="277" spans="1:11" s="33" customFormat="1" x14ac:dyDescent="0.25">
      <c r="A277" s="32" t="s">
        <v>56</v>
      </c>
      <c r="B277" s="427">
        <v>701</v>
      </c>
      <c r="C277" s="23" t="s">
        <v>34</v>
      </c>
      <c r="D277" s="23" t="s">
        <v>25</v>
      </c>
      <c r="E277" s="36" t="s">
        <v>38</v>
      </c>
      <c r="F277" s="31"/>
      <c r="G277" s="28">
        <f>G278</f>
        <v>21801188.489999998</v>
      </c>
      <c r="H277" s="28">
        <f t="shared" si="98"/>
        <v>0</v>
      </c>
      <c r="I277" s="28">
        <f t="shared" si="98"/>
        <v>0</v>
      </c>
      <c r="J277" s="121"/>
    </row>
    <row r="278" spans="1:11" s="33" customFormat="1" ht="30.75" x14ac:dyDescent="0.25">
      <c r="A278" s="32" t="s">
        <v>169</v>
      </c>
      <c r="B278" s="428" t="s">
        <v>228</v>
      </c>
      <c r="C278" s="23" t="s">
        <v>34</v>
      </c>
      <c r="D278" s="23" t="s">
        <v>25</v>
      </c>
      <c r="E278" s="36" t="s">
        <v>170</v>
      </c>
      <c r="F278" s="31"/>
      <c r="G278" s="28">
        <f>G279</f>
        <v>21801188.489999998</v>
      </c>
      <c r="H278" s="28">
        <f t="shared" si="98"/>
        <v>0</v>
      </c>
      <c r="I278" s="28">
        <f t="shared" si="98"/>
        <v>0</v>
      </c>
      <c r="J278" s="121"/>
    </row>
    <row r="279" spans="1:11" s="33" customFormat="1" ht="30.75" x14ac:dyDescent="0.25">
      <c r="A279" s="32" t="s">
        <v>26</v>
      </c>
      <c r="B279" s="427">
        <v>701</v>
      </c>
      <c r="C279" s="23" t="s">
        <v>34</v>
      </c>
      <c r="D279" s="23" t="s">
        <v>25</v>
      </c>
      <c r="E279" s="36" t="s">
        <v>170</v>
      </c>
      <c r="F279" s="31">
        <v>200</v>
      </c>
      <c r="G279" s="28">
        <f>'Приложение 3'!F169</f>
        <v>21801188.489999998</v>
      </c>
      <c r="H279" s="28">
        <f>'Приложение 3'!G169</f>
        <v>0</v>
      </c>
      <c r="I279" s="28">
        <f>'Приложение 3'!H169</f>
        <v>0</v>
      </c>
      <c r="J279" s="121"/>
    </row>
    <row r="280" spans="1:11" s="33" customFormat="1" ht="31.5" x14ac:dyDescent="0.25">
      <c r="A280" s="18" t="s">
        <v>610</v>
      </c>
      <c r="B280" s="428" t="s">
        <v>228</v>
      </c>
      <c r="C280" s="19" t="s">
        <v>34</v>
      </c>
      <c r="D280" s="19" t="s">
        <v>63</v>
      </c>
      <c r="E280" s="39"/>
      <c r="F280" s="30"/>
      <c r="G280" s="42">
        <f>G281+G289+G293+G297+G308+G312+G316</f>
        <v>4929224.01</v>
      </c>
      <c r="H280" s="42">
        <f>H281+H289+H293+H297+H308+H312+H316</f>
        <v>4597115.7699999996</v>
      </c>
      <c r="I280" s="42">
        <f>I281+I289+I293+I297+I308+I312+I316</f>
        <v>4754320.9000000004</v>
      </c>
      <c r="J280" s="121"/>
    </row>
    <row r="281" spans="1:11" s="33" customFormat="1" x14ac:dyDescent="0.25">
      <c r="A281" s="34" t="s">
        <v>95</v>
      </c>
      <c r="B281" s="427">
        <v>701</v>
      </c>
      <c r="C281" s="19" t="s">
        <v>34</v>
      </c>
      <c r="D281" s="19" t="s">
        <v>63</v>
      </c>
      <c r="E281" s="35" t="s">
        <v>96</v>
      </c>
      <c r="F281" s="31"/>
      <c r="G281" s="330">
        <f t="shared" ref="G281:I281" si="99">G282</f>
        <v>342000</v>
      </c>
      <c r="H281" s="330">
        <f t="shared" si="99"/>
        <v>360810</v>
      </c>
      <c r="I281" s="330">
        <f t="shared" si="99"/>
        <v>379572.12</v>
      </c>
      <c r="J281" s="121"/>
    </row>
    <row r="282" spans="1:11" s="33" customFormat="1" x14ac:dyDescent="0.25">
      <c r="A282" s="32" t="s">
        <v>50</v>
      </c>
      <c r="B282" s="428" t="s">
        <v>228</v>
      </c>
      <c r="C282" s="23" t="s">
        <v>34</v>
      </c>
      <c r="D282" s="23" t="s">
        <v>63</v>
      </c>
      <c r="E282" s="36" t="s">
        <v>98</v>
      </c>
      <c r="F282" s="31"/>
      <c r="G282" s="330">
        <f>G283+G285+G287</f>
        <v>342000</v>
      </c>
      <c r="H282" s="330">
        <f t="shared" ref="H282:I282" si="100">H283+H285+H287</f>
        <v>360810</v>
      </c>
      <c r="I282" s="330">
        <f t="shared" si="100"/>
        <v>379572.12</v>
      </c>
      <c r="J282" s="121"/>
    </row>
    <row r="283" spans="1:11" s="33" customFormat="1" ht="30.75" x14ac:dyDescent="0.25">
      <c r="A283" s="32" t="s">
        <v>680</v>
      </c>
      <c r="B283" s="427">
        <v>701</v>
      </c>
      <c r="C283" s="23" t="s">
        <v>34</v>
      </c>
      <c r="D283" s="23" t="s">
        <v>63</v>
      </c>
      <c r="E283" s="36" t="s">
        <v>683</v>
      </c>
      <c r="F283" s="31"/>
      <c r="G283" s="330">
        <f>G284</f>
        <v>183000</v>
      </c>
      <c r="H283" s="330">
        <f t="shared" ref="H283:I283" si="101">H284</f>
        <v>193065</v>
      </c>
      <c r="I283" s="330">
        <f t="shared" si="101"/>
        <v>203104.38</v>
      </c>
      <c r="J283" s="121"/>
    </row>
    <row r="284" spans="1:11" s="33" customFormat="1" ht="30.75" x14ac:dyDescent="0.25">
      <c r="A284" s="22" t="s">
        <v>26</v>
      </c>
      <c r="B284" s="428" t="s">
        <v>228</v>
      </c>
      <c r="C284" s="23" t="s">
        <v>34</v>
      </c>
      <c r="D284" s="23" t="s">
        <v>63</v>
      </c>
      <c r="E284" s="36" t="s">
        <v>683</v>
      </c>
      <c r="F284" s="31">
        <v>200</v>
      </c>
      <c r="G284" s="330">
        <v>183000</v>
      </c>
      <c r="H284" s="330">
        <v>193065</v>
      </c>
      <c r="I284" s="330">
        <v>203104.38</v>
      </c>
      <c r="J284" s="121"/>
    </row>
    <row r="285" spans="1:11" s="33" customFormat="1" ht="45.75" x14ac:dyDescent="0.25">
      <c r="A285" s="32" t="s">
        <v>678</v>
      </c>
      <c r="B285" s="427">
        <v>701</v>
      </c>
      <c r="C285" s="23" t="s">
        <v>34</v>
      </c>
      <c r="D285" s="23" t="s">
        <v>63</v>
      </c>
      <c r="E285" s="36" t="s">
        <v>679</v>
      </c>
      <c r="F285" s="31"/>
      <c r="G285" s="330">
        <f>G286</f>
        <v>47000</v>
      </c>
      <c r="H285" s="330">
        <f t="shared" ref="H285:I285" si="102">H286</f>
        <v>49585</v>
      </c>
      <c r="I285" s="330">
        <f t="shared" si="102"/>
        <v>52163.420000000006</v>
      </c>
      <c r="J285" s="121"/>
    </row>
    <row r="286" spans="1:11" s="33" customFormat="1" ht="30.75" x14ac:dyDescent="0.25">
      <c r="A286" s="22" t="s">
        <v>26</v>
      </c>
      <c r="B286" s="428" t="s">
        <v>228</v>
      </c>
      <c r="C286" s="23" t="s">
        <v>34</v>
      </c>
      <c r="D286" s="23" t="s">
        <v>63</v>
      </c>
      <c r="E286" s="36" t="s">
        <v>679</v>
      </c>
      <c r="F286" s="31">
        <v>200</v>
      </c>
      <c r="G286" s="330">
        <v>47000</v>
      </c>
      <c r="H286" s="330">
        <v>49585</v>
      </c>
      <c r="I286" s="330">
        <v>52163.420000000006</v>
      </c>
      <c r="J286" s="121"/>
    </row>
    <row r="287" spans="1:11" s="33" customFormat="1" ht="35.25" customHeight="1" x14ac:dyDescent="0.25">
      <c r="A287" s="22" t="s">
        <v>684</v>
      </c>
      <c r="B287" s="427">
        <v>701</v>
      </c>
      <c r="C287" s="23" t="s">
        <v>34</v>
      </c>
      <c r="D287" s="23" t="s">
        <v>63</v>
      </c>
      <c r="E287" s="36" t="s">
        <v>685</v>
      </c>
      <c r="F287" s="31"/>
      <c r="G287" s="330">
        <f>G288</f>
        <v>112000</v>
      </c>
      <c r="H287" s="330">
        <f t="shared" ref="H287:I287" si="103">H288</f>
        <v>118160</v>
      </c>
      <c r="I287" s="330">
        <f t="shared" si="103"/>
        <v>124304.32000000001</v>
      </c>
      <c r="J287" s="121"/>
    </row>
    <row r="288" spans="1:11" s="33" customFormat="1" ht="35.25" customHeight="1" x14ac:dyDescent="0.25">
      <c r="A288" s="22" t="s">
        <v>26</v>
      </c>
      <c r="B288" s="428" t="s">
        <v>228</v>
      </c>
      <c r="C288" s="23" t="s">
        <v>34</v>
      </c>
      <c r="D288" s="23" t="s">
        <v>63</v>
      </c>
      <c r="E288" s="36" t="s">
        <v>685</v>
      </c>
      <c r="F288" s="31">
        <v>200</v>
      </c>
      <c r="G288" s="330">
        <v>112000</v>
      </c>
      <c r="H288" s="330">
        <v>118160</v>
      </c>
      <c r="I288" s="330">
        <v>124304.32000000001</v>
      </c>
      <c r="J288" s="121"/>
    </row>
    <row r="289" spans="1:15" s="33" customFormat="1" ht="47.25" x14ac:dyDescent="0.25">
      <c r="A289" s="34" t="s">
        <v>100</v>
      </c>
      <c r="B289" s="427">
        <v>701</v>
      </c>
      <c r="C289" s="19" t="s">
        <v>34</v>
      </c>
      <c r="D289" s="19" t="s">
        <v>63</v>
      </c>
      <c r="E289" s="35" t="s">
        <v>101</v>
      </c>
      <c r="F289" s="30"/>
      <c r="G289" s="332">
        <f>G290</f>
        <v>144000</v>
      </c>
      <c r="H289" s="332">
        <f t="shared" ref="H289:I291" si="104">H290</f>
        <v>149760</v>
      </c>
      <c r="I289" s="332">
        <f t="shared" si="104"/>
        <v>155750.39999999999</v>
      </c>
      <c r="J289" s="121"/>
    </row>
    <row r="290" spans="1:15" s="33" customFormat="1" x14ac:dyDescent="0.25">
      <c r="A290" s="150" t="s">
        <v>50</v>
      </c>
      <c r="B290" s="427">
        <v>701</v>
      </c>
      <c r="C290" s="23" t="s">
        <v>34</v>
      </c>
      <c r="D290" s="23" t="s">
        <v>63</v>
      </c>
      <c r="E290" s="23" t="s">
        <v>103</v>
      </c>
      <c r="F290" s="31"/>
      <c r="G290" s="330">
        <f>G291</f>
        <v>144000</v>
      </c>
      <c r="H290" s="330">
        <f t="shared" si="104"/>
        <v>149760</v>
      </c>
      <c r="I290" s="330">
        <f t="shared" si="104"/>
        <v>155750.39999999999</v>
      </c>
      <c r="J290" s="121"/>
    </row>
    <row r="291" spans="1:15" s="33" customFormat="1" ht="30.75" x14ac:dyDescent="0.25">
      <c r="A291" s="150" t="s">
        <v>269</v>
      </c>
      <c r="B291" s="428" t="s">
        <v>228</v>
      </c>
      <c r="C291" s="23" t="s">
        <v>34</v>
      </c>
      <c r="D291" s="23" t="s">
        <v>63</v>
      </c>
      <c r="E291" s="23">
        <v>5240011600</v>
      </c>
      <c r="F291" s="31"/>
      <c r="G291" s="330">
        <f>G292</f>
        <v>144000</v>
      </c>
      <c r="H291" s="330">
        <f t="shared" si="104"/>
        <v>149760</v>
      </c>
      <c r="I291" s="330">
        <f t="shared" si="104"/>
        <v>155750.39999999999</v>
      </c>
      <c r="J291" s="121"/>
    </row>
    <row r="292" spans="1:15" s="33" customFormat="1" ht="30.75" x14ac:dyDescent="0.25">
      <c r="A292" s="22" t="s">
        <v>26</v>
      </c>
      <c r="B292" s="427">
        <v>701</v>
      </c>
      <c r="C292" s="23" t="s">
        <v>34</v>
      </c>
      <c r="D292" s="23" t="s">
        <v>63</v>
      </c>
      <c r="E292" s="40">
        <v>5240011600</v>
      </c>
      <c r="F292" s="31">
        <v>200</v>
      </c>
      <c r="G292" s="330">
        <v>144000</v>
      </c>
      <c r="H292" s="330">
        <v>149760</v>
      </c>
      <c r="I292" s="330">
        <v>155750.39999999999</v>
      </c>
      <c r="J292" s="121"/>
    </row>
    <row r="293" spans="1:15" s="33" customFormat="1" ht="31.5" x14ac:dyDescent="0.25">
      <c r="A293" s="18" t="s">
        <v>134</v>
      </c>
      <c r="B293" s="428" t="s">
        <v>228</v>
      </c>
      <c r="C293" s="19" t="s">
        <v>34</v>
      </c>
      <c r="D293" s="19" t="s">
        <v>63</v>
      </c>
      <c r="E293" s="19" t="s">
        <v>135</v>
      </c>
      <c r="F293" s="30"/>
      <c r="G293" s="332">
        <f>G294</f>
        <v>273114.02</v>
      </c>
      <c r="H293" s="332">
        <f t="shared" ref="H293:I295" si="105">H294</f>
        <v>39366.29</v>
      </c>
      <c r="I293" s="332">
        <f t="shared" si="105"/>
        <v>41413.339999999997</v>
      </c>
      <c r="J293" s="121"/>
    </row>
    <row r="294" spans="1:15" s="33" customFormat="1" x14ac:dyDescent="0.25">
      <c r="A294" s="22" t="s">
        <v>50</v>
      </c>
      <c r="B294" s="427">
        <v>701</v>
      </c>
      <c r="C294" s="23" t="s">
        <v>34</v>
      </c>
      <c r="D294" s="23" t="s">
        <v>63</v>
      </c>
      <c r="E294" s="23" t="s">
        <v>137</v>
      </c>
      <c r="F294" s="31"/>
      <c r="G294" s="330">
        <f>G295</f>
        <v>273114.02</v>
      </c>
      <c r="H294" s="330">
        <f t="shared" si="105"/>
        <v>39366.29</v>
      </c>
      <c r="I294" s="330">
        <f t="shared" si="105"/>
        <v>41413.339999999997</v>
      </c>
      <c r="J294" s="121"/>
    </row>
    <row r="295" spans="1:15" s="33" customFormat="1" ht="30.75" x14ac:dyDescent="0.25">
      <c r="A295" s="22" t="s">
        <v>168</v>
      </c>
      <c r="B295" s="428" t="s">
        <v>228</v>
      </c>
      <c r="C295" s="23" t="s">
        <v>34</v>
      </c>
      <c r="D295" s="23" t="s">
        <v>63</v>
      </c>
      <c r="E295" s="23">
        <v>5740022001</v>
      </c>
      <c r="F295" s="31"/>
      <c r="G295" s="330">
        <f>G296</f>
        <v>273114.02</v>
      </c>
      <c r="H295" s="330">
        <f t="shared" si="105"/>
        <v>39366.29</v>
      </c>
      <c r="I295" s="330">
        <f t="shared" si="105"/>
        <v>41413.339999999997</v>
      </c>
      <c r="J295" s="121"/>
    </row>
    <row r="296" spans="1:15" s="33" customFormat="1" ht="30.75" x14ac:dyDescent="0.25">
      <c r="A296" s="22" t="s">
        <v>26</v>
      </c>
      <c r="B296" s="427">
        <v>701</v>
      </c>
      <c r="C296" s="23" t="s">
        <v>34</v>
      </c>
      <c r="D296" s="23" t="s">
        <v>63</v>
      </c>
      <c r="E296" s="40">
        <v>5740022001</v>
      </c>
      <c r="F296" s="31">
        <v>200</v>
      </c>
      <c r="G296" s="330">
        <v>273114.02</v>
      </c>
      <c r="H296" s="330">
        <v>39366.29</v>
      </c>
      <c r="I296" s="330">
        <v>41413.339999999997</v>
      </c>
      <c r="J296" s="121"/>
    </row>
    <row r="297" spans="1:15" s="33" customFormat="1" x14ac:dyDescent="0.25">
      <c r="A297" s="34" t="s">
        <v>87</v>
      </c>
      <c r="B297" s="428" t="s">
        <v>228</v>
      </c>
      <c r="C297" s="19" t="s">
        <v>34</v>
      </c>
      <c r="D297" s="19" t="s">
        <v>63</v>
      </c>
      <c r="E297" s="35" t="s">
        <v>88</v>
      </c>
      <c r="F297" s="30"/>
      <c r="G297" s="332">
        <f>G298</f>
        <v>1636537.68</v>
      </c>
      <c r="H297" s="332">
        <f>H298</f>
        <v>1440644.85</v>
      </c>
      <c r="I297" s="332">
        <f>I298</f>
        <v>1498271.1199999999</v>
      </c>
      <c r="J297" s="121"/>
    </row>
    <row r="298" spans="1:15" s="33" customFormat="1" x14ac:dyDescent="0.25">
      <c r="A298" s="303" t="s">
        <v>50</v>
      </c>
      <c r="B298" s="427">
        <v>701</v>
      </c>
      <c r="C298" s="23" t="s">
        <v>34</v>
      </c>
      <c r="D298" s="23" t="s">
        <v>63</v>
      </c>
      <c r="E298" s="36" t="s">
        <v>89</v>
      </c>
      <c r="F298" s="31"/>
      <c r="G298" s="330">
        <f>G299+G301+G304+G306</f>
        <v>1636537.68</v>
      </c>
      <c r="H298" s="330">
        <f t="shared" ref="H298:I298" si="106">H299+H301+H304+H306</f>
        <v>1440644.85</v>
      </c>
      <c r="I298" s="330">
        <f t="shared" si="106"/>
        <v>1498271.1199999999</v>
      </c>
      <c r="J298" s="121"/>
    </row>
    <row r="299" spans="1:15" s="33" customFormat="1" ht="30" x14ac:dyDescent="0.25">
      <c r="A299" s="303" t="s">
        <v>711</v>
      </c>
      <c r="B299" s="428" t="s">
        <v>228</v>
      </c>
      <c r="C299" s="23" t="s">
        <v>34</v>
      </c>
      <c r="D299" s="23" t="s">
        <v>63</v>
      </c>
      <c r="E299" s="36">
        <v>5840022001</v>
      </c>
      <c r="F299" s="31"/>
      <c r="G299" s="330">
        <f>G300</f>
        <v>806540.48</v>
      </c>
      <c r="H299" s="330">
        <f t="shared" ref="H299:I299" si="107">H300</f>
        <v>835473.71000000008</v>
      </c>
      <c r="I299" s="330">
        <f t="shared" si="107"/>
        <v>868893.7</v>
      </c>
      <c r="J299" s="121"/>
    </row>
    <row r="300" spans="1:15" s="33" customFormat="1" ht="30" x14ac:dyDescent="0.25">
      <c r="A300" s="303" t="s">
        <v>26</v>
      </c>
      <c r="B300" s="427">
        <v>701</v>
      </c>
      <c r="C300" s="23" t="s">
        <v>34</v>
      </c>
      <c r="D300" s="23" t="s">
        <v>63</v>
      </c>
      <c r="E300" s="36">
        <v>5840022001</v>
      </c>
      <c r="F300" s="31">
        <v>200</v>
      </c>
      <c r="G300" s="330">
        <f>803340.48+3200</f>
        <v>806540.48</v>
      </c>
      <c r="H300" s="330">
        <v>835473.71000000008</v>
      </c>
      <c r="I300" s="330">
        <v>868893.7</v>
      </c>
      <c r="J300" s="121"/>
      <c r="K300" s="478"/>
      <c r="L300" s="478"/>
      <c r="M300" s="478"/>
      <c r="N300" s="478"/>
      <c r="O300" s="478"/>
    </row>
    <row r="301" spans="1:15" s="33" customFormat="1" ht="45" x14ac:dyDescent="0.25">
      <c r="A301" s="303" t="s">
        <v>717</v>
      </c>
      <c r="B301" s="428" t="s">
        <v>228</v>
      </c>
      <c r="C301" s="23" t="s">
        <v>34</v>
      </c>
      <c r="D301" s="23" t="s">
        <v>63</v>
      </c>
      <c r="E301" s="36">
        <v>5840022002</v>
      </c>
      <c r="F301" s="31"/>
      <c r="G301" s="330">
        <f>SUM(G302:G303)</f>
        <v>692697.2</v>
      </c>
      <c r="H301" s="330">
        <f t="shared" ref="H301:I301" si="108">SUM(H302:H303)</f>
        <v>462379.14</v>
      </c>
      <c r="I301" s="330">
        <f t="shared" si="108"/>
        <v>480873.74</v>
      </c>
      <c r="J301" s="121"/>
      <c r="K301" s="478"/>
      <c r="L301" s="478"/>
      <c r="M301" s="478"/>
      <c r="N301" s="478"/>
      <c r="O301" s="478"/>
    </row>
    <row r="302" spans="1:15" s="33" customFormat="1" ht="30.75" x14ac:dyDescent="0.25">
      <c r="A302" s="22" t="s">
        <v>26</v>
      </c>
      <c r="B302" s="427">
        <v>701</v>
      </c>
      <c r="C302" s="23" t="s">
        <v>34</v>
      </c>
      <c r="D302" s="23" t="s">
        <v>63</v>
      </c>
      <c r="E302" s="36">
        <v>5840022002</v>
      </c>
      <c r="F302" s="31">
        <v>200</v>
      </c>
      <c r="G302" s="330">
        <f>275091.18+78400+12901.87+78400+65704.15</f>
        <v>510497.19999999995</v>
      </c>
      <c r="H302" s="330">
        <v>272891.14</v>
      </c>
      <c r="I302" s="330">
        <v>283806.78000000003</v>
      </c>
      <c r="J302" s="121"/>
      <c r="K302" s="478"/>
      <c r="L302" s="478"/>
      <c r="M302" s="478"/>
      <c r="N302" s="478"/>
      <c r="O302" s="478"/>
    </row>
    <row r="303" spans="1:15" s="33" customFormat="1" ht="30.75" x14ac:dyDescent="0.25">
      <c r="A303" s="32" t="s">
        <v>54</v>
      </c>
      <c r="B303" s="428" t="s">
        <v>228</v>
      </c>
      <c r="C303" s="23" t="s">
        <v>34</v>
      </c>
      <c r="D303" s="23" t="s">
        <v>63</v>
      </c>
      <c r="E303" s="36">
        <v>5840022002</v>
      </c>
      <c r="F303" s="31">
        <v>600</v>
      </c>
      <c r="G303" s="330">
        <v>182200</v>
      </c>
      <c r="H303" s="330">
        <v>189488</v>
      </c>
      <c r="I303" s="330">
        <v>197066.96</v>
      </c>
      <c r="J303" s="121"/>
    </row>
    <row r="304" spans="1:15" s="33" customFormat="1" ht="45.75" x14ac:dyDescent="0.25">
      <c r="A304" s="32" t="s">
        <v>628</v>
      </c>
      <c r="B304" s="427">
        <v>701</v>
      </c>
      <c r="C304" s="23" t="s">
        <v>34</v>
      </c>
      <c r="D304" s="23" t="s">
        <v>63</v>
      </c>
      <c r="E304" s="36" t="s">
        <v>627</v>
      </c>
      <c r="F304" s="31"/>
      <c r="G304" s="330">
        <f>G305</f>
        <v>97300</v>
      </c>
      <c r="H304" s="330">
        <f t="shared" ref="H304:I304" si="109">H305</f>
        <v>101192</v>
      </c>
      <c r="I304" s="330">
        <f t="shared" si="109"/>
        <v>105239.67999999999</v>
      </c>
      <c r="J304" s="121"/>
      <c r="L304" s="325"/>
      <c r="M304" s="325"/>
      <c r="N304" s="325"/>
    </row>
    <row r="305" spans="1:13" s="33" customFormat="1" ht="30.75" x14ac:dyDescent="0.25">
      <c r="A305" s="32" t="s">
        <v>26</v>
      </c>
      <c r="B305" s="428" t="s">
        <v>228</v>
      </c>
      <c r="C305" s="23" t="s">
        <v>34</v>
      </c>
      <c r="D305" s="23" t="s">
        <v>63</v>
      </c>
      <c r="E305" s="36" t="s">
        <v>627</v>
      </c>
      <c r="F305" s="31">
        <v>200</v>
      </c>
      <c r="G305" s="330">
        <v>97300</v>
      </c>
      <c r="H305" s="330">
        <v>101192</v>
      </c>
      <c r="I305" s="330">
        <v>105239.67999999999</v>
      </c>
      <c r="J305" s="121"/>
    </row>
    <row r="306" spans="1:13" s="33" customFormat="1" ht="30.75" x14ac:dyDescent="0.25">
      <c r="A306" s="32" t="s">
        <v>720</v>
      </c>
      <c r="B306" s="427">
        <v>701</v>
      </c>
      <c r="C306" s="23" t="s">
        <v>34</v>
      </c>
      <c r="D306" s="23" t="s">
        <v>63</v>
      </c>
      <c r="E306" s="36">
        <v>5840022000</v>
      </c>
      <c r="F306" s="31"/>
      <c r="G306" s="330">
        <f>G307</f>
        <v>40000</v>
      </c>
      <c r="H306" s="330">
        <f t="shared" ref="H306:I306" si="110">H307</f>
        <v>41600</v>
      </c>
      <c r="I306" s="330">
        <f t="shared" si="110"/>
        <v>43264</v>
      </c>
      <c r="J306" s="121"/>
    </row>
    <row r="307" spans="1:13" s="33" customFormat="1" ht="30.75" x14ac:dyDescent="0.25">
      <c r="A307" s="32" t="s">
        <v>26</v>
      </c>
      <c r="B307" s="427">
        <v>701</v>
      </c>
      <c r="C307" s="23" t="s">
        <v>34</v>
      </c>
      <c r="D307" s="23" t="s">
        <v>63</v>
      </c>
      <c r="E307" s="36" t="s">
        <v>748</v>
      </c>
      <c r="F307" s="31">
        <v>200</v>
      </c>
      <c r="G307" s="330">
        <v>40000</v>
      </c>
      <c r="H307" s="330">
        <v>41600</v>
      </c>
      <c r="I307" s="330">
        <v>43264</v>
      </c>
      <c r="J307" s="121"/>
    </row>
    <row r="308" spans="1:13" s="33" customFormat="1" ht="63" x14ac:dyDescent="0.25">
      <c r="A308" s="18" t="s">
        <v>64</v>
      </c>
      <c r="B308" s="428" t="s">
        <v>228</v>
      </c>
      <c r="C308" s="19" t="s">
        <v>34</v>
      </c>
      <c r="D308" s="19" t="s">
        <v>63</v>
      </c>
      <c r="E308" s="19" t="s">
        <v>65</v>
      </c>
      <c r="F308" s="30"/>
      <c r="G308" s="332">
        <f>G309</f>
        <v>50351.31</v>
      </c>
      <c r="H308" s="332">
        <f t="shared" ref="H308:I310" si="111">H309</f>
        <v>53120.63</v>
      </c>
      <c r="I308" s="332">
        <f t="shared" si="111"/>
        <v>55882.9</v>
      </c>
      <c r="J308" s="121"/>
    </row>
    <row r="309" spans="1:13" s="33" customFormat="1" x14ac:dyDescent="0.25">
      <c r="A309" s="22" t="s">
        <v>50</v>
      </c>
      <c r="B309" s="427">
        <v>701</v>
      </c>
      <c r="C309" s="23" t="s">
        <v>34</v>
      </c>
      <c r="D309" s="23" t="s">
        <v>63</v>
      </c>
      <c r="E309" s="23" t="s">
        <v>67</v>
      </c>
      <c r="F309" s="31"/>
      <c r="G309" s="330">
        <f>G310</f>
        <v>50351.31</v>
      </c>
      <c r="H309" s="330">
        <f t="shared" si="111"/>
        <v>53120.63</v>
      </c>
      <c r="I309" s="330">
        <f t="shared" si="111"/>
        <v>55882.9</v>
      </c>
      <c r="J309" s="121"/>
    </row>
    <row r="310" spans="1:13" s="33" customFormat="1" ht="30.75" x14ac:dyDescent="0.25">
      <c r="A310" s="22" t="s">
        <v>269</v>
      </c>
      <c r="B310" s="428" t="s">
        <v>228</v>
      </c>
      <c r="C310" s="23" t="s">
        <v>34</v>
      </c>
      <c r="D310" s="23" t="s">
        <v>63</v>
      </c>
      <c r="E310" s="23">
        <v>6740011600</v>
      </c>
      <c r="F310" s="31"/>
      <c r="G310" s="330">
        <f>G311</f>
        <v>50351.31</v>
      </c>
      <c r="H310" s="330">
        <f t="shared" si="111"/>
        <v>53120.63</v>
      </c>
      <c r="I310" s="330">
        <f t="shared" si="111"/>
        <v>55882.9</v>
      </c>
      <c r="J310" s="121"/>
      <c r="K310" s="325"/>
      <c r="L310" s="325"/>
      <c r="M310" s="325"/>
    </row>
    <row r="311" spans="1:13" s="33" customFormat="1" ht="30.75" x14ac:dyDescent="0.25">
      <c r="A311" s="22" t="s">
        <v>26</v>
      </c>
      <c r="B311" s="427">
        <v>701</v>
      </c>
      <c r="C311" s="23" t="s">
        <v>34</v>
      </c>
      <c r="D311" s="23" t="s">
        <v>63</v>
      </c>
      <c r="E311" s="36">
        <v>6740011600</v>
      </c>
      <c r="F311" s="31">
        <v>200</v>
      </c>
      <c r="G311" s="330">
        <v>50351.31</v>
      </c>
      <c r="H311" s="330">
        <v>53120.63</v>
      </c>
      <c r="I311" s="330">
        <v>55882.9</v>
      </c>
      <c r="J311" s="121"/>
    </row>
    <row r="312" spans="1:13" s="33" customFormat="1" ht="31.5" x14ac:dyDescent="0.25">
      <c r="A312" s="18" t="s">
        <v>45</v>
      </c>
      <c r="B312" s="428" t="s">
        <v>228</v>
      </c>
      <c r="C312" s="19" t="s">
        <v>34</v>
      </c>
      <c r="D312" s="19" t="s">
        <v>63</v>
      </c>
      <c r="E312" s="19" t="s">
        <v>46</v>
      </c>
      <c r="F312" s="30"/>
      <c r="G312" s="332">
        <f>G313</f>
        <v>223250</v>
      </c>
      <c r="H312" s="332">
        <f t="shared" ref="H312:I314" si="112">H313</f>
        <v>223250</v>
      </c>
      <c r="I312" s="332">
        <f t="shared" si="112"/>
        <v>223250</v>
      </c>
      <c r="J312" s="121"/>
    </row>
    <row r="313" spans="1:13" s="33" customFormat="1" x14ac:dyDescent="0.25">
      <c r="A313" s="22" t="s">
        <v>50</v>
      </c>
      <c r="B313" s="427">
        <v>701</v>
      </c>
      <c r="C313" s="23" t="s">
        <v>34</v>
      </c>
      <c r="D313" s="23" t="s">
        <v>63</v>
      </c>
      <c r="E313" s="36" t="s">
        <v>51</v>
      </c>
      <c r="F313" s="31"/>
      <c r="G313" s="330">
        <f>G314</f>
        <v>223250</v>
      </c>
      <c r="H313" s="330">
        <f>H314</f>
        <v>223250</v>
      </c>
      <c r="I313" s="330">
        <f>I314</f>
        <v>223250</v>
      </c>
      <c r="J313" s="121"/>
    </row>
    <row r="314" spans="1:13" s="33" customFormat="1" ht="37.5" customHeight="1" x14ac:dyDescent="0.25">
      <c r="A314" s="22" t="s">
        <v>168</v>
      </c>
      <c r="B314" s="428" t="s">
        <v>228</v>
      </c>
      <c r="C314" s="23" t="s">
        <v>34</v>
      </c>
      <c r="D314" s="23" t="s">
        <v>63</v>
      </c>
      <c r="E314" s="36" t="s">
        <v>626</v>
      </c>
      <c r="F314" s="31"/>
      <c r="G314" s="330">
        <f>G315</f>
        <v>223250</v>
      </c>
      <c r="H314" s="330">
        <f t="shared" si="112"/>
        <v>223250</v>
      </c>
      <c r="I314" s="330">
        <f t="shared" si="112"/>
        <v>223250</v>
      </c>
      <c r="J314" s="121"/>
    </row>
    <row r="315" spans="1:13" s="33" customFormat="1" ht="30.75" x14ac:dyDescent="0.25">
      <c r="A315" s="22" t="s">
        <v>26</v>
      </c>
      <c r="B315" s="427">
        <v>701</v>
      </c>
      <c r="C315" s="23" t="s">
        <v>34</v>
      </c>
      <c r="D315" s="23" t="s">
        <v>63</v>
      </c>
      <c r="E315" s="40" t="s">
        <v>626</v>
      </c>
      <c r="F315" s="31">
        <v>200</v>
      </c>
      <c r="G315" s="330">
        <v>223250</v>
      </c>
      <c r="H315" s="330">
        <v>223250</v>
      </c>
      <c r="I315" s="330">
        <v>223250</v>
      </c>
      <c r="J315" s="121"/>
    </row>
    <row r="316" spans="1:13" s="33" customFormat="1" x14ac:dyDescent="0.25">
      <c r="A316" s="18" t="s">
        <v>18</v>
      </c>
      <c r="B316" s="428" t="s">
        <v>228</v>
      </c>
      <c r="C316" s="19" t="s">
        <v>34</v>
      </c>
      <c r="D316" s="19" t="s">
        <v>63</v>
      </c>
      <c r="E316" s="39" t="s">
        <v>19</v>
      </c>
      <c r="F316" s="30"/>
      <c r="G316" s="42">
        <f>G317</f>
        <v>2259971</v>
      </c>
      <c r="H316" s="42">
        <f>H317</f>
        <v>2330164</v>
      </c>
      <c r="I316" s="42">
        <f>I317</f>
        <v>2400181.02</v>
      </c>
      <c r="J316" s="121"/>
    </row>
    <row r="317" spans="1:13" s="33" customFormat="1" ht="30.75" x14ac:dyDescent="0.25">
      <c r="A317" s="22" t="s">
        <v>236</v>
      </c>
      <c r="B317" s="427">
        <v>701</v>
      </c>
      <c r="C317" s="23" t="s">
        <v>34</v>
      </c>
      <c r="D317" s="23" t="s">
        <v>63</v>
      </c>
      <c r="E317" s="31">
        <v>9910000000</v>
      </c>
      <c r="F317" s="31"/>
      <c r="G317" s="28">
        <f>G318+G320+G322</f>
        <v>2259971</v>
      </c>
      <c r="H317" s="28">
        <f>H318+H320+H322</f>
        <v>2330164</v>
      </c>
      <c r="I317" s="28">
        <f>I318+I320+I322</f>
        <v>2400181.02</v>
      </c>
      <c r="J317" s="121"/>
    </row>
    <row r="318" spans="1:13" s="33" customFormat="1" ht="30.75" x14ac:dyDescent="0.25">
      <c r="A318" s="22" t="s">
        <v>162</v>
      </c>
      <c r="B318" s="428" t="s">
        <v>228</v>
      </c>
      <c r="C318" s="23" t="s">
        <v>34</v>
      </c>
      <c r="D318" s="23" t="s">
        <v>63</v>
      </c>
      <c r="E318" s="136" t="s">
        <v>163</v>
      </c>
      <c r="F318" s="138"/>
      <c r="G318" s="28">
        <f>G319</f>
        <v>829923</v>
      </c>
      <c r="H318" s="28">
        <f>H319</f>
        <v>865463</v>
      </c>
      <c r="I318" s="28">
        <f>I319</f>
        <v>900914</v>
      </c>
      <c r="J318" s="121"/>
    </row>
    <row r="319" spans="1:13" s="33" customFormat="1" ht="30.75" x14ac:dyDescent="0.25">
      <c r="A319" s="22" t="s">
        <v>26</v>
      </c>
      <c r="B319" s="427">
        <v>701</v>
      </c>
      <c r="C319" s="23" t="s">
        <v>34</v>
      </c>
      <c r="D319" s="23" t="s">
        <v>63</v>
      </c>
      <c r="E319" s="136" t="s">
        <v>163</v>
      </c>
      <c r="F319" s="138" t="s">
        <v>27</v>
      </c>
      <c r="G319" s="28">
        <f>'Приложение 3'!F174</f>
        <v>829923</v>
      </c>
      <c r="H319" s="28">
        <f>'Приложение 3'!G174</f>
        <v>865463</v>
      </c>
      <c r="I319" s="28">
        <f>'Приложение 3'!H174</f>
        <v>900914</v>
      </c>
      <c r="J319" s="121"/>
    </row>
    <row r="320" spans="1:13" s="33" customFormat="1" ht="30.75" x14ac:dyDescent="0.25">
      <c r="A320" s="32" t="s">
        <v>160</v>
      </c>
      <c r="B320" s="428" t="s">
        <v>228</v>
      </c>
      <c r="C320" s="23" t="s">
        <v>34</v>
      </c>
      <c r="D320" s="23" t="s">
        <v>63</v>
      </c>
      <c r="E320" s="23" t="s">
        <v>161</v>
      </c>
      <c r="F320" s="138"/>
      <c r="G320" s="28">
        <f>G321</f>
        <v>135600</v>
      </c>
      <c r="H320" s="28">
        <f>H321</f>
        <v>143058</v>
      </c>
      <c r="I320" s="28">
        <f>I321</f>
        <v>150497.01999999999</v>
      </c>
      <c r="J320" s="121"/>
    </row>
    <row r="321" spans="1:12" s="33" customFormat="1" ht="30.75" x14ac:dyDescent="0.25">
      <c r="A321" s="22" t="s">
        <v>26</v>
      </c>
      <c r="B321" s="427">
        <v>701</v>
      </c>
      <c r="C321" s="23" t="s">
        <v>34</v>
      </c>
      <c r="D321" s="23" t="s">
        <v>63</v>
      </c>
      <c r="E321" s="136" t="s">
        <v>161</v>
      </c>
      <c r="F321" s="138" t="s">
        <v>27</v>
      </c>
      <c r="G321" s="28">
        <f>'Приложение 3'!F176</f>
        <v>135600</v>
      </c>
      <c r="H321" s="28">
        <f>'Приложение 3'!G176</f>
        <v>143058</v>
      </c>
      <c r="I321" s="28">
        <f>'Приложение 3'!H176</f>
        <v>150497.01999999999</v>
      </c>
      <c r="J321" s="121"/>
    </row>
    <row r="322" spans="1:12" s="33" customFormat="1" ht="30.75" x14ac:dyDescent="0.25">
      <c r="A322" s="32" t="s">
        <v>168</v>
      </c>
      <c r="B322" s="428" t="s">
        <v>228</v>
      </c>
      <c r="C322" s="23" t="s">
        <v>34</v>
      </c>
      <c r="D322" s="23" t="s">
        <v>63</v>
      </c>
      <c r="E322" s="31">
        <v>9910022001</v>
      </c>
      <c r="F322" s="138"/>
      <c r="G322" s="28">
        <f>G323</f>
        <v>1294448</v>
      </c>
      <c r="H322" s="28">
        <f>H323</f>
        <v>1321643</v>
      </c>
      <c r="I322" s="28">
        <f>I323</f>
        <v>1348770</v>
      </c>
      <c r="J322" s="121"/>
    </row>
    <row r="323" spans="1:12" s="33" customFormat="1" ht="30.75" x14ac:dyDescent="0.25">
      <c r="A323" s="22" t="s">
        <v>26</v>
      </c>
      <c r="B323" s="427">
        <v>701</v>
      </c>
      <c r="C323" s="23" t="s">
        <v>34</v>
      </c>
      <c r="D323" s="23" t="s">
        <v>63</v>
      </c>
      <c r="E323" s="136">
        <v>9910022001</v>
      </c>
      <c r="F323" s="138" t="s">
        <v>27</v>
      </c>
      <c r="G323" s="28">
        <f>'Приложение 3'!F178</f>
        <v>1294448</v>
      </c>
      <c r="H323" s="28">
        <f>'Приложение 3'!G178</f>
        <v>1321643</v>
      </c>
      <c r="I323" s="28">
        <f>'Приложение 3'!H178</f>
        <v>1348770</v>
      </c>
      <c r="J323" s="121"/>
    </row>
    <row r="324" spans="1:12" s="33" customFormat="1" x14ac:dyDescent="0.25">
      <c r="A324" s="34" t="s">
        <v>99</v>
      </c>
      <c r="B324" s="427">
        <v>701</v>
      </c>
      <c r="C324" s="19" t="s">
        <v>34</v>
      </c>
      <c r="D324" s="19" t="s">
        <v>34</v>
      </c>
      <c r="E324" s="30"/>
      <c r="F324" s="30"/>
      <c r="G324" s="20">
        <f>G325</f>
        <v>42519868.369999997</v>
      </c>
      <c r="H324" s="20">
        <f>H325</f>
        <v>34558557.584399998</v>
      </c>
      <c r="I324" s="20">
        <f>I325</f>
        <v>34985334.340800002</v>
      </c>
      <c r="J324" s="121"/>
    </row>
    <row r="325" spans="1:12" s="33" customFormat="1" ht="47.25" x14ac:dyDescent="0.25">
      <c r="A325" s="34" t="s">
        <v>100</v>
      </c>
      <c r="B325" s="428" t="s">
        <v>228</v>
      </c>
      <c r="C325" s="19" t="s">
        <v>34</v>
      </c>
      <c r="D325" s="19" t="s">
        <v>34</v>
      </c>
      <c r="E325" s="35" t="s">
        <v>101</v>
      </c>
      <c r="F325" s="30"/>
      <c r="G325" s="20">
        <f>G326+G347</f>
        <v>42519868.369999997</v>
      </c>
      <c r="H325" s="20">
        <f>H326+H347</f>
        <v>34558557.584399998</v>
      </c>
      <c r="I325" s="20">
        <f>I326+I347</f>
        <v>34985334.340800002</v>
      </c>
      <c r="J325" s="121"/>
    </row>
    <row r="326" spans="1:12" s="43" customFormat="1" ht="15" x14ac:dyDescent="0.2">
      <c r="A326" s="32" t="s">
        <v>43</v>
      </c>
      <c r="B326" s="427">
        <v>701</v>
      </c>
      <c r="C326" s="23" t="s">
        <v>34</v>
      </c>
      <c r="D326" s="23" t="s">
        <v>34</v>
      </c>
      <c r="E326" s="36" t="s">
        <v>102</v>
      </c>
      <c r="F326" s="31"/>
      <c r="G326" s="24">
        <f>G327+G340+G344</f>
        <v>20173974.460000001</v>
      </c>
      <c r="H326" s="24">
        <f>H327+H340+H344</f>
        <v>15543757.794399999</v>
      </c>
      <c r="I326" s="24">
        <f>I327+I340+I344</f>
        <v>16293838.580799999</v>
      </c>
      <c r="J326" s="320"/>
    </row>
    <row r="327" spans="1:12" s="43" customFormat="1" ht="45" x14ac:dyDescent="0.2">
      <c r="A327" s="32" t="s">
        <v>148</v>
      </c>
      <c r="B327" s="428" t="s">
        <v>228</v>
      </c>
      <c r="C327" s="23" t="s">
        <v>34</v>
      </c>
      <c r="D327" s="23" t="s">
        <v>34</v>
      </c>
      <c r="E327" s="36" t="s">
        <v>102</v>
      </c>
      <c r="F327" s="399"/>
      <c r="G327" s="24">
        <f>G328+G331+G333+G335+G338</f>
        <v>18308961.460000001</v>
      </c>
      <c r="H327" s="24">
        <f t="shared" ref="H327:I327" si="113">H328+H331+H333+H335+H338</f>
        <v>13604144.2744</v>
      </c>
      <c r="I327" s="24">
        <f t="shared" si="113"/>
        <v>14276640.52</v>
      </c>
      <c r="J327" s="320"/>
    </row>
    <row r="328" spans="1:12" s="43" customFormat="1" ht="30" x14ac:dyDescent="0.2">
      <c r="A328" s="32" t="s">
        <v>703</v>
      </c>
      <c r="B328" s="427">
        <v>701</v>
      </c>
      <c r="C328" s="23" t="s">
        <v>34</v>
      </c>
      <c r="D328" s="23" t="s">
        <v>34</v>
      </c>
      <c r="E328" s="36">
        <v>5230010001</v>
      </c>
      <c r="F328" s="399"/>
      <c r="G328" s="329">
        <f>SUM(G329:G330)</f>
        <v>11679996.83</v>
      </c>
      <c r="H328" s="329">
        <f t="shared" ref="H328:I328" si="114">SUM(H329:H330)</f>
        <v>6512213.0543999998</v>
      </c>
      <c r="I328" s="329">
        <f t="shared" si="114"/>
        <v>6610862.46</v>
      </c>
      <c r="J328" s="320"/>
      <c r="K328" s="479"/>
    </row>
    <row r="329" spans="1:12" s="43" customFormat="1" ht="30" x14ac:dyDescent="0.2">
      <c r="A329" s="32" t="s">
        <v>26</v>
      </c>
      <c r="B329" s="428" t="s">
        <v>228</v>
      </c>
      <c r="C329" s="23" t="s">
        <v>34</v>
      </c>
      <c r="D329" s="23" t="s">
        <v>34</v>
      </c>
      <c r="E329" s="36">
        <v>5230010001</v>
      </c>
      <c r="F329" s="399">
        <v>200</v>
      </c>
      <c r="G329" s="329">
        <f>2371379.86+190200+141400.97</f>
        <v>2702980.83</v>
      </c>
      <c r="H329" s="329">
        <v>2466235.0543999998</v>
      </c>
      <c r="I329" s="329">
        <v>2564884.46</v>
      </c>
      <c r="J329" s="320"/>
      <c r="K329" s="479"/>
      <c r="L329" s="479"/>
    </row>
    <row r="330" spans="1:12" s="43" customFormat="1" ht="15" x14ac:dyDescent="0.2">
      <c r="A330" s="32" t="s">
        <v>52</v>
      </c>
      <c r="B330" s="427">
        <v>701</v>
      </c>
      <c r="C330" s="23" t="s">
        <v>34</v>
      </c>
      <c r="D330" s="23" t="s">
        <v>34</v>
      </c>
      <c r="E330" s="36">
        <v>5230010001</v>
      </c>
      <c r="F330" s="399">
        <v>300</v>
      </c>
      <c r="G330" s="329">
        <f>4045978+4931038</f>
        <v>8977016</v>
      </c>
      <c r="H330" s="329">
        <v>4045978</v>
      </c>
      <c r="I330" s="329">
        <v>4045978</v>
      </c>
      <c r="J330" s="320"/>
      <c r="K330" s="479"/>
      <c r="L330" s="479"/>
    </row>
    <row r="331" spans="1:12" s="43" customFormat="1" ht="60" x14ac:dyDescent="0.2">
      <c r="A331" s="32" t="s">
        <v>704</v>
      </c>
      <c r="B331" s="428" t="s">
        <v>228</v>
      </c>
      <c r="C331" s="23" t="s">
        <v>34</v>
      </c>
      <c r="D331" s="23" t="s">
        <v>34</v>
      </c>
      <c r="E331" s="36">
        <v>5230010050</v>
      </c>
      <c r="F331" s="399"/>
      <c r="G331" s="329">
        <f>G332</f>
        <v>252128</v>
      </c>
      <c r="H331" s="329">
        <f t="shared" ref="H331:I331" si="115">H332</f>
        <v>460021.12</v>
      </c>
      <c r="I331" s="329">
        <f t="shared" si="115"/>
        <v>478421.96</v>
      </c>
      <c r="J331" s="320"/>
      <c r="K331" s="479"/>
    </row>
    <row r="332" spans="1:12" s="43" customFormat="1" ht="30" x14ac:dyDescent="0.2">
      <c r="A332" s="32" t="s">
        <v>26</v>
      </c>
      <c r="B332" s="427">
        <v>701</v>
      </c>
      <c r="C332" s="23" t="s">
        <v>34</v>
      </c>
      <c r="D332" s="23" t="s">
        <v>34</v>
      </c>
      <c r="E332" s="36">
        <v>5230010050</v>
      </c>
      <c r="F332" s="399">
        <v>200</v>
      </c>
      <c r="G332" s="329">
        <f>442328-190200</f>
        <v>252128</v>
      </c>
      <c r="H332" s="329">
        <v>460021.12</v>
      </c>
      <c r="I332" s="329">
        <v>478421.96</v>
      </c>
      <c r="J332" s="320"/>
      <c r="K332" s="479"/>
    </row>
    <row r="333" spans="1:12" s="43" customFormat="1" ht="30" x14ac:dyDescent="0.2">
      <c r="A333" s="32" t="s">
        <v>705</v>
      </c>
      <c r="B333" s="428" t="s">
        <v>228</v>
      </c>
      <c r="C333" s="23" t="s">
        <v>34</v>
      </c>
      <c r="D333" s="23" t="s">
        <v>34</v>
      </c>
      <c r="E333" s="36">
        <v>5230010060</v>
      </c>
      <c r="F333" s="399"/>
      <c r="G333" s="329">
        <f>G334</f>
        <v>4549995.63</v>
      </c>
      <c r="H333" s="329">
        <f t="shared" ref="H333:I333" si="116">H334</f>
        <v>4731995.46</v>
      </c>
      <c r="I333" s="329">
        <f t="shared" si="116"/>
        <v>4921275.2699999996</v>
      </c>
      <c r="J333" s="320"/>
    </row>
    <row r="334" spans="1:12" s="43" customFormat="1" ht="15" x14ac:dyDescent="0.2">
      <c r="A334" s="32" t="s">
        <v>52</v>
      </c>
      <c r="B334" s="427">
        <v>701</v>
      </c>
      <c r="C334" s="23" t="s">
        <v>34</v>
      </c>
      <c r="D334" s="23" t="s">
        <v>34</v>
      </c>
      <c r="E334" s="36">
        <v>5230010060</v>
      </c>
      <c r="F334" s="399">
        <v>300</v>
      </c>
      <c r="G334" s="329">
        <v>4549995.63</v>
      </c>
      <c r="H334" s="329">
        <v>4731995.46</v>
      </c>
      <c r="I334" s="329">
        <v>4921275.2699999996</v>
      </c>
      <c r="J334" s="320"/>
    </row>
    <row r="335" spans="1:12" s="43" customFormat="1" ht="15" x14ac:dyDescent="0.2">
      <c r="A335" s="32" t="s">
        <v>706</v>
      </c>
      <c r="B335" s="428" t="s">
        <v>228</v>
      </c>
      <c r="C335" s="23" t="s">
        <v>34</v>
      </c>
      <c r="D335" s="23" t="s">
        <v>34</v>
      </c>
      <c r="E335" s="36">
        <v>5230010070</v>
      </c>
      <c r="F335" s="399"/>
      <c r="G335" s="329">
        <f>SUM(G336:G337)</f>
        <v>1632841</v>
      </c>
      <c r="H335" s="329">
        <f t="shared" ref="H335:I335" si="117">SUM(H336:H337)</f>
        <v>1698154.6400000001</v>
      </c>
      <c r="I335" s="329">
        <f t="shared" si="117"/>
        <v>1766080.83</v>
      </c>
      <c r="J335" s="320"/>
    </row>
    <row r="336" spans="1:12" s="43" customFormat="1" ht="75" x14ac:dyDescent="0.2">
      <c r="A336" s="32" t="s">
        <v>22</v>
      </c>
      <c r="B336" s="427">
        <v>701</v>
      </c>
      <c r="C336" s="23" t="s">
        <v>34</v>
      </c>
      <c r="D336" s="23" t="s">
        <v>34</v>
      </c>
      <c r="E336" s="36">
        <v>5230010070</v>
      </c>
      <c r="F336" s="399">
        <v>100</v>
      </c>
      <c r="G336" s="329">
        <v>1082761</v>
      </c>
      <c r="H336" s="329">
        <v>1126071.44</v>
      </c>
      <c r="I336" s="329">
        <v>1171114.3</v>
      </c>
      <c r="J336" s="320"/>
    </row>
    <row r="337" spans="1:12" s="43" customFormat="1" ht="30" x14ac:dyDescent="0.2">
      <c r="A337" s="32" t="s">
        <v>26</v>
      </c>
      <c r="B337" s="428" t="s">
        <v>228</v>
      </c>
      <c r="C337" s="23" t="s">
        <v>34</v>
      </c>
      <c r="D337" s="23" t="s">
        <v>34</v>
      </c>
      <c r="E337" s="36">
        <v>5230010070</v>
      </c>
      <c r="F337" s="399">
        <v>200</v>
      </c>
      <c r="G337" s="329">
        <v>550080</v>
      </c>
      <c r="H337" s="329">
        <v>572083.20000000007</v>
      </c>
      <c r="I337" s="329">
        <v>594966.53</v>
      </c>
      <c r="J337" s="320"/>
    </row>
    <row r="338" spans="1:12" s="43" customFormat="1" ht="45" x14ac:dyDescent="0.2">
      <c r="A338" s="32" t="s">
        <v>707</v>
      </c>
      <c r="B338" s="427">
        <v>701</v>
      </c>
      <c r="C338" s="23" t="s">
        <v>34</v>
      </c>
      <c r="D338" s="23" t="s">
        <v>34</v>
      </c>
      <c r="E338" s="36">
        <v>5230010080</v>
      </c>
      <c r="F338" s="399"/>
      <c r="G338" s="329">
        <f>G339</f>
        <v>194000</v>
      </c>
      <c r="H338" s="329">
        <f t="shared" ref="H338:I338" si="118">H339</f>
        <v>201760</v>
      </c>
      <c r="I338" s="329">
        <f t="shared" si="118"/>
        <v>500000</v>
      </c>
      <c r="J338" s="320"/>
    </row>
    <row r="339" spans="1:12" s="43" customFormat="1" ht="30" x14ac:dyDescent="0.2">
      <c r="A339" s="22" t="s">
        <v>26</v>
      </c>
      <c r="B339" s="428" t="s">
        <v>228</v>
      </c>
      <c r="C339" s="23" t="s">
        <v>34</v>
      </c>
      <c r="D339" s="23" t="s">
        <v>34</v>
      </c>
      <c r="E339" s="36">
        <v>5230010080</v>
      </c>
      <c r="F339" s="31">
        <v>200</v>
      </c>
      <c r="G339" s="331">
        <v>194000</v>
      </c>
      <c r="H339" s="331">
        <v>201760</v>
      </c>
      <c r="I339" s="331">
        <v>500000</v>
      </c>
      <c r="J339" s="320"/>
    </row>
    <row r="340" spans="1:12" s="43" customFormat="1" ht="30" x14ac:dyDescent="0.2">
      <c r="A340" s="32" t="s">
        <v>147</v>
      </c>
      <c r="B340" s="427">
        <v>701</v>
      </c>
      <c r="C340" s="23" t="s">
        <v>34</v>
      </c>
      <c r="D340" s="23" t="s">
        <v>34</v>
      </c>
      <c r="E340" s="36" t="s">
        <v>102</v>
      </c>
      <c r="F340" s="399"/>
      <c r="G340" s="329">
        <f>G341</f>
        <v>864013</v>
      </c>
      <c r="H340" s="329">
        <f t="shared" ref="H340:I340" si="119">H341</f>
        <v>898573.52</v>
      </c>
      <c r="I340" s="329">
        <f t="shared" si="119"/>
        <v>934516.4608</v>
      </c>
      <c r="J340" s="320"/>
    </row>
    <row r="341" spans="1:12" s="43" customFormat="1" ht="15" x14ac:dyDescent="0.2">
      <c r="A341" s="32" t="s">
        <v>701</v>
      </c>
      <c r="B341" s="427">
        <v>701</v>
      </c>
      <c r="C341" s="23" t="s">
        <v>34</v>
      </c>
      <c r="D341" s="23" t="s">
        <v>34</v>
      </c>
      <c r="E341" s="36" t="s">
        <v>702</v>
      </c>
      <c r="F341" s="399"/>
      <c r="G341" s="329">
        <f>SUM(G342:G343)</f>
        <v>864013</v>
      </c>
      <c r="H341" s="329">
        <f t="shared" ref="H341:I341" si="120">SUM(H342:H343)</f>
        <v>898573.52</v>
      </c>
      <c r="I341" s="329">
        <f t="shared" si="120"/>
        <v>934516.4608</v>
      </c>
      <c r="J341" s="320"/>
    </row>
    <row r="342" spans="1:12" s="43" customFormat="1" ht="30" x14ac:dyDescent="0.2">
      <c r="A342" s="22" t="s">
        <v>26</v>
      </c>
      <c r="B342" s="428" t="s">
        <v>228</v>
      </c>
      <c r="C342" s="23" t="s">
        <v>34</v>
      </c>
      <c r="D342" s="23" t="s">
        <v>34</v>
      </c>
      <c r="E342" s="36" t="s">
        <v>702</v>
      </c>
      <c r="F342" s="31">
        <v>200</v>
      </c>
      <c r="G342" s="329">
        <v>283295</v>
      </c>
      <c r="H342" s="329">
        <v>294626.8</v>
      </c>
      <c r="I342" s="329">
        <v>306411.87199999997</v>
      </c>
      <c r="J342" s="320"/>
    </row>
    <row r="343" spans="1:12" s="43" customFormat="1" ht="15" x14ac:dyDescent="0.2">
      <c r="A343" s="32" t="s">
        <v>52</v>
      </c>
      <c r="B343" s="427">
        <v>701</v>
      </c>
      <c r="C343" s="23" t="s">
        <v>34</v>
      </c>
      <c r="D343" s="23" t="s">
        <v>34</v>
      </c>
      <c r="E343" s="36" t="s">
        <v>702</v>
      </c>
      <c r="F343" s="31">
        <v>300</v>
      </c>
      <c r="G343" s="329">
        <v>580718</v>
      </c>
      <c r="H343" s="329">
        <v>603946.72</v>
      </c>
      <c r="I343" s="329">
        <v>628104.58880000003</v>
      </c>
      <c r="J343" s="320"/>
    </row>
    <row r="344" spans="1:12" s="43" customFormat="1" ht="30" x14ac:dyDescent="0.2">
      <c r="A344" s="32" t="s">
        <v>146</v>
      </c>
      <c r="B344" s="428" t="s">
        <v>228</v>
      </c>
      <c r="C344" s="23" t="s">
        <v>34</v>
      </c>
      <c r="D344" s="23" t="s">
        <v>34</v>
      </c>
      <c r="E344" s="36" t="s">
        <v>102</v>
      </c>
      <c r="F344" s="399"/>
      <c r="G344" s="329">
        <f>G345</f>
        <v>1001000</v>
      </c>
      <c r="H344" s="329">
        <f t="shared" ref="H344:I345" si="121">H345</f>
        <v>1041040</v>
      </c>
      <c r="I344" s="329">
        <f t="shared" si="121"/>
        <v>1082681.6000000001</v>
      </c>
      <c r="J344" s="320"/>
    </row>
    <row r="345" spans="1:12" s="43" customFormat="1" ht="15" x14ac:dyDescent="0.2">
      <c r="A345" s="32" t="s">
        <v>700</v>
      </c>
      <c r="B345" s="427">
        <v>701</v>
      </c>
      <c r="C345" s="23" t="s">
        <v>34</v>
      </c>
      <c r="D345" s="23" t="s">
        <v>34</v>
      </c>
      <c r="E345" s="36">
        <v>5230010030</v>
      </c>
      <c r="F345" s="399"/>
      <c r="G345" s="329">
        <f>G346</f>
        <v>1001000</v>
      </c>
      <c r="H345" s="329">
        <f t="shared" si="121"/>
        <v>1041040</v>
      </c>
      <c r="I345" s="329">
        <f t="shared" si="121"/>
        <v>1082681.6000000001</v>
      </c>
      <c r="J345" s="320"/>
    </row>
    <row r="346" spans="1:12" s="43" customFormat="1" ht="30" x14ac:dyDescent="0.2">
      <c r="A346" s="32" t="s">
        <v>26</v>
      </c>
      <c r="B346" s="428" t="s">
        <v>228</v>
      </c>
      <c r="C346" s="23" t="s">
        <v>34</v>
      </c>
      <c r="D346" s="23" t="s">
        <v>34</v>
      </c>
      <c r="E346" s="36">
        <v>5230010030</v>
      </c>
      <c r="F346" s="31">
        <v>200</v>
      </c>
      <c r="G346" s="329">
        <v>1001000</v>
      </c>
      <c r="H346" s="329">
        <v>1041040</v>
      </c>
      <c r="I346" s="329">
        <v>1082681.6000000001</v>
      </c>
      <c r="J346" s="320"/>
    </row>
    <row r="347" spans="1:12" s="43" customFormat="1" ht="15" x14ac:dyDescent="0.2">
      <c r="A347" s="150" t="s">
        <v>50</v>
      </c>
      <c r="B347" s="427">
        <v>701</v>
      </c>
      <c r="C347" s="23" t="s">
        <v>34</v>
      </c>
      <c r="D347" s="23" t="s">
        <v>34</v>
      </c>
      <c r="E347" s="23" t="s">
        <v>103</v>
      </c>
      <c r="F347" s="23"/>
      <c r="G347" s="329">
        <f>G349+G350</f>
        <v>22345893.909999996</v>
      </c>
      <c r="H347" s="329">
        <f>H349+H350</f>
        <v>19014799.789999999</v>
      </c>
      <c r="I347" s="329">
        <f>I349+I350</f>
        <v>18691495.760000002</v>
      </c>
      <c r="J347" s="321"/>
    </row>
    <row r="348" spans="1:12" s="43" customFormat="1" ht="30" x14ac:dyDescent="0.2">
      <c r="A348" s="150" t="s">
        <v>269</v>
      </c>
      <c r="B348" s="428" t="s">
        <v>228</v>
      </c>
      <c r="C348" s="23" t="s">
        <v>34</v>
      </c>
      <c r="D348" s="23" t="s">
        <v>34</v>
      </c>
      <c r="E348" s="23">
        <v>5240011600</v>
      </c>
      <c r="F348" s="23"/>
      <c r="G348" s="329">
        <f>SUM(G349:G350)</f>
        <v>22345893.909999996</v>
      </c>
      <c r="H348" s="329">
        <f t="shared" ref="H348:I348" si="122">SUM(H349:H350)</f>
        <v>19014799.789999999</v>
      </c>
      <c r="I348" s="329">
        <f t="shared" si="122"/>
        <v>18691495.760000002</v>
      </c>
      <c r="J348" s="321"/>
    </row>
    <row r="349" spans="1:12" s="43" customFormat="1" ht="75" x14ac:dyDescent="0.2">
      <c r="A349" s="32" t="s">
        <v>22</v>
      </c>
      <c r="B349" s="427">
        <v>701</v>
      </c>
      <c r="C349" s="23" t="s">
        <v>34</v>
      </c>
      <c r="D349" s="23" t="s">
        <v>34</v>
      </c>
      <c r="E349" s="23">
        <v>5240011600</v>
      </c>
      <c r="F349" s="23" t="s">
        <v>23</v>
      </c>
      <c r="G349" s="329">
        <f>16858448.72+3486795.06+990240</f>
        <v>21335483.779999997</v>
      </c>
      <c r="H349" s="329">
        <v>17963973.25</v>
      </c>
      <c r="I349" s="329">
        <v>17598636.16</v>
      </c>
      <c r="J349" s="321"/>
      <c r="K349" s="479"/>
      <c r="L349" s="479"/>
    </row>
    <row r="350" spans="1:12" s="43" customFormat="1" ht="30" x14ac:dyDescent="0.2">
      <c r="A350" s="22" t="s">
        <v>26</v>
      </c>
      <c r="B350" s="428" t="s">
        <v>228</v>
      </c>
      <c r="C350" s="23" t="s">
        <v>34</v>
      </c>
      <c r="D350" s="23" t="s">
        <v>34</v>
      </c>
      <c r="E350" s="23">
        <v>5240011600</v>
      </c>
      <c r="F350" s="23" t="s">
        <v>27</v>
      </c>
      <c r="G350" s="329">
        <v>1010410.1299999999</v>
      </c>
      <c r="H350" s="329">
        <v>1050826.54</v>
      </c>
      <c r="I350" s="329">
        <v>1092859.6000000001</v>
      </c>
      <c r="J350" s="321"/>
    </row>
    <row r="351" spans="1:12" s="44" customFormat="1" x14ac:dyDescent="0.25">
      <c r="A351" s="60" t="s">
        <v>104</v>
      </c>
      <c r="B351" s="427">
        <v>701</v>
      </c>
      <c r="C351" s="61" t="s">
        <v>34</v>
      </c>
      <c r="D351" s="61" t="s">
        <v>74</v>
      </c>
      <c r="E351" s="62"/>
      <c r="F351" s="62"/>
      <c r="G351" s="63">
        <f>G352+G380</f>
        <v>162416241.52000001</v>
      </c>
      <c r="H351" s="63">
        <f>H352+H380</f>
        <v>141766296.97999999</v>
      </c>
      <c r="I351" s="20">
        <f>I352+I380</f>
        <v>145653061.18000001</v>
      </c>
      <c r="J351" s="322"/>
    </row>
    <row r="352" spans="1:12" s="44" customFormat="1" x14ac:dyDescent="0.25">
      <c r="A352" s="34" t="s">
        <v>87</v>
      </c>
      <c r="B352" s="428" t="s">
        <v>228</v>
      </c>
      <c r="C352" s="19" t="s">
        <v>34</v>
      </c>
      <c r="D352" s="19" t="s">
        <v>74</v>
      </c>
      <c r="E352" s="35" t="s">
        <v>88</v>
      </c>
      <c r="F352" s="30"/>
      <c r="G352" s="20">
        <f>G353+G369</f>
        <v>159422110.23000002</v>
      </c>
      <c r="H352" s="20">
        <f>H353+H369</f>
        <v>141766296.97999999</v>
      </c>
      <c r="I352" s="20">
        <f>I353+I369</f>
        <v>145653061.18000001</v>
      </c>
      <c r="J352" s="322"/>
    </row>
    <row r="353" spans="1:12" s="45" customFormat="1" ht="15" x14ac:dyDescent="0.2">
      <c r="A353" s="32" t="s">
        <v>43</v>
      </c>
      <c r="B353" s="427">
        <v>701</v>
      </c>
      <c r="C353" s="23" t="s">
        <v>34</v>
      </c>
      <c r="D353" s="23" t="s">
        <v>74</v>
      </c>
      <c r="E353" s="36" t="s">
        <v>105</v>
      </c>
      <c r="F353" s="31"/>
      <c r="G353" s="24">
        <f>G354+G357+G363+G366</f>
        <v>61141410.280000001</v>
      </c>
      <c r="H353" s="24">
        <f>H354+H357+H363+H366</f>
        <v>58386960.690000005</v>
      </c>
      <c r="I353" s="24">
        <f>I354+I357+I363+I366</f>
        <v>58726979.870000005</v>
      </c>
      <c r="J353" s="323"/>
    </row>
    <row r="354" spans="1:12" s="45" customFormat="1" ht="30" x14ac:dyDescent="0.2">
      <c r="A354" s="32" t="s">
        <v>213</v>
      </c>
      <c r="B354" s="428" t="s">
        <v>228</v>
      </c>
      <c r="C354" s="23" t="s">
        <v>34</v>
      </c>
      <c r="D354" s="23" t="s">
        <v>74</v>
      </c>
      <c r="E354" s="36" t="s">
        <v>105</v>
      </c>
      <c r="F354" s="31"/>
      <c r="G354" s="329">
        <f>G355</f>
        <v>2528735.63</v>
      </c>
      <c r="H354" s="329">
        <f t="shared" ref="H354:I355" si="123">H355</f>
        <v>2629885.06</v>
      </c>
      <c r="I354" s="329">
        <f t="shared" si="123"/>
        <v>2735080.46</v>
      </c>
      <c r="J354" s="323"/>
    </row>
    <row r="355" spans="1:12" s="45" customFormat="1" ht="15" x14ac:dyDescent="0.2">
      <c r="A355" s="32" t="s">
        <v>725</v>
      </c>
      <c r="B355" s="427">
        <v>701</v>
      </c>
      <c r="C355" s="23" t="s">
        <v>34</v>
      </c>
      <c r="D355" s="23" t="s">
        <v>74</v>
      </c>
      <c r="E355" s="36">
        <v>5830010012</v>
      </c>
      <c r="F355" s="31"/>
      <c r="G355" s="329">
        <f>G356</f>
        <v>2528735.63</v>
      </c>
      <c r="H355" s="329">
        <f t="shared" si="123"/>
        <v>2629885.06</v>
      </c>
      <c r="I355" s="329">
        <f t="shared" si="123"/>
        <v>2735080.46</v>
      </c>
      <c r="J355" s="323"/>
    </row>
    <row r="356" spans="1:12" s="44" customFormat="1" ht="15" x14ac:dyDescent="0.2">
      <c r="A356" s="32" t="s">
        <v>52</v>
      </c>
      <c r="B356" s="428" t="s">
        <v>228</v>
      </c>
      <c r="C356" s="23" t="s">
        <v>34</v>
      </c>
      <c r="D356" s="23" t="s">
        <v>74</v>
      </c>
      <c r="E356" s="36">
        <v>5830010012</v>
      </c>
      <c r="F356" s="31">
        <v>300</v>
      </c>
      <c r="G356" s="329">
        <v>2528735.63</v>
      </c>
      <c r="H356" s="329">
        <v>2629885.06</v>
      </c>
      <c r="I356" s="329">
        <v>2735080.46</v>
      </c>
      <c r="J356" s="322"/>
    </row>
    <row r="357" spans="1:12" s="44" customFormat="1" ht="30" x14ac:dyDescent="0.2">
      <c r="A357" s="32" t="s">
        <v>214</v>
      </c>
      <c r="B357" s="427">
        <v>701</v>
      </c>
      <c r="C357" s="23" t="s">
        <v>34</v>
      </c>
      <c r="D357" s="23" t="s">
        <v>74</v>
      </c>
      <c r="E357" s="36" t="s">
        <v>105</v>
      </c>
      <c r="F357" s="31"/>
      <c r="G357" s="329">
        <f>G358</f>
        <v>52967848.200000003</v>
      </c>
      <c r="H357" s="329">
        <f t="shared" ref="H357:I357" si="124">H358</f>
        <v>49886456.120000005</v>
      </c>
      <c r="I357" s="329">
        <f t="shared" si="124"/>
        <v>49886455.120000005</v>
      </c>
      <c r="J357" s="322"/>
    </row>
    <row r="358" spans="1:12" s="44" customFormat="1" ht="45" x14ac:dyDescent="0.2">
      <c r="A358" s="32" t="s">
        <v>731</v>
      </c>
      <c r="B358" s="427">
        <v>701</v>
      </c>
      <c r="C358" s="23" t="s">
        <v>34</v>
      </c>
      <c r="D358" s="23" t="s">
        <v>74</v>
      </c>
      <c r="E358" s="36" t="s">
        <v>730</v>
      </c>
      <c r="F358" s="31"/>
      <c r="G358" s="329">
        <f>SUM(G359:G362)</f>
        <v>52967848.200000003</v>
      </c>
      <c r="H358" s="329">
        <f t="shared" ref="H358:I358" si="125">SUM(H359:H362)</f>
        <v>49886456.120000005</v>
      </c>
      <c r="I358" s="329">
        <f t="shared" si="125"/>
        <v>49886455.120000005</v>
      </c>
      <c r="J358" s="322"/>
      <c r="K358" s="480"/>
    </row>
    <row r="359" spans="1:12" s="44" customFormat="1" ht="75" x14ac:dyDescent="0.2">
      <c r="A359" s="32" t="s">
        <v>22</v>
      </c>
      <c r="B359" s="427" t="s">
        <v>228</v>
      </c>
      <c r="C359" s="23" t="s">
        <v>34</v>
      </c>
      <c r="D359" s="23" t="s">
        <v>74</v>
      </c>
      <c r="E359" s="36" t="s">
        <v>730</v>
      </c>
      <c r="F359" s="31" t="s">
        <v>23</v>
      </c>
      <c r="G359" s="329">
        <f>14397416+1771737.25</f>
        <v>16169153.25</v>
      </c>
      <c r="H359" s="329">
        <v>0</v>
      </c>
      <c r="I359" s="329">
        <v>0</v>
      </c>
      <c r="J359" s="322"/>
      <c r="K359" s="480"/>
      <c r="L359" s="480"/>
    </row>
    <row r="360" spans="1:12" s="44" customFormat="1" ht="30" x14ac:dyDescent="0.2">
      <c r="A360" s="32" t="s">
        <v>26</v>
      </c>
      <c r="B360" s="427">
        <v>701</v>
      </c>
      <c r="C360" s="23" t="s">
        <v>34</v>
      </c>
      <c r="D360" s="23" t="s">
        <v>74</v>
      </c>
      <c r="E360" s="36" t="s">
        <v>730</v>
      </c>
      <c r="F360" s="31" t="s">
        <v>27</v>
      </c>
      <c r="G360" s="329">
        <f>21639989+1642311.39</f>
        <v>23282300.390000001</v>
      </c>
      <c r="H360" s="329">
        <v>0</v>
      </c>
      <c r="I360" s="329">
        <v>0</v>
      </c>
      <c r="J360" s="322"/>
      <c r="K360" s="480"/>
      <c r="L360" s="480"/>
    </row>
    <row r="361" spans="1:12" s="44" customFormat="1" ht="30" x14ac:dyDescent="0.2">
      <c r="A361" s="32" t="s">
        <v>54</v>
      </c>
      <c r="B361" s="428" t="s">
        <v>228</v>
      </c>
      <c r="C361" s="23" t="s">
        <v>34</v>
      </c>
      <c r="D361" s="23" t="s">
        <v>74</v>
      </c>
      <c r="E361" s="36" t="s">
        <v>730</v>
      </c>
      <c r="F361" s="31">
        <v>600</v>
      </c>
      <c r="G361" s="466">
        <v>13516394.560000001</v>
      </c>
      <c r="H361" s="466">
        <v>13516394.560000001</v>
      </c>
      <c r="I361" s="466">
        <v>13516394.560000001</v>
      </c>
      <c r="J361" s="322"/>
      <c r="K361" s="480"/>
    </row>
    <row r="362" spans="1:12" s="44" customFormat="1" ht="15" x14ac:dyDescent="0.2">
      <c r="A362" s="32" t="s">
        <v>28</v>
      </c>
      <c r="B362" s="427">
        <v>701</v>
      </c>
      <c r="C362" s="23" t="s">
        <v>34</v>
      </c>
      <c r="D362" s="23" t="s">
        <v>74</v>
      </c>
      <c r="E362" s="36" t="s">
        <v>730</v>
      </c>
      <c r="F362" s="31">
        <v>800</v>
      </c>
      <c r="G362" s="466">
        <f>36037405-36037405</f>
        <v>0</v>
      </c>
      <c r="H362" s="466">
        <v>36370061.560000002</v>
      </c>
      <c r="I362" s="466">
        <v>36370060.560000002</v>
      </c>
      <c r="J362" s="322"/>
      <c r="K362" s="480"/>
    </row>
    <row r="363" spans="1:12" s="44" customFormat="1" ht="30" x14ac:dyDescent="0.2">
      <c r="A363" s="32" t="s">
        <v>215</v>
      </c>
      <c r="B363" s="428" t="s">
        <v>228</v>
      </c>
      <c r="C363" s="23" t="s">
        <v>34</v>
      </c>
      <c r="D363" s="23" t="s">
        <v>74</v>
      </c>
      <c r="E363" s="36" t="s">
        <v>105</v>
      </c>
      <c r="F363" s="31"/>
      <c r="G363" s="329">
        <f>G364</f>
        <v>4489654.05</v>
      </c>
      <c r="H363" s="329">
        <f t="shared" ref="H363:I364" si="126">H364</f>
        <v>4669240.21</v>
      </c>
      <c r="I363" s="329">
        <f t="shared" si="126"/>
        <v>4856009.82</v>
      </c>
      <c r="J363" s="322"/>
      <c r="K363" s="480"/>
    </row>
    <row r="364" spans="1:12" s="44" customFormat="1" ht="15" x14ac:dyDescent="0.2">
      <c r="A364" s="32" t="s">
        <v>727</v>
      </c>
      <c r="B364" s="427">
        <v>701</v>
      </c>
      <c r="C364" s="23" t="s">
        <v>34</v>
      </c>
      <c r="D364" s="23" t="s">
        <v>74</v>
      </c>
      <c r="E364" s="36" t="s">
        <v>726</v>
      </c>
      <c r="F364" s="31"/>
      <c r="G364" s="329">
        <f>G365</f>
        <v>4489654.05</v>
      </c>
      <c r="H364" s="329">
        <f t="shared" si="126"/>
        <v>4669240.21</v>
      </c>
      <c r="I364" s="329">
        <f t="shared" si="126"/>
        <v>4856009.82</v>
      </c>
      <c r="J364" s="322"/>
    </row>
    <row r="365" spans="1:12" s="44" customFormat="1" ht="15" x14ac:dyDescent="0.2">
      <c r="A365" s="32" t="s">
        <v>52</v>
      </c>
      <c r="B365" s="428" t="s">
        <v>228</v>
      </c>
      <c r="C365" s="23" t="s">
        <v>34</v>
      </c>
      <c r="D365" s="23" t="s">
        <v>74</v>
      </c>
      <c r="E365" s="36" t="s">
        <v>726</v>
      </c>
      <c r="F365" s="31">
        <v>300</v>
      </c>
      <c r="G365" s="329">
        <v>4489654.05</v>
      </c>
      <c r="H365" s="329">
        <v>4669240.21</v>
      </c>
      <c r="I365" s="329">
        <v>4856009.82</v>
      </c>
      <c r="J365" s="322"/>
    </row>
    <row r="366" spans="1:12" s="44" customFormat="1" ht="30" x14ac:dyDescent="0.2">
      <c r="A366" s="32" t="s">
        <v>201</v>
      </c>
      <c r="B366" s="427">
        <v>701</v>
      </c>
      <c r="C366" s="23" t="s">
        <v>34</v>
      </c>
      <c r="D366" s="23" t="s">
        <v>74</v>
      </c>
      <c r="E366" s="36" t="s">
        <v>105</v>
      </c>
      <c r="F366" s="31"/>
      <c r="G366" s="329">
        <f>G367</f>
        <v>1155172.3999999999</v>
      </c>
      <c r="H366" s="329">
        <f t="shared" ref="H366:I367" si="127">H367</f>
        <v>1201379.3</v>
      </c>
      <c r="I366" s="329">
        <f t="shared" si="127"/>
        <v>1249434.47</v>
      </c>
      <c r="J366" s="322"/>
    </row>
    <row r="367" spans="1:12" s="44" customFormat="1" ht="15" x14ac:dyDescent="0.2">
      <c r="A367" s="32" t="s">
        <v>729</v>
      </c>
      <c r="B367" s="428" t="s">
        <v>228</v>
      </c>
      <c r="C367" s="23" t="s">
        <v>34</v>
      </c>
      <c r="D367" s="23" t="s">
        <v>74</v>
      </c>
      <c r="E367" s="36" t="s">
        <v>728</v>
      </c>
      <c r="F367" s="31"/>
      <c r="G367" s="329">
        <f>G368</f>
        <v>1155172.3999999999</v>
      </c>
      <c r="H367" s="329">
        <f t="shared" si="127"/>
        <v>1201379.3</v>
      </c>
      <c r="I367" s="329">
        <f t="shared" si="127"/>
        <v>1249434.47</v>
      </c>
      <c r="J367" s="322"/>
    </row>
    <row r="368" spans="1:12" s="44" customFormat="1" ht="15" x14ac:dyDescent="0.2">
      <c r="A368" s="32" t="s">
        <v>52</v>
      </c>
      <c r="B368" s="427">
        <v>701</v>
      </c>
      <c r="C368" s="23" t="s">
        <v>34</v>
      </c>
      <c r="D368" s="23" t="s">
        <v>74</v>
      </c>
      <c r="E368" s="36" t="s">
        <v>728</v>
      </c>
      <c r="F368" s="31">
        <v>300</v>
      </c>
      <c r="G368" s="329">
        <v>1155172.3999999999</v>
      </c>
      <c r="H368" s="329">
        <v>1201379.3</v>
      </c>
      <c r="I368" s="329">
        <v>1249434.47</v>
      </c>
      <c r="J368" s="322"/>
    </row>
    <row r="369" spans="1:15" s="45" customFormat="1" ht="15" x14ac:dyDescent="0.2">
      <c r="A369" s="303" t="s">
        <v>50</v>
      </c>
      <c r="B369" s="428" t="s">
        <v>228</v>
      </c>
      <c r="C369" s="23" t="s">
        <v>34</v>
      </c>
      <c r="D369" s="23" t="s">
        <v>74</v>
      </c>
      <c r="E369" s="36" t="s">
        <v>89</v>
      </c>
      <c r="F369" s="31"/>
      <c r="G369" s="329">
        <f>G372+G378+G370</f>
        <v>98280699.950000003</v>
      </c>
      <c r="H369" s="329">
        <f t="shared" ref="H369:I369" si="128">H372+H378+H370</f>
        <v>83379336.289999992</v>
      </c>
      <c r="I369" s="329">
        <f t="shared" si="128"/>
        <v>86926081.310000002</v>
      </c>
      <c r="J369" s="323"/>
    </row>
    <row r="370" spans="1:15" s="45" customFormat="1" ht="75" x14ac:dyDescent="0.2">
      <c r="A370" s="303" t="s">
        <v>22</v>
      </c>
      <c r="B370" s="428">
        <v>701</v>
      </c>
      <c r="C370" s="23" t="s">
        <v>34</v>
      </c>
      <c r="D370" s="23" t="s">
        <v>74</v>
      </c>
      <c r="E370" s="36" t="s">
        <v>825</v>
      </c>
      <c r="F370" s="31"/>
      <c r="G370" s="329">
        <f>G371</f>
        <v>482483.5</v>
      </c>
      <c r="H370" s="329">
        <f t="shared" ref="H370:I370" si="129">H371</f>
        <v>0</v>
      </c>
      <c r="I370" s="329">
        <f t="shared" si="129"/>
        <v>0</v>
      </c>
      <c r="J370" s="323"/>
    </row>
    <row r="371" spans="1:15" s="45" customFormat="1" ht="15" x14ac:dyDescent="0.2">
      <c r="A371" s="303" t="s">
        <v>52</v>
      </c>
      <c r="B371" s="428" t="s">
        <v>228</v>
      </c>
      <c r="C371" s="23" t="s">
        <v>34</v>
      </c>
      <c r="D371" s="23" t="s">
        <v>74</v>
      </c>
      <c r="E371" s="36" t="s">
        <v>825</v>
      </c>
      <c r="F371" s="31">
        <v>300</v>
      </c>
      <c r="G371" s="329">
        <f>238884.45+243599.05</f>
        <v>482483.5</v>
      </c>
      <c r="H371" s="329">
        <v>0</v>
      </c>
      <c r="I371" s="329">
        <v>0</v>
      </c>
      <c r="J371" s="323"/>
      <c r="K371" s="481"/>
      <c r="L371" s="481"/>
    </row>
    <row r="372" spans="1:15" s="45" customFormat="1" ht="30" x14ac:dyDescent="0.2">
      <c r="A372" s="303" t="s">
        <v>720</v>
      </c>
      <c r="B372" s="427">
        <v>701</v>
      </c>
      <c r="C372" s="23" t="s">
        <v>34</v>
      </c>
      <c r="D372" s="23" t="s">
        <v>74</v>
      </c>
      <c r="E372" s="36">
        <v>5840022000</v>
      </c>
      <c r="F372" s="31"/>
      <c r="G372" s="329">
        <f>SUM(G373:G377)</f>
        <v>68311203.450000003</v>
      </c>
      <c r="H372" s="329">
        <f t="shared" ref="H372:I372" si="130">SUM(H373:H377)</f>
        <v>69569570.449999988</v>
      </c>
      <c r="I372" s="329">
        <f t="shared" si="130"/>
        <v>72563924.840000004</v>
      </c>
      <c r="J372" s="323"/>
    </row>
    <row r="373" spans="1:15" s="44" customFormat="1" ht="75.75" x14ac:dyDescent="0.25">
      <c r="A373" s="32" t="s">
        <v>22</v>
      </c>
      <c r="B373" s="428" t="s">
        <v>228</v>
      </c>
      <c r="C373" s="23" t="s">
        <v>34</v>
      </c>
      <c r="D373" s="23" t="s">
        <v>74</v>
      </c>
      <c r="E373" s="36">
        <v>5840022000</v>
      </c>
      <c r="F373" s="31">
        <v>100</v>
      </c>
      <c r="G373" s="330">
        <f>57069348.27-182080-307469-66880-122510+492275</f>
        <v>56882684.270000003</v>
      </c>
      <c r="H373" s="330">
        <v>57210710.509999998</v>
      </c>
      <c r="I373" s="330">
        <v>58210710.509999998</v>
      </c>
      <c r="J373" s="322"/>
      <c r="K373" s="482"/>
      <c r="L373" s="482"/>
      <c r="M373" s="480"/>
      <c r="N373" s="482"/>
      <c r="O373" s="480"/>
    </row>
    <row r="374" spans="1:15" s="44" customFormat="1" ht="30" x14ac:dyDescent="0.2">
      <c r="A374" s="22" t="s">
        <v>26</v>
      </c>
      <c r="B374" s="427">
        <v>701</v>
      </c>
      <c r="C374" s="23" t="s">
        <v>34</v>
      </c>
      <c r="D374" s="23" t="s">
        <v>74</v>
      </c>
      <c r="E374" s="36">
        <v>5840022000</v>
      </c>
      <c r="F374" s="31">
        <v>200</v>
      </c>
      <c r="G374" s="330">
        <f>7483519.18-55000</f>
        <v>7428519.1799999997</v>
      </c>
      <c r="H374" s="330">
        <v>8198859.9400000004</v>
      </c>
      <c r="I374" s="330">
        <v>10026814.33</v>
      </c>
      <c r="J374" s="322"/>
    </row>
    <row r="375" spans="1:15" s="44" customFormat="1" ht="15" hidden="1" x14ac:dyDescent="0.2">
      <c r="A375" s="32" t="s">
        <v>52</v>
      </c>
      <c r="B375" s="428" t="s">
        <v>228</v>
      </c>
      <c r="C375" s="23" t="s">
        <v>34</v>
      </c>
      <c r="D375" s="23" t="s">
        <v>74</v>
      </c>
      <c r="E375" s="36" t="s">
        <v>89</v>
      </c>
      <c r="F375" s="31">
        <v>300</v>
      </c>
      <c r="G375" s="330">
        <v>0</v>
      </c>
      <c r="H375" s="330">
        <v>0</v>
      </c>
      <c r="I375" s="330">
        <v>0</v>
      </c>
      <c r="J375" s="322"/>
    </row>
    <row r="376" spans="1:15" s="44" customFormat="1" ht="30" hidden="1" x14ac:dyDescent="0.2">
      <c r="A376" s="32" t="s">
        <v>54</v>
      </c>
      <c r="B376" s="427">
        <v>701</v>
      </c>
      <c r="C376" s="23" t="s">
        <v>34</v>
      </c>
      <c r="D376" s="23" t="s">
        <v>74</v>
      </c>
      <c r="E376" s="36" t="s">
        <v>89</v>
      </c>
      <c r="F376" s="31">
        <v>600</v>
      </c>
      <c r="G376" s="330">
        <v>0</v>
      </c>
      <c r="H376" s="330">
        <v>0</v>
      </c>
      <c r="I376" s="330">
        <v>0</v>
      </c>
      <c r="J376" s="322"/>
    </row>
    <row r="377" spans="1:15" s="45" customFormat="1" ht="15" x14ac:dyDescent="0.2">
      <c r="A377" s="32" t="s">
        <v>28</v>
      </c>
      <c r="B377" s="428" t="s">
        <v>228</v>
      </c>
      <c r="C377" s="23" t="s">
        <v>34</v>
      </c>
      <c r="D377" s="23" t="s">
        <v>74</v>
      </c>
      <c r="E377" s="36">
        <v>5840022000</v>
      </c>
      <c r="F377" s="31">
        <v>800</v>
      </c>
      <c r="G377" s="330">
        <v>4000000</v>
      </c>
      <c r="H377" s="330">
        <v>4160000</v>
      </c>
      <c r="I377" s="330">
        <v>4326400</v>
      </c>
      <c r="J377" s="323"/>
    </row>
    <row r="378" spans="1:15" s="45" customFormat="1" ht="45" x14ac:dyDescent="0.2">
      <c r="A378" s="32" t="s">
        <v>559</v>
      </c>
      <c r="B378" s="427">
        <v>701</v>
      </c>
      <c r="C378" s="23" t="s">
        <v>34</v>
      </c>
      <c r="D378" s="23" t="s">
        <v>74</v>
      </c>
      <c r="E378" s="36" t="s">
        <v>721</v>
      </c>
      <c r="F378" s="31"/>
      <c r="G378" s="330">
        <f>G379</f>
        <v>29487013</v>
      </c>
      <c r="H378" s="330">
        <f t="shared" ref="H378:I378" si="131">H379</f>
        <v>13809765.84</v>
      </c>
      <c r="I378" s="330">
        <f t="shared" si="131"/>
        <v>14362156.470000001</v>
      </c>
      <c r="J378" s="323"/>
    </row>
    <row r="379" spans="1:15" s="45" customFormat="1" ht="15" x14ac:dyDescent="0.2">
      <c r="A379" s="32" t="s">
        <v>28</v>
      </c>
      <c r="B379" s="427">
        <v>701</v>
      </c>
      <c r="C379" s="23" t="s">
        <v>34</v>
      </c>
      <c r="D379" s="23" t="s">
        <v>74</v>
      </c>
      <c r="E379" s="36" t="s">
        <v>721</v>
      </c>
      <c r="F379" s="31">
        <v>800</v>
      </c>
      <c r="G379" s="330">
        <f>13278621+16208392</f>
        <v>29487013</v>
      </c>
      <c r="H379" s="330">
        <v>13809765.84</v>
      </c>
      <c r="I379" s="330">
        <v>14362156.470000001</v>
      </c>
      <c r="J379" s="323"/>
      <c r="K379" s="481"/>
    </row>
    <row r="380" spans="1:15" s="44" customFormat="1" x14ac:dyDescent="0.25">
      <c r="A380" s="18" t="s">
        <v>18</v>
      </c>
      <c r="B380" s="428" t="s">
        <v>228</v>
      </c>
      <c r="C380" s="19" t="s">
        <v>34</v>
      </c>
      <c r="D380" s="19" t="s">
        <v>74</v>
      </c>
      <c r="E380" s="39" t="s">
        <v>19</v>
      </c>
      <c r="F380" s="30"/>
      <c r="G380" s="42">
        <f t="shared" ref="G380:I381" si="132">G381</f>
        <v>2994131.29</v>
      </c>
      <c r="H380" s="42">
        <f t="shared" si="132"/>
        <v>0</v>
      </c>
      <c r="I380" s="42">
        <f t="shared" si="132"/>
        <v>0</v>
      </c>
      <c r="J380" s="322"/>
    </row>
    <row r="381" spans="1:15" s="45" customFormat="1" ht="15" x14ac:dyDescent="0.2">
      <c r="A381" s="22" t="s">
        <v>56</v>
      </c>
      <c r="B381" s="427">
        <v>701</v>
      </c>
      <c r="C381" s="23" t="s">
        <v>34</v>
      </c>
      <c r="D381" s="23" t="s">
        <v>74</v>
      </c>
      <c r="E381" s="40" t="s">
        <v>38</v>
      </c>
      <c r="F381" s="31"/>
      <c r="G381" s="28">
        <f t="shared" si="132"/>
        <v>2994131.29</v>
      </c>
      <c r="H381" s="28">
        <f t="shared" si="132"/>
        <v>0</v>
      </c>
      <c r="I381" s="28">
        <f t="shared" si="132"/>
        <v>0</v>
      </c>
      <c r="J381" s="323"/>
    </row>
    <row r="382" spans="1:15" s="45" customFormat="1" ht="30" x14ac:dyDescent="0.2">
      <c r="A382" s="32" t="s">
        <v>54</v>
      </c>
      <c r="B382" s="428" t="s">
        <v>228</v>
      </c>
      <c r="C382" s="23" t="s">
        <v>34</v>
      </c>
      <c r="D382" s="23" t="s">
        <v>74</v>
      </c>
      <c r="E382" s="40" t="s">
        <v>170</v>
      </c>
      <c r="F382" s="31">
        <v>600</v>
      </c>
      <c r="G382" s="28">
        <f>'Приложение 3'!F183</f>
        <v>2994131.29</v>
      </c>
      <c r="H382" s="28">
        <f>'Приложение 3'!G183</f>
        <v>0</v>
      </c>
      <c r="I382" s="28">
        <f>'Приложение 3'!H183</f>
        <v>0</v>
      </c>
      <c r="J382" s="323"/>
    </row>
    <row r="383" spans="1:15" s="44" customFormat="1" x14ac:dyDescent="0.25">
      <c r="A383" s="34" t="s">
        <v>106</v>
      </c>
      <c r="B383" s="427">
        <v>701</v>
      </c>
      <c r="C383" s="19" t="s">
        <v>69</v>
      </c>
      <c r="D383" s="19"/>
      <c r="E383" s="30"/>
      <c r="F383" s="30"/>
      <c r="G383" s="20">
        <f>G384+G411</f>
        <v>259369207.94999999</v>
      </c>
      <c r="H383" s="20">
        <f>H384+H411</f>
        <v>524989257.71999997</v>
      </c>
      <c r="I383" s="20">
        <f>I384+I411</f>
        <v>255455135.61508229</v>
      </c>
      <c r="J383" s="322"/>
      <c r="K383" s="341"/>
      <c r="L383" s="341"/>
      <c r="M383" s="341"/>
    </row>
    <row r="384" spans="1:15" s="44" customFormat="1" x14ac:dyDescent="0.25">
      <c r="A384" s="34" t="s">
        <v>107</v>
      </c>
      <c r="B384" s="428" t="s">
        <v>228</v>
      </c>
      <c r="C384" s="19" t="s">
        <v>69</v>
      </c>
      <c r="D384" s="19" t="s">
        <v>15</v>
      </c>
      <c r="E384" s="30"/>
      <c r="F384" s="30"/>
      <c r="G384" s="20">
        <f>G385</f>
        <v>228543638.94999999</v>
      </c>
      <c r="H384" s="20">
        <f t="shared" ref="H384:I384" si="133">H385</f>
        <v>493901549.14999998</v>
      </c>
      <c r="I384" s="20">
        <f t="shared" si="133"/>
        <v>224056495.2050823</v>
      </c>
      <c r="J384" s="322"/>
      <c r="K384" s="341"/>
      <c r="L384" s="341"/>
      <c r="M384" s="341"/>
    </row>
    <row r="385" spans="1:14" s="45" customFormat="1" x14ac:dyDescent="0.25">
      <c r="A385" s="34" t="s">
        <v>95</v>
      </c>
      <c r="B385" s="427">
        <v>701</v>
      </c>
      <c r="C385" s="19" t="s">
        <v>69</v>
      </c>
      <c r="D385" s="19" t="s">
        <v>15</v>
      </c>
      <c r="E385" s="35" t="s">
        <v>96</v>
      </c>
      <c r="F385" s="30"/>
      <c r="G385" s="20">
        <f>G386+G388+G402</f>
        <v>228543638.94999999</v>
      </c>
      <c r="H385" s="20">
        <f>H386+H388+H402</f>
        <v>493901549.14999998</v>
      </c>
      <c r="I385" s="20">
        <f>I386+I388+I402</f>
        <v>224056495.2050823</v>
      </c>
      <c r="J385" s="323"/>
      <c r="K385" s="341"/>
      <c r="L385" s="341"/>
      <c r="M385" s="341"/>
    </row>
    <row r="386" spans="1:14" s="45" customFormat="1" ht="30" hidden="1" x14ac:dyDescent="0.2">
      <c r="A386" s="32" t="s">
        <v>91</v>
      </c>
      <c r="B386" s="428" t="s">
        <v>228</v>
      </c>
      <c r="C386" s="23" t="s">
        <v>69</v>
      </c>
      <c r="D386" s="23" t="s">
        <v>15</v>
      </c>
      <c r="E386" s="135" t="s">
        <v>108</v>
      </c>
      <c r="F386" s="46"/>
      <c r="G386" s="24">
        <f>G387</f>
        <v>0</v>
      </c>
      <c r="H386" s="24">
        <f>H387</f>
        <v>0</v>
      </c>
      <c r="I386" s="24">
        <f>I387</f>
        <v>0</v>
      </c>
      <c r="J386" s="323"/>
      <c r="K386" s="341"/>
      <c r="L386" s="341"/>
      <c r="M386" s="341"/>
    </row>
    <row r="387" spans="1:14" s="45" customFormat="1" ht="30" hidden="1" x14ac:dyDescent="0.2">
      <c r="A387" s="22" t="s">
        <v>26</v>
      </c>
      <c r="B387" s="427">
        <v>701</v>
      </c>
      <c r="C387" s="23" t="s">
        <v>69</v>
      </c>
      <c r="D387" s="23" t="s">
        <v>15</v>
      </c>
      <c r="E387" s="135" t="s">
        <v>108</v>
      </c>
      <c r="F387" s="46">
        <v>200</v>
      </c>
      <c r="G387" s="24">
        <v>0</v>
      </c>
      <c r="H387" s="24">
        <v>0</v>
      </c>
      <c r="I387" s="28"/>
      <c r="J387" s="323"/>
      <c r="K387" s="341"/>
      <c r="L387" s="341"/>
      <c r="M387" s="341"/>
    </row>
    <row r="388" spans="1:14" s="44" customFormat="1" x14ac:dyDescent="0.25">
      <c r="A388" s="18" t="s">
        <v>43</v>
      </c>
      <c r="B388" s="428" t="s">
        <v>228</v>
      </c>
      <c r="C388" s="23" t="s">
        <v>69</v>
      </c>
      <c r="D388" s="23" t="s">
        <v>15</v>
      </c>
      <c r="E388" s="36" t="s">
        <v>109</v>
      </c>
      <c r="F388" s="78"/>
      <c r="G388" s="20">
        <f>G389+G394+G399</f>
        <v>106815811.42</v>
      </c>
      <c r="H388" s="20">
        <f t="shared" ref="H388:I388" si="134">H389+H394+H399</f>
        <v>368483174.5</v>
      </c>
      <c r="I388" s="20">
        <f t="shared" si="134"/>
        <v>97333933.709999993</v>
      </c>
      <c r="J388" s="322"/>
      <c r="K388" s="341"/>
      <c r="L388" s="341"/>
      <c r="M388" s="341"/>
    </row>
    <row r="389" spans="1:14" s="45" customFormat="1" ht="30" x14ac:dyDescent="0.2">
      <c r="A389" s="22" t="s">
        <v>222</v>
      </c>
      <c r="B389" s="427">
        <v>701</v>
      </c>
      <c r="C389" s="23" t="s">
        <v>69</v>
      </c>
      <c r="D389" s="23" t="s">
        <v>15</v>
      </c>
      <c r="E389" s="36" t="s">
        <v>109</v>
      </c>
      <c r="F389" s="46"/>
      <c r="G389" s="329">
        <f>G390+G392</f>
        <v>5639850</v>
      </c>
      <c r="H389" s="329">
        <f t="shared" ref="H389:I389" si="135">H390+H392</f>
        <v>7639213.5</v>
      </c>
      <c r="I389" s="329">
        <f t="shared" si="135"/>
        <v>7953872</v>
      </c>
      <c r="J389" s="323"/>
    </row>
    <row r="390" spans="1:14" s="45" customFormat="1" ht="30" x14ac:dyDescent="0.2">
      <c r="A390" s="22" t="s">
        <v>688</v>
      </c>
      <c r="B390" s="428" t="s">
        <v>228</v>
      </c>
      <c r="C390" s="23" t="s">
        <v>69</v>
      </c>
      <c r="D390" s="23" t="s">
        <v>15</v>
      </c>
      <c r="E390" s="36" t="s">
        <v>689</v>
      </c>
      <c r="F390" s="46"/>
      <c r="G390" s="329">
        <f>G391</f>
        <v>4042850</v>
      </c>
      <c r="H390" s="329">
        <f t="shared" ref="H390:I390" si="136">H391</f>
        <v>5650088.5</v>
      </c>
      <c r="I390" s="329">
        <f t="shared" si="136"/>
        <v>5872205.4800000004</v>
      </c>
      <c r="J390" s="323"/>
    </row>
    <row r="391" spans="1:14" s="45" customFormat="1" ht="30" x14ac:dyDescent="0.2">
      <c r="A391" s="22" t="s">
        <v>26</v>
      </c>
      <c r="B391" s="427">
        <v>701</v>
      </c>
      <c r="C391" s="23" t="s">
        <v>69</v>
      </c>
      <c r="D391" s="23" t="s">
        <v>15</v>
      </c>
      <c r="E391" s="36" t="s">
        <v>689</v>
      </c>
      <c r="F391" s="46">
        <v>200</v>
      </c>
      <c r="G391" s="329">
        <f>3662850+380000</f>
        <v>4042850</v>
      </c>
      <c r="H391" s="329">
        <v>5650088.5</v>
      </c>
      <c r="I391" s="329">
        <v>5872205.4800000004</v>
      </c>
      <c r="J391" s="323"/>
      <c r="K391" s="481"/>
    </row>
    <row r="392" spans="1:14" s="45" customFormat="1" ht="30" x14ac:dyDescent="0.2">
      <c r="A392" s="22" t="s">
        <v>690</v>
      </c>
      <c r="B392" s="428" t="s">
        <v>228</v>
      </c>
      <c r="C392" s="23" t="s">
        <v>69</v>
      </c>
      <c r="D392" s="23" t="s">
        <v>15</v>
      </c>
      <c r="E392" s="36" t="s">
        <v>691</v>
      </c>
      <c r="F392" s="46"/>
      <c r="G392" s="329">
        <f>G393</f>
        <v>1597000</v>
      </c>
      <c r="H392" s="329">
        <f t="shared" ref="H392:I392" si="137">H393</f>
        <v>1989125</v>
      </c>
      <c r="I392" s="329">
        <f t="shared" si="137"/>
        <v>2081666.52</v>
      </c>
      <c r="J392" s="323"/>
    </row>
    <row r="393" spans="1:14" s="45" customFormat="1" ht="30" x14ac:dyDescent="0.2">
      <c r="A393" s="212" t="s">
        <v>26</v>
      </c>
      <c r="B393" s="427">
        <v>701</v>
      </c>
      <c r="C393" s="23" t="s">
        <v>69</v>
      </c>
      <c r="D393" s="23" t="s">
        <v>15</v>
      </c>
      <c r="E393" s="36" t="s">
        <v>691</v>
      </c>
      <c r="F393" s="46">
        <v>200</v>
      </c>
      <c r="G393" s="329">
        <v>1597000</v>
      </c>
      <c r="H393" s="329">
        <v>1989125</v>
      </c>
      <c r="I393" s="329">
        <v>2081666.52</v>
      </c>
      <c r="J393" s="323"/>
    </row>
    <row r="394" spans="1:14" s="45" customFormat="1" ht="60" x14ac:dyDescent="0.2">
      <c r="A394" s="212" t="s">
        <v>692</v>
      </c>
      <c r="B394" s="428" t="s">
        <v>228</v>
      </c>
      <c r="C394" s="23" t="s">
        <v>69</v>
      </c>
      <c r="D394" s="23" t="s">
        <v>15</v>
      </c>
      <c r="E394" s="36" t="s">
        <v>109</v>
      </c>
      <c r="F394" s="46"/>
      <c r="G394" s="329">
        <f>G395+G397</f>
        <v>100357961.42</v>
      </c>
      <c r="H394" s="329">
        <f t="shared" ref="H394:I394" si="138">H395+H397</f>
        <v>360000000</v>
      </c>
      <c r="I394" s="329">
        <f t="shared" si="138"/>
        <v>88508250</v>
      </c>
      <c r="J394" s="323"/>
    </row>
    <row r="395" spans="1:14" s="45" customFormat="1" ht="30" x14ac:dyDescent="0.2">
      <c r="A395" s="212" t="s">
        <v>693</v>
      </c>
      <c r="B395" s="427">
        <v>701</v>
      </c>
      <c r="C395" s="23" t="s">
        <v>69</v>
      </c>
      <c r="D395" s="23" t="s">
        <v>15</v>
      </c>
      <c r="E395" s="36" t="s">
        <v>694</v>
      </c>
      <c r="F395" s="46"/>
      <c r="G395" s="329">
        <f>G396</f>
        <v>50000000</v>
      </c>
      <c r="H395" s="329">
        <f t="shared" ref="H395:I395" si="139">H396</f>
        <v>160000000</v>
      </c>
      <c r="I395" s="329">
        <f t="shared" si="139"/>
        <v>41741300</v>
      </c>
      <c r="J395" s="323"/>
    </row>
    <row r="396" spans="1:14" s="45" customFormat="1" ht="30" x14ac:dyDescent="0.2">
      <c r="A396" s="212" t="s">
        <v>48</v>
      </c>
      <c r="B396" s="427">
        <v>701</v>
      </c>
      <c r="C396" s="414" t="s">
        <v>69</v>
      </c>
      <c r="D396" s="414" t="s">
        <v>15</v>
      </c>
      <c r="E396" s="36" t="s">
        <v>694</v>
      </c>
      <c r="F396" s="46">
        <v>400</v>
      </c>
      <c r="G396" s="329">
        <v>50000000</v>
      </c>
      <c r="H396" s="329">
        <v>160000000</v>
      </c>
      <c r="I396" s="329">
        <v>41741300</v>
      </c>
      <c r="J396" s="323"/>
      <c r="K396" s="481"/>
      <c r="L396" s="481"/>
      <c r="M396" s="481"/>
      <c r="N396" s="481"/>
    </row>
    <row r="397" spans="1:14" s="45" customFormat="1" ht="30" x14ac:dyDescent="0.2">
      <c r="A397" s="212" t="s">
        <v>696</v>
      </c>
      <c r="B397" s="428" t="s">
        <v>228</v>
      </c>
      <c r="C397" s="23" t="s">
        <v>69</v>
      </c>
      <c r="D397" s="23" t="s">
        <v>15</v>
      </c>
      <c r="E397" s="36" t="s">
        <v>695</v>
      </c>
      <c r="F397" s="46"/>
      <c r="G397" s="329">
        <f>G398</f>
        <v>50357961.420000002</v>
      </c>
      <c r="H397" s="329">
        <f t="shared" ref="H397:I397" si="140">H398</f>
        <v>200000000</v>
      </c>
      <c r="I397" s="329">
        <f t="shared" si="140"/>
        <v>46766950</v>
      </c>
      <c r="J397" s="323"/>
      <c r="K397" s="481"/>
      <c r="L397" s="481"/>
      <c r="M397" s="481"/>
      <c r="N397" s="481"/>
    </row>
    <row r="398" spans="1:14" s="45" customFormat="1" ht="30" x14ac:dyDescent="0.2">
      <c r="A398" s="22" t="s">
        <v>48</v>
      </c>
      <c r="B398" s="427">
        <v>701</v>
      </c>
      <c r="C398" s="23" t="s">
        <v>69</v>
      </c>
      <c r="D398" s="23" t="s">
        <v>15</v>
      </c>
      <c r="E398" s="36" t="s">
        <v>695</v>
      </c>
      <c r="F398" s="46">
        <v>400</v>
      </c>
      <c r="G398" s="329">
        <f>50000000+357961.42</f>
        <v>50357961.420000002</v>
      </c>
      <c r="H398" s="329">
        <v>200000000</v>
      </c>
      <c r="I398" s="329">
        <v>46766950</v>
      </c>
      <c r="J398" s="323"/>
      <c r="K398" s="481"/>
      <c r="L398" s="481"/>
      <c r="M398" s="481"/>
      <c r="N398" s="481"/>
    </row>
    <row r="399" spans="1:14" s="45" customFormat="1" ht="45" x14ac:dyDescent="0.2">
      <c r="A399" s="32" t="s">
        <v>221</v>
      </c>
      <c r="B399" s="428" t="s">
        <v>228</v>
      </c>
      <c r="C399" s="23" t="s">
        <v>69</v>
      </c>
      <c r="D399" s="23" t="s">
        <v>15</v>
      </c>
      <c r="E399" s="36" t="s">
        <v>109</v>
      </c>
      <c r="F399" s="31"/>
      <c r="G399" s="329">
        <f>G400</f>
        <v>818000</v>
      </c>
      <c r="H399" s="329">
        <f t="shared" ref="H399:I400" si="141">H400</f>
        <v>843960.99999999988</v>
      </c>
      <c r="I399" s="329">
        <f t="shared" si="141"/>
        <v>871811.71</v>
      </c>
      <c r="J399" s="323"/>
      <c r="K399" s="481"/>
      <c r="L399" s="481"/>
      <c r="M399" s="481"/>
      <c r="N399" s="481"/>
    </row>
    <row r="400" spans="1:14" s="45" customFormat="1" ht="15" x14ac:dyDescent="0.2">
      <c r="A400" s="32" t="s">
        <v>686</v>
      </c>
      <c r="B400" s="427">
        <v>701</v>
      </c>
      <c r="C400" s="23" t="s">
        <v>69</v>
      </c>
      <c r="D400" s="23" t="s">
        <v>15</v>
      </c>
      <c r="E400" s="36" t="s">
        <v>687</v>
      </c>
      <c r="F400" s="31"/>
      <c r="G400" s="329">
        <f>G401</f>
        <v>818000</v>
      </c>
      <c r="H400" s="329">
        <f t="shared" si="141"/>
        <v>843960.99999999988</v>
      </c>
      <c r="I400" s="329">
        <f t="shared" si="141"/>
        <v>871811.71</v>
      </c>
      <c r="J400" s="323"/>
      <c r="K400" s="481"/>
      <c r="L400" s="481"/>
      <c r="M400" s="481"/>
      <c r="N400" s="481"/>
    </row>
    <row r="401" spans="1:14" s="44" customFormat="1" ht="30" x14ac:dyDescent="0.2">
      <c r="A401" s="22" t="s">
        <v>26</v>
      </c>
      <c r="B401" s="428" t="s">
        <v>228</v>
      </c>
      <c r="C401" s="23" t="s">
        <v>69</v>
      </c>
      <c r="D401" s="23" t="s">
        <v>15</v>
      </c>
      <c r="E401" s="36" t="s">
        <v>687</v>
      </c>
      <c r="F401" s="31">
        <v>200</v>
      </c>
      <c r="G401" s="329">
        <v>818000</v>
      </c>
      <c r="H401" s="329">
        <v>843960.99999999988</v>
      </c>
      <c r="I401" s="329">
        <v>871811.71</v>
      </c>
      <c r="J401" s="322"/>
      <c r="K401" s="480"/>
      <c r="L401" s="480"/>
      <c r="M401" s="480"/>
      <c r="N401" s="480"/>
    </row>
    <row r="402" spans="1:14" s="45" customFormat="1" ht="15" x14ac:dyDescent="0.2">
      <c r="A402" s="304" t="s">
        <v>50</v>
      </c>
      <c r="B402" s="427">
        <v>701</v>
      </c>
      <c r="C402" s="23" t="s">
        <v>69</v>
      </c>
      <c r="D402" s="23" t="s">
        <v>15</v>
      </c>
      <c r="E402" s="36" t="s">
        <v>98</v>
      </c>
      <c r="F402" s="31"/>
      <c r="G402" s="329">
        <f>G403+G407</f>
        <v>121727827.53</v>
      </c>
      <c r="H402" s="329">
        <f t="shared" ref="H402:I402" si="142">H403+H407</f>
        <v>125418374.65000001</v>
      </c>
      <c r="I402" s="329">
        <f t="shared" si="142"/>
        <v>126722561.49508229</v>
      </c>
      <c r="J402" s="323"/>
      <c r="K402" s="488"/>
      <c r="L402" s="488"/>
      <c r="M402" s="488"/>
      <c r="N402" s="481"/>
    </row>
    <row r="403" spans="1:14" s="45" customFormat="1" ht="30" x14ac:dyDescent="0.2">
      <c r="A403" s="462" t="s">
        <v>680</v>
      </c>
      <c r="B403" s="428" t="s">
        <v>228</v>
      </c>
      <c r="C403" s="23" t="s">
        <v>69</v>
      </c>
      <c r="D403" s="23" t="s">
        <v>15</v>
      </c>
      <c r="E403" s="36" t="s">
        <v>683</v>
      </c>
      <c r="F403" s="31"/>
      <c r="G403" s="329">
        <f>SUM(G404:G406)</f>
        <v>96461616.969999999</v>
      </c>
      <c r="H403" s="329">
        <f t="shared" ref="H403:I403" si="143">SUM(H404:H406)</f>
        <v>99796086.410000011</v>
      </c>
      <c r="I403" s="329">
        <f t="shared" si="143"/>
        <v>100942947.27999999</v>
      </c>
      <c r="J403" s="323"/>
      <c r="K403" s="481"/>
      <c r="L403" s="481"/>
      <c r="M403" s="481"/>
      <c r="N403" s="481"/>
    </row>
    <row r="404" spans="1:14" s="45" customFormat="1" ht="75" x14ac:dyDescent="0.2">
      <c r="A404" s="32" t="s">
        <v>22</v>
      </c>
      <c r="B404" s="427">
        <v>701</v>
      </c>
      <c r="C404" s="23" t="s">
        <v>69</v>
      </c>
      <c r="D404" s="23" t="s">
        <v>15</v>
      </c>
      <c r="E404" s="36" t="s">
        <v>683</v>
      </c>
      <c r="F404" s="31">
        <v>100</v>
      </c>
      <c r="G404" s="466">
        <v>76437105.829999998</v>
      </c>
      <c r="H404" s="466">
        <v>76679041.260000005</v>
      </c>
      <c r="I404" s="466">
        <v>76920360.849999994</v>
      </c>
      <c r="J404" s="323"/>
      <c r="K404" s="488"/>
      <c r="L404" s="481"/>
      <c r="M404" s="481"/>
      <c r="N404" s="481"/>
    </row>
    <row r="405" spans="1:14" s="45" customFormat="1" ht="30" x14ac:dyDescent="0.2">
      <c r="A405" s="22" t="s">
        <v>26</v>
      </c>
      <c r="B405" s="428" t="s">
        <v>228</v>
      </c>
      <c r="C405" s="23" t="s">
        <v>69</v>
      </c>
      <c r="D405" s="23" t="s">
        <v>15</v>
      </c>
      <c r="E405" s="36" t="s">
        <v>683</v>
      </c>
      <c r="F405" s="31">
        <v>200</v>
      </c>
      <c r="G405" s="466">
        <v>19238172.34</v>
      </c>
      <c r="H405" s="466">
        <v>22330706.350000001</v>
      </c>
      <c r="I405" s="466">
        <v>23236247.629999999</v>
      </c>
      <c r="J405" s="323"/>
      <c r="K405" s="481"/>
      <c r="L405" s="481"/>
      <c r="M405" s="481"/>
      <c r="N405" s="481"/>
    </row>
    <row r="406" spans="1:14" s="45" customFormat="1" ht="15" x14ac:dyDescent="0.2">
      <c r="A406" s="32" t="s">
        <v>28</v>
      </c>
      <c r="B406" s="427">
        <v>701</v>
      </c>
      <c r="C406" s="23" t="s">
        <v>69</v>
      </c>
      <c r="D406" s="23" t="s">
        <v>15</v>
      </c>
      <c r="E406" s="36" t="s">
        <v>683</v>
      </c>
      <c r="F406" s="31">
        <v>800</v>
      </c>
      <c r="G406" s="466">
        <v>786338.8</v>
      </c>
      <c r="H406" s="466">
        <v>786338.8</v>
      </c>
      <c r="I406" s="466">
        <v>786338.8</v>
      </c>
      <c r="J406" s="323"/>
      <c r="K406" s="481"/>
      <c r="L406" s="481"/>
      <c r="M406" s="481"/>
      <c r="N406" s="481"/>
    </row>
    <row r="407" spans="1:14" s="45" customFormat="1" ht="30" x14ac:dyDescent="0.2">
      <c r="A407" s="32" t="s">
        <v>681</v>
      </c>
      <c r="B407" s="428" t="s">
        <v>228</v>
      </c>
      <c r="C407" s="23" t="s">
        <v>69</v>
      </c>
      <c r="D407" s="23" t="s">
        <v>15</v>
      </c>
      <c r="E407" s="36" t="s">
        <v>682</v>
      </c>
      <c r="F407" s="31"/>
      <c r="G407" s="466">
        <f>SUM(G408:G410)</f>
        <v>25266210.559999999</v>
      </c>
      <c r="H407" s="466">
        <f t="shared" ref="H407:I407" si="144">SUM(H408:H410)</f>
        <v>25622288.240000002</v>
      </c>
      <c r="I407" s="466">
        <f t="shared" si="144"/>
        <v>25779614.215082295</v>
      </c>
      <c r="J407" s="323"/>
      <c r="K407" s="481"/>
      <c r="L407" s="481"/>
      <c r="M407" s="481"/>
      <c r="N407" s="481"/>
    </row>
    <row r="408" spans="1:14" s="45" customFormat="1" ht="75" x14ac:dyDescent="0.2">
      <c r="A408" s="32" t="s">
        <v>22</v>
      </c>
      <c r="B408" s="427">
        <v>701</v>
      </c>
      <c r="C408" s="23" t="s">
        <v>69</v>
      </c>
      <c r="D408" s="23" t="s">
        <v>15</v>
      </c>
      <c r="E408" s="36" t="s">
        <v>682</v>
      </c>
      <c r="F408" s="31">
        <v>100</v>
      </c>
      <c r="G408" s="466">
        <v>23157720.939999998</v>
      </c>
      <c r="H408" s="466">
        <v>23224928.890000001</v>
      </c>
      <c r="I408" s="466">
        <v>23291965.756728999</v>
      </c>
      <c r="J408" s="323"/>
      <c r="K408" s="481"/>
      <c r="L408" s="481"/>
      <c r="M408" s="481"/>
      <c r="N408" s="481"/>
    </row>
    <row r="409" spans="1:14" s="45" customFormat="1" ht="30" x14ac:dyDescent="0.2">
      <c r="A409" s="32" t="s">
        <v>26</v>
      </c>
      <c r="B409" s="428" t="s">
        <v>228</v>
      </c>
      <c r="C409" s="23" t="s">
        <v>69</v>
      </c>
      <c r="D409" s="23" t="s">
        <v>15</v>
      </c>
      <c r="E409" s="36" t="s">
        <v>682</v>
      </c>
      <c r="F409" s="31">
        <v>200</v>
      </c>
      <c r="G409" s="466">
        <v>1976969.3</v>
      </c>
      <c r="H409" s="466">
        <v>2265839.0299999998</v>
      </c>
      <c r="I409" s="466">
        <v>2356128.1383532952</v>
      </c>
      <c r="J409" s="323"/>
      <c r="K409" s="481"/>
      <c r="L409" s="481"/>
      <c r="M409" s="481"/>
      <c r="N409" s="481"/>
    </row>
    <row r="410" spans="1:14" s="45" customFormat="1" ht="15" x14ac:dyDescent="0.2">
      <c r="A410" s="32" t="s">
        <v>28</v>
      </c>
      <c r="B410" s="427">
        <v>701</v>
      </c>
      <c r="C410" s="23" t="s">
        <v>69</v>
      </c>
      <c r="D410" s="23" t="s">
        <v>15</v>
      </c>
      <c r="E410" s="36" t="s">
        <v>682</v>
      </c>
      <c r="F410" s="31">
        <v>800</v>
      </c>
      <c r="G410" s="466">
        <v>131520.32000000001</v>
      </c>
      <c r="H410" s="466">
        <v>131520.32000000001</v>
      </c>
      <c r="I410" s="466">
        <v>131520.32000000001</v>
      </c>
      <c r="J410" s="323"/>
      <c r="K410" s="481"/>
      <c r="L410" s="481"/>
      <c r="M410" s="481"/>
      <c r="N410" s="481"/>
    </row>
    <row r="411" spans="1:14" s="44" customFormat="1" ht="31.5" x14ac:dyDescent="0.25">
      <c r="A411" s="34" t="s">
        <v>113</v>
      </c>
      <c r="B411" s="428" t="s">
        <v>228</v>
      </c>
      <c r="C411" s="19" t="s">
        <v>69</v>
      </c>
      <c r="D411" s="19" t="s">
        <v>30</v>
      </c>
      <c r="E411" s="30"/>
      <c r="F411" s="30"/>
      <c r="G411" s="328">
        <f>G412+G419</f>
        <v>30825569</v>
      </c>
      <c r="H411" s="328">
        <f>H412+H419</f>
        <v>31087708.57</v>
      </c>
      <c r="I411" s="328">
        <f>I412+I419</f>
        <v>31398640.409999996</v>
      </c>
      <c r="J411" s="322"/>
      <c r="K411" s="480"/>
      <c r="L411" s="480"/>
      <c r="M411" s="480"/>
      <c r="N411" s="480"/>
    </row>
    <row r="412" spans="1:14" s="45" customFormat="1" x14ac:dyDescent="0.25">
      <c r="A412" s="34" t="s">
        <v>95</v>
      </c>
      <c r="B412" s="427">
        <v>701</v>
      </c>
      <c r="C412" s="19" t="s">
        <v>69</v>
      </c>
      <c r="D412" s="19" t="s">
        <v>30</v>
      </c>
      <c r="E412" s="35" t="s">
        <v>96</v>
      </c>
      <c r="F412" s="30"/>
      <c r="G412" s="329">
        <f>G413</f>
        <v>30665569</v>
      </c>
      <c r="H412" s="329">
        <f>H413</f>
        <v>31087708.57</v>
      </c>
      <c r="I412" s="329">
        <f>I413</f>
        <v>31398640.409999996</v>
      </c>
      <c r="J412" s="323"/>
      <c r="K412" s="481"/>
      <c r="L412" s="481"/>
      <c r="M412" s="481"/>
      <c r="N412" s="481"/>
    </row>
    <row r="413" spans="1:14" s="45" customFormat="1" ht="15" x14ac:dyDescent="0.2">
      <c r="A413" s="304" t="s">
        <v>50</v>
      </c>
      <c r="B413" s="427">
        <v>701</v>
      </c>
      <c r="C413" s="23" t="s">
        <v>69</v>
      </c>
      <c r="D413" s="23" t="s">
        <v>30</v>
      </c>
      <c r="E413" s="36" t="s">
        <v>98</v>
      </c>
      <c r="F413" s="31"/>
      <c r="G413" s="329">
        <f>SUM(G415:G418)</f>
        <v>30665569</v>
      </c>
      <c r="H413" s="329">
        <f>SUM(H415:H418)</f>
        <v>31087708.57</v>
      </c>
      <c r="I413" s="329">
        <f>SUM(I415:I418)</f>
        <v>31398640.409999996</v>
      </c>
      <c r="J413" s="323"/>
      <c r="K413" s="481"/>
      <c r="L413" s="481"/>
      <c r="M413" s="481"/>
      <c r="N413" s="481"/>
    </row>
    <row r="414" spans="1:14" s="45" customFormat="1" ht="30" x14ac:dyDescent="0.2">
      <c r="A414" s="462" t="s">
        <v>684</v>
      </c>
      <c r="B414" s="428" t="s">
        <v>228</v>
      </c>
      <c r="C414" s="23" t="s">
        <v>69</v>
      </c>
      <c r="D414" s="23" t="s">
        <v>30</v>
      </c>
      <c r="E414" s="36" t="s">
        <v>685</v>
      </c>
      <c r="F414" s="31"/>
      <c r="G414" s="329">
        <f>SUM(G415:G418)</f>
        <v>30665569</v>
      </c>
      <c r="H414" s="329">
        <f t="shared" ref="H414:I414" si="145">SUM(H415:H418)</f>
        <v>31087708.57</v>
      </c>
      <c r="I414" s="329">
        <f t="shared" si="145"/>
        <v>31398640.409999996</v>
      </c>
      <c r="J414" s="323"/>
      <c r="K414" s="481"/>
      <c r="L414" s="481"/>
      <c r="M414" s="481"/>
      <c r="N414" s="481"/>
    </row>
    <row r="415" spans="1:14" s="44" customFormat="1" ht="75" x14ac:dyDescent="0.2">
      <c r="A415" s="32" t="s">
        <v>22</v>
      </c>
      <c r="B415" s="427">
        <v>701</v>
      </c>
      <c r="C415" s="23" t="s">
        <v>69</v>
      </c>
      <c r="D415" s="23" t="s">
        <v>30</v>
      </c>
      <c r="E415" s="36" t="s">
        <v>827</v>
      </c>
      <c r="F415" s="31">
        <v>100</v>
      </c>
      <c r="G415" s="330">
        <v>25934801.149999999</v>
      </c>
      <c r="H415" s="330">
        <v>26048452.670000002</v>
      </c>
      <c r="I415" s="330">
        <v>26161814.899999999</v>
      </c>
      <c r="J415" s="322"/>
      <c r="K415" s="480"/>
      <c r="L415" s="480"/>
      <c r="M415" s="480"/>
      <c r="N415" s="480"/>
    </row>
    <row r="416" spans="1:14" s="47" customFormat="1" ht="30" x14ac:dyDescent="0.2">
      <c r="A416" s="22" t="s">
        <v>26</v>
      </c>
      <c r="B416" s="428" t="s">
        <v>228</v>
      </c>
      <c r="C416" s="23" t="s">
        <v>69</v>
      </c>
      <c r="D416" s="23" t="s">
        <v>30</v>
      </c>
      <c r="E416" s="36" t="s">
        <v>827</v>
      </c>
      <c r="F416" s="31">
        <v>200</v>
      </c>
      <c r="G416" s="330">
        <v>4730767.8499999996</v>
      </c>
      <c r="H416" s="330">
        <v>5039255.9000000004</v>
      </c>
      <c r="I416" s="330">
        <v>5236825.51</v>
      </c>
      <c r="J416" s="324"/>
      <c r="K416" s="483"/>
      <c r="L416" s="483"/>
      <c r="M416" s="483"/>
      <c r="N416" s="483"/>
    </row>
    <row r="417" spans="1:14" s="47" customFormat="1" ht="15" hidden="1" x14ac:dyDescent="0.2">
      <c r="A417" s="32" t="s">
        <v>52</v>
      </c>
      <c r="B417" s="427">
        <v>701</v>
      </c>
      <c r="C417" s="23" t="s">
        <v>69</v>
      </c>
      <c r="D417" s="23" t="s">
        <v>30</v>
      </c>
      <c r="E417" s="36" t="s">
        <v>98</v>
      </c>
      <c r="F417" s="31">
        <v>300</v>
      </c>
      <c r="G417" s="306">
        <v>0</v>
      </c>
      <c r="H417" s="306">
        <v>0</v>
      </c>
      <c r="I417" s="306">
        <v>0</v>
      </c>
      <c r="J417" s="324"/>
      <c r="K417" s="483"/>
      <c r="L417" s="483"/>
      <c r="M417" s="483"/>
      <c r="N417" s="483"/>
    </row>
    <row r="418" spans="1:14" s="44" customFormat="1" ht="15" hidden="1" x14ac:dyDescent="0.2">
      <c r="A418" s="32" t="s">
        <v>28</v>
      </c>
      <c r="B418" s="428" t="s">
        <v>228</v>
      </c>
      <c r="C418" s="23" t="s">
        <v>69</v>
      </c>
      <c r="D418" s="23" t="s">
        <v>30</v>
      </c>
      <c r="E418" s="36" t="s">
        <v>98</v>
      </c>
      <c r="F418" s="31">
        <v>800</v>
      </c>
      <c r="G418" s="28">
        <v>0</v>
      </c>
      <c r="H418" s="28">
        <v>0</v>
      </c>
      <c r="I418" s="28">
        <v>0</v>
      </c>
      <c r="J418" s="322"/>
      <c r="K418" s="480"/>
      <c r="L418" s="480"/>
      <c r="M418" s="480"/>
      <c r="N418" s="480"/>
    </row>
    <row r="419" spans="1:14" s="44" customFormat="1" x14ac:dyDescent="0.25">
      <c r="A419" s="18" t="s">
        <v>18</v>
      </c>
      <c r="B419" s="427">
        <v>701</v>
      </c>
      <c r="C419" s="19" t="s">
        <v>69</v>
      </c>
      <c r="D419" s="19" t="s">
        <v>30</v>
      </c>
      <c r="E419" s="19" t="s">
        <v>19</v>
      </c>
      <c r="F419" s="30"/>
      <c r="G419" s="42">
        <f t="shared" ref="G419:I421" si="146">G420</f>
        <v>160000</v>
      </c>
      <c r="H419" s="42">
        <f t="shared" si="146"/>
        <v>0</v>
      </c>
      <c r="I419" s="42">
        <f t="shared" si="146"/>
        <v>0</v>
      </c>
      <c r="J419" s="322"/>
      <c r="K419" s="480"/>
      <c r="L419" s="480"/>
      <c r="M419" s="480"/>
      <c r="N419" s="480"/>
    </row>
    <row r="420" spans="1:14" s="44" customFormat="1" ht="15" x14ac:dyDescent="0.2">
      <c r="A420" s="22" t="s">
        <v>56</v>
      </c>
      <c r="B420" s="428" t="s">
        <v>228</v>
      </c>
      <c r="C420" s="23" t="s">
        <v>69</v>
      </c>
      <c r="D420" s="23" t="s">
        <v>30</v>
      </c>
      <c r="E420" s="23" t="s">
        <v>38</v>
      </c>
      <c r="F420" s="31"/>
      <c r="G420" s="28">
        <f>G421</f>
        <v>160000</v>
      </c>
      <c r="H420" s="28">
        <f t="shared" si="146"/>
        <v>0</v>
      </c>
      <c r="I420" s="28">
        <f t="shared" si="146"/>
        <v>0</v>
      </c>
      <c r="J420" s="322"/>
      <c r="K420" s="480"/>
      <c r="L420" s="480"/>
      <c r="M420" s="480"/>
      <c r="N420" s="480"/>
    </row>
    <row r="421" spans="1:14" s="44" customFormat="1" ht="15" x14ac:dyDescent="0.2">
      <c r="A421" s="22" t="s">
        <v>184</v>
      </c>
      <c r="B421" s="437">
        <v>701</v>
      </c>
      <c r="C421" s="23" t="s">
        <v>69</v>
      </c>
      <c r="D421" s="23" t="s">
        <v>30</v>
      </c>
      <c r="E421" s="23" t="s">
        <v>185</v>
      </c>
      <c r="F421" s="31"/>
      <c r="G421" s="28">
        <f>G422</f>
        <v>160000</v>
      </c>
      <c r="H421" s="28">
        <f t="shared" si="146"/>
        <v>0</v>
      </c>
      <c r="I421" s="28">
        <f t="shared" si="146"/>
        <v>0</v>
      </c>
      <c r="J421" s="322"/>
      <c r="K421" s="480"/>
      <c r="L421" s="480"/>
      <c r="M421" s="480"/>
      <c r="N421" s="480"/>
    </row>
    <row r="422" spans="1:14" s="44" customFormat="1" ht="30" x14ac:dyDescent="0.2">
      <c r="A422" s="22" t="s">
        <v>26</v>
      </c>
      <c r="B422" s="427">
        <v>701</v>
      </c>
      <c r="C422" s="23" t="s">
        <v>69</v>
      </c>
      <c r="D422" s="23" t="s">
        <v>30</v>
      </c>
      <c r="E422" s="23" t="s">
        <v>185</v>
      </c>
      <c r="F422" s="31">
        <v>200</v>
      </c>
      <c r="G422" s="28">
        <f>'Приложение 3'!F189</f>
        <v>160000</v>
      </c>
      <c r="H422" s="28">
        <f>'Приложение 3'!G189</f>
        <v>0</v>
      </c>
      <c r="I422" s="28">
        <f>'Приложение 3'!H189</f>
        <v>0</v>
      </c>
      <c r="J422" s="322"/>
      <c r="K422" s="480"/>
      <c r="L422" s="480"/>
      <c r="M422" s="480"/>
      <c r="N422" s="480"/>
    </row>
    <row r="423" spans="1:14" s="44" customFormat="1" x14ac:dyDescent="0.25">
      <c r="A423" s="34" t="s">
        <v>114</v>
      </c>
      <c r="B423" s="428" t="s">
        <v>228</v>
      </c>
      <c r="C423" s="19" t="s">
        <v>74</v>
      </c>
      <c r="D423" s="19"/>
      <c r="E423" s="36"/>
      <c r="F423" s="31"/>
      <c r="G423" s="332">
        <f t="shared" ref="G423:I427" si="147">G424</f>
        <v>34000000</v>
      </c>
      <c r="H423" s="332">
        <f t="shared" si="147"/>
        <v>34000000</v>
      </c>
      <c r="I423" s="332">
        <f t="shared" si="147"/>
        <v>34000000</v>
      </c>
      <c r="J423" s="322"/>
      <c r="K423" s="480"/>
      <c r="L423" s="480"/>
      <c r="M423" s="480"/>
      <c r="N423" s="480"/>
    </row>
    <row r="424" spans="1:14" s="44" customFormat="1" x14ac:dyDescent="0.25">
      <c r="A424" s="34" t="s">
        <v>115</v>
      </c>
      <c r="B424" s="427">
        <v>701</v>
      </c>
      <c r="C424" s="19" t="s">
        <v>74</v>
      </c>
      <c r="D424" s="19" t="s">
        <v>74</v>
      </c>
      <c r="E424" s="36"/>
      <c r="F424" s="31"/>
      <c r="G424" s="332">
        <f t="shared" si="147"/>
        <v>34000000</v>
      </c>
      <c r="H424" s="332">
        <f t="shared" si="147"/>
        <v>34000000</v>
      </c>
      <c r="I424" s="332">
        <f t="shared" si="147"/>
        <v>34000000</v>
      </c>
      <c r="J424" s="322"/>
      <c r="K424" s="480"/>
      <c r="L424" s="480"/>
      <c r="M424" s="480"/>
      <c r="N424" s="480"/>
    </row>
    <row r="425" spans="1:14" s="44" customFormat="1" ht="47.25" x14ac:dyDescent="0.25">
      <c r="A425" s="18" t="s">
        <v>749</v>
      </c>
      <c r="B425" s="428" t="s">
        <v>228</v>
      </c>
      <c r="C425" s="19" t="s">
        <v>74</v>
      </c>
      <c r="D425" s="19" t="s">
        <v>74</v>
      </c>
      <c r="E425" s="134" t="s">
        <v>116</v>
      </c>
      <c r="F425" s="31"/>
      <c r="G425" s="332">
        <f t="shared" si="147"/>
        <v>34000000</v>
      </c>
      <c r="H425" s="332">
        <f t="shared" si="147"/>
        <v>34000000</v>
      </c>
      <c r="I425" s="332">
        <f t="shared" si="147"/>
        <v>34000000</v>
      </c>
      <c r="J425" s="322"/>
      <c r="K425" s="480"/>
      <c r="L425" s="480"/>
      <c r="M425" s="480"/>
      <c r="N425" s="480"/>
    </row>
    <row r="426" spans="1:14" s="45" customFormat="1" ht="30" x14ac:dyDescent="0.2">
      <c r="A426" s="22" t="s">
        <v>617</v>
      </c>
      <c r="B426" s="427">
        <v>701</v>
      </c>
      <c r="C426" s="23" t="s">
        <v>74</v>
      </c>
      <c r="D426" s="23" t="s">
        <v>74</v>
      </c>
      <c r="E426" s="136" t="s">
        <v>117</v>
      </c>
      <c r="F426" s="31"/>
      <c r="G426" s="330">
        <f>G427</f>
        <v>34000000</v>
      </c>
      <c r="H426" s="330">
        <f t="shared" si="147"/>
        <v>34000000</v>
      </c>
      <c r="I426" s="330">
        <f t="shared" si="147"/>
        <v>34000000</v>
      </c>
      <c r="J426" s="323"/>
      <c r="K426" s="481"/>
      <c r="L426" s="481"/>
      <c r="M426" s="481"/>
      <c r="N426" s="481"/>
    </row>
    <row r="427" spans="1:14" s="45" customFormat="1" ht="45" x14ac:dyDescent="0.2">
      <c r="A427" s="22" t="s">
        <v>625</v>
      </c>
      <c r="B427" s="428" t="s">
        <v>228</v>
      </c>
      <c r="C427" s="23" t="s">
        <v>74</v>
      </c>
      <c r="D427" s="23" t="s">
        <v>74</v>
      </c>
      <c r="E427" s="136" t="s">
        <v>624</v>
      </c>
      <c r="F427" s="31"/>
      <c r="G427" s="330">
        <f>G428</f>
        <v>34000000</v>
      </c>
      <c r="H427" s="330">
        <f t="shared" si="147"/>
        <v>34000000</v>
      </c>
      <c r="I427" s="330">
        <f t="shared" si="147"/>
        <v>34000000</v>
      </c>
      <c r="J427" s="323"/>
      <c r="K427" s="481"/>
      <c r="L427" s="481"/>
      <c r="M427" s="481"/>
      <c r="N427" s="481"/>
    </row>
    <row r="428" spans="1:14" s="44" customFormat="1" ht="30" x14ac:dyDescent="0.2">
      <c r="A428" s="22" t="s">
        <v>26</v>
      </c>
      <c r="B428" s="427">
        <v>701</v>
      </c>
      <c r="C428" s="23" t="s">
        <v>74</v>
      </c>
      <c r="D428" s="23" t="s">
        <v>74</v>
      </c>
      <c r="E428" s="136" t="s">
        <v>624</v>
      </c>
      <c r="F428" s="31">
        <v>200</v>
      </c>
      <c r="G428" s="330">
        <v>34000000</v>
      </c>
      <c r="H428" s="330">
        <v>34000000</v>
      </c>
      <c r="I428" s="330">
        <v>34000000</v>
      </c>
      <c r="J428" s="322"/>
      <c r="K428" s="480"/>
      <c r="L428" s="480"/>
      <c r="M428" s="480"/>
      <c r="N428" s="480"/>
    </row>
    <row r="429" spans="1:14" s="44" customFormat="1" x14ac:dyDescent="0.25">
      <c r="A429" s="18" t="s">
        <v>118</v>
      </c>
      <c r="B429" s="428" t="s">
        <v>228</v>
      </c>
      <c r="C429" s="19" t="s">
        <v>59</v>
      </c>
      <c r="D429" s="19"/>
      <c r="E429" s="19"/>
      <c r="F429" s="19"/>
      <c r="G429" s="20">
        <f>G430+G439+G460+G485</f>
        <v>105144630.56</v>
      </c>
      <c r="H429" s="20">
        <f>H430+H439+H460+H485</f>
        <v>98072445.280000001</v>
      </c>
      <c r="I429" s="20">
        <f>I430+I439+I460+I485</f>
        <v>101480088.30000001</v>
      </c>
      <c r="J429" s="322"/>
      <c r="K429" s="480"/>
      <c r="L429" s="480"/>
      <c r="M429" s="480"/>
      <c r="N429" s="480"/>
    </row>
    <row r="430" spans="1:14" s="44" customFormat="1" x14ac:dyDescent="0.25">
      <c r="A430" s="18" t="s">
        <v>119</v>
      </c>
      <c r="B430" s="427">
        <v>701</v>
      </c>
      <c r="C430" s="19" t="s">
        <v>59</v>
      </c>
      <c r="D430" s="19" t="s">
        <v>15</v>
      </c>
      <c r="E430" s="19"/>
      <c r="F430" s="19"/>
      <c r="G430" s="20">
        <f>G431+G435</f>
        <v>9837841</v>
      </c>
      <c r="H430" s="20">
        <f>H431+H435</f>
        <v>9494315</v>
      </c>
      <c r="I430" s="20">
        <f>I431+I435</f>
        <v>9494316</v>
      </c>
      <c r="J430" s="322"/>
      <c r="K430" s="480"/>
      <c r="L430" s="480"/>
      <c r="M430" s="480"/>
      <c r="N430" s="480"/>
    </row>
    <row r="431" spans="1:14" s="45" customFormat="1" x14ac:dyDescent="0.25">
      <c r="A431" s="18" t="s">
        <v>120</v>
      </c>
      <c r="B431" s="427">
        <v>701</v>
      </c>
      <c r="C431" s="19" t="s">
        <v>59</v>
      </c>
      <c r="D431" s="19" t="s">
        <v>15</v>
      </c>
      <c r="E431" s="19" t="s">
        <v>121</v>
      </c>
      <c r="F431" s="19"/>
      <c r="G431" s="328">
        <f t="shared" ref="G431:I433" si="148">G432</f>
        <v>5473526</v>
      </c>
      <c r="H431" s="328">
        <f t="shared" si="148"/>
        <v>5130000</v>
      </c>
      <c r="I431" s="328">
        <f t="shared" si="148"/>
        <v>5130001</v>
      </c>
      <c r="J431" s="323"/>
      <c r="K431" s="481"/>
      <c r="L431" s="481"/>
      <c r="M431" s="481"/>
      <c r="N431" s="481"/>
    </row>
    <row r="432" spans="1:14" s="45" customFormat="1" ht="15" x14ac:dyDescent="0.2">
      <c r="A432" s="22" t="s">
        <v>50</v>
      </c>
      <c r="B432" s="428" t="s">
        <v>228</v>
      </c>
      <c r="C432" s="23" t="s">
        <v>59</v>
      </c>
      <c r="D432" s="23" t="s">
        <v>15</v>
      </c>
      <c r="E432" s="23" t="s">
        <v>122</v>
      </c>
      <c r="F432" s="23"/>
      <c r="G432" s="329">
        <f>G433</f>
        <v>5473526</v>
      </c>
      <c r="H432" s="329">
        <f t="shared" si="148"/>
        <v>5130000</v>
      </c>
      <c r="I432" s="329">
        <f t="shared" si="148"/>
        <v>5130001</v>
      </c>
      <c r="J432" s="323"/>
      <c r="K432" s="481"/>
      <c r="L432" s="481"/>
      <c r="M432" s="481"/>
      <c r="N432" s="481"/>
    </row>
    <row r="433" spans="1:14" s="45" customFormat="1" ht="45" x14ac:dyDescent="0.2">
      <c r="A433" s="22" t="s">
        <v>742</v>
      </c>
      <c r="B433" s="427">
        <v>701</v>
      </c>
      <c r="C433" s="23" t="s">
        <v>59</v>
      </c>
      <c r="D433" s="23" t="s">
        <v>15</v>
      </c>
      <c r="E433" s="23">
        <v>5540071020</v>
      </c>
      <c r="F433" s="23"/>
      <c r="G433" s="329">
        <f>G434</f>
        <v>5473526</v>
      </c>
      <c r="H433" s="329">
        <f t="shared" si="148"/>
        <v>5130000</v>
      </c>
      <c r="I433" s="329">
        <f t="shared" si="148"/>
        <v>5130001</v>
      </c>
      <c r="J433" s="323"/>
      <c r="K433" s="481"/>
      <c r="L433" s="481"/>
      <c r="M433" s="481"/>
      <c r="N433" s="481"/>
    </row>
    <row r="434" spans="1:14" s="45" customFormat="1" ht="15" x14ac:dyDescent="0.2">
      <c r="A434" s="22" t="s">
        <v>52</v>
      </c>
      <c r="B434" s="428" t="s">
        <v>228</v>
      </c>
      <c r="C434" s="23" t="s">
        <v>59</v>
      </c>
      <c r="D434" s="23" t="s">
        <v>15</v>
      </c>
      <c r="E434" s="23">
        <v>5540071020</v>
      </c>
      <c r="F434" s="23" t="s">
        <v>53</v>
      </c>
      <c r="G434" s="329">
        <f>5130000+343526</f>
        <v>5473526</v>
      </c>
      <c r="H434" s="329">
        <v>5130000</v>
      </c>
      <c r="I434" s="329">
        <v>5130001</v>
      </c>
      <c r="J434" s="323"/>
      <c r="K434" s="481"/>
      <c r="L434" s="481"/>
      <c r="M434" s="481"/>
      <c r="N434" s="481"/>
    </row>
    <row r="435" spans="1:14" s="44" customFormat="1" x14ac:dyDescent="0.25">
      <c r="A435" s="18" t="s">
        <v>18</v>
      </c>
      <c r="B435" s="427">
        <v>701</v>
      </c>
      <c r="C435" s="19" t="s">
        <v>59</v>
      </c>
      <c r="D435" s="19" t="s">
        <v>15</v>
      </c>
      <c r="E435" s="19" t="s">
        <v>19</v>
      </c>
      <c r="F435" s="19"/>
      <c r="G435" s="20">
        <f t="shared" ref="G435:I437" si="149">G436</f>
        <v>4364315</v>
      </c>
      <c r="H435" s="20">
        <f t="shared" si="149"/>
        <v>4364315</v>
      </c>
      <c r="I435" s="20">
        <f t="shared" si="149"/>
        <v>4364315</v>
      </c>
      <c r="J435" s="322"/>
      <c r="K435" s="480"/>
      <c r="L435" s="480"/>
      <c r="M435" s="480"/>
      <c r="N435" s="480"/>
    </row>
    <row r="436" spans="1:14" s="45" customFormat="1" ht="15" x14ac:dyDescent="0.2">
      <c r="A436" s="22" t="s">
        <v>56</v>
      </c>
      <c r="B436" s="428" t="s">
        <v>228</v>
      </c>
      <c r="C436" s="23" t="s">
        <v>59</v>
      </c>
      <c r="D436" s="23" t="s">
        <v>15</v>
      </c>
      <c r="E436" s="23" t="s">
        <v>38</v>
      </c>
      <c r="F436" s="23"/>
      <c r="G436" s="24">
        <f>G437</f>
        <v>4364315</v>
      </c>
      <c r="H436" s="24">
        <f t="shared" si="149"/>
        <v>4364315</v>
      </c>
      <c r="I436" s="24">
        <f t="shared" si="149"/>
        <v>4364315</v>
      </c>
      <c r="J436" s="323"/>
      <c r="K436" s="481"/>
      <c r="L436" s="481"/>
      <c r="M436" s="481"/>
      <c r="N436" s="481"/>
    </row>
    <row r="437" spans="1:14" s="45" customFormat="1" ht="45" x14ac:dyDescent="0.2">
      <c r="A437" s="22" t="s">
        <v>186</v>
      </c>
      <c r="B437" s="427">
        <v>701</v>
      </c>
      <c r="C437" s="23" t="s">
        <v>59</v>
      </c>
      <c r="D437" s="23" t="s">
        <v>15</v>
      </c>
      <c r="E437" s="23" t="s">
        <v>187</v>
      </c>
      <c r="F437" s="23"/>
      <c r="G437" s="24">
        <f>G438</f>
        <v>4364315</v>
      </c>
      <c r="H437" s="24">
        <f t="shared" si="149"/>
        <v>4364315</v>
      </c>
      <c r="I437" s="24">
        <f t="shared" si="149"/>
        <v>4364315</v>
      </c>
      <c r="J437" s="323"/>
      <c r="K437" s="481"/>
      <c r="L437" s="481"/>
      <c r="M437" s="481"/>
      <c r="N437" s="481"/>
    </row>
    <row r="438" spans="1:14" s="44" customFormat="1" ht="15" x14ac:dyDescent="0.2">
      <c r="A438" s="22" t="s">
        <v>52</v>
      </c>
      <c r="B438" s="428" t="s">
        <v>228</v>
      </c>
      <c r="C438" s="23" t="s">
        <v>59</v>
      </c>
      <c r="D438" s="23" t="s">
        <v>15</v>
      </c>
      <c r="E438" s="23" t="s">
        <v>187</v>
      </c>
      <c r="F438" s="23" t="s">
        <v>53</v>
      </c>
      <c r="G438" s="24">
        <f>'Приложение 3'!F195</f>
        <v>4364315</v>
      </c>
      <c r="H438" s="24">
        <f>'Приложение 3'!G195</f>
        <v>4364315</v>
      </c>
      <c r="I438" s="24">
        <f>'Приложение 3'!H195</f>
        <v>4364315</v>
      </c>
      <c r="J438" s="322"/>
      <c r="K438" s="480"/>
      <c r="L438" s="480"/>
      <c r="M438" s="480"/>
      <c r="N438" s="480"/>
    </row>
    <row r="439" spans="1:14" s="44" customFormat="1" x14ac:dyDescent="0.25">
      <c r="A439" s="18" t="s">
        <v>123</v>
      </c>
      <c r="B439" s="427">
        <v>701</v>
      </c>
      <c r="C439" s="19" t="s">
        <v>59</v>
      </c>
      <c r="D439" s="19" t="s">
        <v>25</v>
      </c>
      <c r="E439" s="19"/>
      <c r="F439" s="19"/>
      <c r="G439" s="20">
        <f>G440+G449</f>
        <v>32558307.120000001</v>
      </c>
      <c r="H439" s="20">
        <f>H440+H449</f>
        <v>28981707.120000001</v>
      </c>
      <c r="I439" s="20">
        <f>I440+I449</f>
        <v>31232736</v>
      </c>
      <c r="J439" s="322"/>
      <c r="K439" s="480"/>
      <c r="L439" s="480"/>
      <c r="M439" s="480"/>
      <c r="N439" s="480"/>
    </row>
    <row r="440" spans="1:14" s="33" customFormat="1" ht="47.25" x14ac:dyDescent="0.25">
      <c r="A440" s="34" t="s">
        <v>100</v>
      </c>
      <c r="B440" s="428" t="s">
        <v>228</v>
      </c>
      <c r="C440" s="19" t="s">
        <v>59</v>
      </c>
      <c r="D440" s="19" t="s">
        <v>25</v>
      </c>
      <c r="E440" s="35" t="s">
        <v>101</v>
      </c>
      <c r="F440" s="19"/>
      <c r="G440" s="328">
        <f>G441</f>
        <v>9285000</v>
      </c>
      <c r="H440" s="328">
        <f>H441</f>
        <v>6908400</v>
      </c>
      <c r="I440" s="328">
        <f>I441</f>
        <v>6932736</v>
      </c>
      <c r="J440" s="121"/>
      <c r="K440" s="478"/>
      <c r="L440" s="478"/>
      <c r="M440" s="478"/>
      <c r="N440" s="478"/>
    </row>
    <row r="441" spans="1:14" s="29" customFormat="1" ht="30.75" x14ac:dyDescent="0.25">
      <c r="A441" s="22" t="s">
        <v>149</v>
      </c>
      <c r="B441" s="427">
        <v>701</v>
      </c>
      <c r="C441" s="23" t="s">
        <v>59</v>
      </c>
      <c r="D441" s="23" t="s">
        <v>25</v>
      </c>
      <c r="E441" s="36" t="s">
        <v>102</v>
      </c>
      <c r="F441" s="293"/>
      <c r="G441" s="329">
        <f>G442+G444+G446</f>
        <v>9285000</v>
      </c>
      <c r="H441" s="329">
        <f t="shared" ref="H441:I441" si="150">H442+H444+H446</f>
        <v>6908400</v>
      </c>
      <c r="I441" s="329">
        <f t="shared" si="150"/>
        <v>6932736</v>
      </c>
      <c r="J441" s="316"/>
      <c r="K441" s="475"/>
      <c r="L441" s="475"/>
      <c r="M441" s="475"/>
      <c r="N441" s="475"/>
    </row>
    <row r="442" spans="1:14" s="29" customFormat="1" ht="30.75" x14ac:dyDescent="0.25">
      <c r="A442" s="22" t="s">
        <v>708</v>
      </c>
      <c r="B442" s="428" t="s">
        <v>228</v>
      </c>
      <c r="C442" s="23" t="s">
        <v>59</v>
      </c>
      <c r="D442" s="23" t="s">
        <v>25</v>
      </c>
      <c r="E442" s="36">
        <v>5230010004</v>
      </c>
      <c r="F442" s="293"/>
      <c r="G442" s="329">
        <f>G443</f>
        <v>585000</v>
      </c>
      <c r="H442" s="329">
        <f t="shared" ref="H442:I442" si="151">H443</f>
        <v>608400</v>
      </c>
      <c r="I442" s="329">
        <f t="shared" si="151"/>
        <v>632736</v>
      </c>
      <c r="J442" s="316"/>
      <c r="K442" s="475"/>
      <c r="L442" s="475"/>
      <c r="M442" s="475"/>
      <c r="N442" s="475"/>
    </row>
    <row r="443" spans="1:14" s="29" customFormat="1" ht="30.75" x14ac:dyDescent="0.25">
      <c r="A443" s="32" t="s">
        <v>26</v>
      </c>
      <c r="B443" s="427">
        <v>701</v>
      </c>
      <c r="C443" s="23" t="s">
        <v>59</v>
      </c>
      <c r="D443" s="23" t="s">
        <v>25</v>
      </c>
      <c r="E443" s="36">
        <v>5230010004</v>
      </c>
      <c r="F443" s="23" t="s">
        <v>27</v>
      </c>
      <c r="G443" s="329">
        <v>585000</v>
      </c>
      <c r="H443" s="329">
        <v>608400</v>
      </c>
      <c r="I443" s="329">
        <v>632736</v>
      </c>
      <c r="J443" s="316"/>
      <c r="K443" s="475"/>
      <c r="L443" s="475"/>
      <c r="M443" s="475"/>
      <c r="N443" s="475"/>
    </row>
    <row r="444" spans="1:14" s="29" customFormat="1" ht="45.75" x14ac:dyDescent="0.25">
      <c r="A444" s="32" t="s">
        <v>709</v>
      </c>
      <c r="B444" s="428" t="s">
        <v>228</v>
      </c>
      <c r="C444" s="23" t="s">
        <v>59</v>
      </c>
      <c r="D444" s="23" t="s">
        <v>25</v>
      </c>
      <c r="E444" s="36">
        <v>5230010100</v>
      </c>
      <c r="F444" s="23"/>
      <c r="G444" s="329">
        <f>G445</f>
        <v>8100000</v>
      </c>
      <c r="H444" s="329">
        <f t="shared" ref="H444:I444" si="152">H445</f>
        <v>5700000</v>
      </c>
      <c r="I444" s="329">
        <f t="shared" si="152"/>
        <v>5700000</v>
      </c>
      <c r="J444" s="316"/>
      <c r="K444" s="475"/>
      <c r="L444" s="475"/>
      <c r="M444" s="475"/>
      <c r="N444" s="475"/>
    </row>
    <row r="445" spans="1:14" s="29" customFormat="1" ht="30.75" x14ac:dyDescent="0.25">
      <c r="A445" s="22" t="s">
        <v>54</v>
      </c>
      <c r="B445" s="427">
        <v>701</v>
      </c>
      <c r="C445" s="23" t="s">
        <v>59</v>
      </c>
      <c r="D445" s="23" t="s">
        <v>25</v>
      </c>
      <c r="E445" s="36">
        <v>5230010100</v>
      </c>
      <c r="F445" s="23" t="s">
        <v>55</v>
      </c>
      <c r="G445" s="329">
        <v>8100000</v>
      </c>
      <c r="H445" s="329">
        <v>5700000</v>
      </c>
      <c r="I445" s="329">
        <v>5700000</v>
      </c>
      <c r="J445" s="316"/>
      <c r="K445" s="475"/>
      <c r="L445" s="475"/>
      <c r="M445" s="475"/>
      <c r="N445" s="475"/>
    </row>
    <row r="446" spans="1:14" s="29" customFormat="1" ht="30.75" x14ac:dyDescent="0.25">
      <c r="A446" s="22" t="s">
        <v>722</v>
      </c>
      <c r="B446" s="428" t="s">
        <v>228</v>
      </c>
      <c r="C446" s="23" t="s">
        <v>59</v>
      </c>
      <c r="D446" s="23" t="s">
        <v>25</v>
      </c>
      <c r="E446" s="36" t="s">
        <v>723</v>
      </c>
      <c r="F446" s="23"/>
      <c r="G446" s="329">
        <f>SUM(G447:G448)</f>
        <v>600000</v>
      </c>
      <c r="H446" s="329">
        <f t="shared" ref="H446:I446" si="153">SUM(H447:H448)</f>
        <v>600000</v>
      </c>
      <c r="I446" s="329">
        <f t="shared" si="153"/>
        <v>600000</v>
      </c>
      <c r="J446" s="316"/>
      <c r="K446" s="475"/>
      <c r="L446" s="475"/>
      <c r="M446" s="475"/>
      <c r="N446" s="475"/>
    </row>
    <row r="447" spans="1:14" s="29" customFormat="1" x14ac:dyDescent="0.25">
      <c r="A447" s="32" t="s">
        <v>52</v>
      </c>
      <c r="B447" s="427">
        <v>701</v>
      </c>
      <c r="C447" s="23" t="s">
        <v>59</v>
      </c>
      <c r="D447" s="23" t="s">
        <v>25</v>
      </c>
      <c r="E447" s="36" t="s">
        <v>723</v>
      </c>
      <c r="F447" s="23" t="s">
        <v>53</v>
      </c>
      <c r="G447" s="329">
        <v>0</v>
      </c>
      <c r="H447" s="329">
        <v>600000</v>
      </c>
      <c r="I447" s="329">
        <v>600000</v>
      </c>
      <c r="J447" s="316"/>
      <c r="K447" s="475"/>
      <c r="L447" s="475"/>
      <c r="M447" s="475"/>
      <c r="N447" s="475"/>
    </row>
    <row r="448" spans="1:14" s="29" customFormat="1" x14ac:dyDescent="0.25">
      <c r="A448" s="32" t="s">
        <v>28</v>
      </c>
      <c r="B448" s="427">
        <v>701</v>
      </c>
      <c r="C448" s="23" t="s">
        <v>59</v>
      </c>
      <c r="D448" s="23" t="s">
        <v>25</v>
      </c>
      <c r="E448" s="36" t="s">
        <v>723</v>
      </c>
      <c r="F448" s="23" t="s">
        <v>29</v>
      </c>
      <c r="G448" s="329">
        <v>600000</v>
      </c>
      <c r="H448" s="329">
        <v>0</v>
      </c>
      <c r="I448" s="329">
        <v>0</v>
      </c>
      <c r="J448" s="316"/>
      <c r="K448" s="475"/>
      <c r="L448" s="475"/>
      <c r="M448" s="475"/>
      <c r="N448" s="475"/>
    </row>
    <row r="449" spans="1:14" s="29" customFormat="1" ht="47.25" x14ac:dyDescent="0.25">
      <c r="A449" s="18" t="s">
        <v>41</v>
      </c>
      <c r="B449" s="427">
        <v>701</v>
      </c>
      <c r="C449" s="19" t="s">
        <v>59</v>
      </c>
      <c r="D449" s="19" t="s">
        <v>25</v>
      </c>
      <c r="E449" s="19" t="s">
        <v>42</v>
      </c>
      <c r="F449" s="19"/>
      <c r="G449" s="20">
        <f>G450+G457</f>
        <v>23273307.120000001</v>
      </c>
      <c r="H449" s="20">
        <f>H450+H457</f>
        <v>22073307.120000001</v>
      </c>
      <c r="I449" s="20">
        <f>I450+I457</f>
        <v>24300000</v>
      </c>
      <c r="J449" s="316"/>
      <c r="K449" s="475"/>
      <c r="L449" s="475"/>
      <c r="M449" s="475"/>
      <c r="N449" s="475"/>
    </row>
    <row r="450" spans="1:14" s="29" customFormat="1" ht="60.75" x14ac:dyDescent="0.25">
      <c r="A450" s="22" t="s">
        <v>217</v>
      </c>
      <c r="B450" s="428" t="s">
        <v>228</v>
      </c>
      <c r="C450" s="23" t="s">
        <v>59</v>
      </c>
      <c r="D450" s="23" t="s">
        <v>25</v>
      </c>
      <c r="E450" s="23" t="s">
        <v>44</v>
      </c>
      <c r="F450" s="23"/>
      <c r="G450" s="24">
        <f>G451+G453+G455</f>
        <v>20273307.120000001</v>
      </c>
      <c r="H450" s="24">
        <f t="shared" ref="H450:I450" si="154">H451+H453+H455</f>
        <v>19073307.120000001</v>
      </c>
      <c r="I450" s="24">
        <f t="shared" si="154"/>
        <v>21300000</v>
      </c>
      <c r="J450" s="316"/>
      <c r="K450" s="475"/>
      <c r="L450" s="475"/>
      <c r="M450" s="475"/>
      <c r="N450" s="475"/>
    </row>
    <row r="451" spans="1:14" s="29" customFormat="1" ht="30.75" x14ac:dyDescent="0.25">
      <c r="A451" s="22" t="s">
        <v>735</v>
      </c>
      <c r="B451" s="427">
        <v>701</v>
      </c>
      <c r="C451" s="23" t="s">
        <v>59</v>
      </c>
      <c r="D451" s="23" t="s">
        <v>25</v>
      </c>
      <c r="E451" s="23" t="s">
        <v>734</v>
      </c>
      <c r="F451" s="23"/>
      <c r="G451" s="24">
        <f>G452</f>
        <v>12000000</v>
      </c>
      <c r="H451" s="24">
        <f t="shared" ref="H451:I451" si="155">H452</f>
        <v>12000000</v>
      </c>
      <c r="I451" s="24">
        <f t="shared" si="155"/>
        <v>12000000</v>
      </c>
      <c r="J451" s="316"/>
      <c r="K451" s="475"/>
      <c r="L451" s="475"/>
      <c r="M451" s="475"/>
      <c r="N451" s="475"/>
    </row>
    <row r="452" spans="1:14" s="29" customFormat="1" x14ac:dyDescent="0.25">
      <c r="A452" s="22" t="s">
        <v>52</v>
      </c>
      <c r="B452" s="428" t="s">
        <v>228</v>
      </c>
      <c r="C452" s="23" t="s">
        <v>59</v>
      </c>
      <c r="D452" s="23" t="s">
        <v>25</v>
      </c>
      <c r="E452" s="23" t="s">
        <v>734</v>
      </c>
      <c r="F452" s="23" t="s">
        <v>53</v>
      </c>
      <c r="G452" s="24">
        <v>12000000</v>
      </c>
      <c r="H452" s="24">
        <v>12000000</v>
      </c>
      <c r="I452" s="24">
        <v>12000000</v>
      </c>
      <c r="J452" s="316"/>
      <c r="K452" s="475"/>
      <c r="L452" s="475"/>
      <c r="M452" s="475"/>
      <c r="N452" s="475"/>
    </row>
    <row r="453" spans="1:14" s="29" customFormat="1" ht="30.75" x14ac:dyDescent="0.25">
      <c r="A453" s="22" t="s">
        <v>736</v>
      </c>
      <c r="B453" s="427">
        <v>701</v>
      </c>
      <c r="C453" s="23" t="s">
        <v>59</v>
      </c>
      <c r="D453" s="23" t="s">
        <v>25</v>
      </c>
      <c r="E453" s="23">
        <v>6130010012</v>
      </c>
      <c r="F453" s="23"/>
      <c r="G453" s="24">
        <f>G454</f>
        <v>7973307.1200000001</v>
      </c>
      <c r="H453" s="24">
        <f t="shared" ref="H453:I453" si="156">H454</f>
        <v>6773307.1200000001</v>
      </c>
      <c r="I453" s="24">
        <f t="shared" si="156"/>
        <v>9000000</v>
      </c>
      <c r="J453" s="316"/>
      <c r="K453" s="475"/>
      <c r="L453" s="475"/>
      <c r="M453" s="475"/>
      <c r="N453" s="475"/>
    </row>
    <row r="454" spans="1:14" s="29" customFormat="1" ht="30.75" x14ac:dyDescent="0.25">
      <c r="A454" s="22" t="s">
        <v>124</v>
      </c>
      <c r="B454" s="428" t="s">
        <v>228</v>
      </c>
      <c r="C454" s="23" t="s">
        <v>59</v>
      </c>
      <c r="D454" s="23" t="s">
        <v>25</v>
      </c>
      <c r="E454" s="23">
        <v>6130010012</v>
      </c>
      <c r="F454" s="23" t="s">
        <v>49</v>
      </c>
      <c r="G454" s="24">
        <v>7973307.1200000001</v>
      </c>
      <c r="H454" s="24">
        <v>6773307.1200000001</v>
      </c>
      <c r="I454" s="24">
        <v>9000000</v>
      </c>
      <c r="J454" s="316"/>
      <c r="K454" s="475"/>
      <c r="L454" s="475"/>
      <c r="M454" s="475"/>
      <c r="N454" s="475"/>
    </row>
    <row r="455" spans="1:14" s="29" customFormat="1" ht="60.75" x14ac:dyDescent="0.25">
      <c r="A455" s="22" t="s">
        <v>738</v>
      </c>
      <c r="B455" s="427">
        <v>701</v>
      </c>
      <c r="C455" s="23" t="s">
        <v>59</v>
      </c>
      <c r="D455" s="23" t="s">
        <v>25</v>
      </c>
      <c r="E455" s="23" t="s">
        <v>737</v>
      </c>
      <c r="F455" s="23"/>
      <c r="G455" s="24">
        <f>G456</f>
        <v>300000</v>
      </c>
      <c r="H455" s="24">
        <f t="shared" ref="H455:I455" si="157">H456</f>
        <v>300000</v>
      </c>
      <c r="I455" s="24">
        <f t="shared" si="157"/>
        <v>300000</v>
      </c>
      <c r="J455" s="316"/>
      <c r="K455" s="475"/>
      <c r="L455" s="475"/>
      <c r="M455" s="475"/>
      <c r="N455" s="475"/>
    </row>
    <row r="456" spans="1:14" s="29" customFormat="1" x14ac:dyDescent="0.25">
      <c r="A456" s="22" t="s">
        <v>52</v>
      </c>
      <c r="B456" s="428" t="s">
        <v>228</v>
      </c>
      <c r="C456" s="23" t="s">
        <v>59</v>
      </c>
      <c r="D456" s="23" t="s">
        <v>25</v>
      </c>
      <c r="E456" s="23" t="s">
        <v>737</v>
      </c>
      <c r="F456" s="23" t="s">
        <v>53</v>
      </c>
      <c r="G456" s="24">
        <v>300000</v>
      </c>
      <c r="H456" s="24">
        <v>300000</v>
      </c>
      <c r="I456" s="24">
        <v>300000</v>
      </c>
      <c r="J456" s="316"/>
      <c r="K456" s="475"/>
      <c r="L456" s="475"/>
      <c r="M456" s="475"/>
      <c r="N456" s="475"/>
    </row>
    <row r="457" spans="1:14" s="29" customFormat="1" x14ac:dyDescent="0.25">
      <c r="A457" s="22" t="s">
        <v>50</v>
      </c>
      <c r="B457" s="427">
        <v>701</v>
      </c>
      <c r="C457" s="23" t="s">
        <v>59</v>
      </c>
      <c r="D457" s="23" t="s">
        <v>25</v>
      </c>
      <c r="E457" s="23" t="s">
        <v>125</v>
      </c>
      <c r="F457" s="23"/>
      <c r="G457" s="24">
        <f>G458</f>
        <v>3000000</v>
      </c>
      <c r="H457" s="24">
        <f t="shared" ref="H457:I458" si="158">H458</f>
        <v>3000000</v>
      </c>
      <c r="I457" s="24">
        <f t="shared" si="158"/>
        <v>3000000</v>
      </c>
      <c r="J457" s="316"/>
      <c r="K457" s="475"/>
      <c r="L457" s="475"/>
      <c r="M457" s="475"/>
      <c r="N457" s="475"/>
    </row>
    <row r="458" spans="1:14" s="29" customFormat="1" ht="45.75" x14ac:dyDescent="0.25">
      <c r="A458" s="22" t="s">
        <v>740</v>
      </c>
      <c r="B458" s="428" t="s">
        <v>228</v>
      </c>
      <c r="C458" s="23" t="s">
        <v>59</v>
      </c>
      <c r="D458" s="23" t="s">
        <v>25</v>
      </c>
      <c r="E458" s="23" t="s">
        <v>739</v>
      </c>
      <c r="F458" s="23"/>
      <c r="G458" s="24">
        <f>G459</f>
        <v>3000000</v>
      </c>
      <c r="H458" s="24">
        <f t="shared" si="158"/>
        <v>3000000</v>
      </c>
      <c r="I458" s="24">
        <f t="shared" si="158"/>
        <v>3000000</v>
      </c>
      <c r="J458" s="316"/>
      <c r="K458" s="475"/>
      <c r="L458" s="475"/>
      <c r="M458" s="475"/>
      <c r="N458" s="475"/>
    </row>
    <row r="459" spans="1:14" s="29" customFormat="1" x14ac:dyDescent="0.25">
      <c r="A459" s="22" t="s">
        <v>52</v>
      </c>
      <c r="B459" s="427">
        <v>701</v>
      </c>
      <c r="C459" s="23" t="s">
        <v>59</v>
      </c>
      <c r="D459" s="23" t="s">
        <v>25</v>
      </c>
      <c r="E459" s="23" t="s">
        <v>739</v>
      </c>
      <c r="F459" s="23" t="s">
        <v>53</v>
      </c>
      <c r="G459" s="24">
        <v>3000000</v>
      </c>
      <c r="H459" s="24">
        <v>3000000</v>
      </c>
      <c r="I459" s="24">
        <v>3000000</v>
      </c>
      <c r="J459" s="316"/>
      <c r="K459" s="475"/>
      <c r="L459" s="475"/>
      <c r="M459" s="475"/>
      <c r="N459" s="475"/>
    </row>
    <row r="460" spans="1:14" s="27" customFormat="1" x14ac:dyDescent="0.25">
      <c r="A460" s="18" t="s">
        <v>126</v>
      </c>
      <c r="B460" s="428" t="s">
        <v>228</v>
      </c>
      <c r="C460" s="19" t="s">
        <v>59</v>
      </c>
      <c r="D460" s="19" t="s">
        <v>30</v>
      </c>
      <c r="E460" s="19"/>
      <c r="F460" s="19"/>
      <c r="G460" s="20">
        <f>G461+G467+G475+G479</f>
        <v>45076530.609999999</v>
      </c>
      <c r="H460" s="20">
        <f>H461+H467+H475+H479</f>
        <v>45897791.100000001</v>
      </c>
      <c r="I460" s="20">
        <f>I461+I467+I475+I479</f>
        <v>46958194.240000002</v>
      </c>
      <c r="J460" s="114"/>
      <c r="K460" s="484"/>
      <c r="L460" s="484"/>
      <c r="M460" s="484"/>
      <c r="N460" s="484"/>
    </row>
    <row r="461" spans="1:14" ht="47.25" x14ac:dyDescent="0.25">
      <c r="A461" s="34" t="s">
        <v>100</v>
      </c>
      <c r="B461" s="427">
        <v>701</v>
      </c>
      <c r="C461" s="19" t="s">
        <v>59</v>
      </c>
      <c r="D461" s="19" t="s">
        <v>30</v>
      </c>
      <c r="E461" s="35" t="s">
        <v>101</v>
      </c>
      <c r="F461" s="19"/>
      <c r="G461" s="328">
        <f t="shared" ref="G461:I463" si="159">G462</f>
        <v>2276711.13</v>
      </c>
      <c r="H461" s="328">
        <f t="shared" si="159"/>
        <v>2334791.1</v>
      </c>
      <c r="I461" s="328">
        <f t="shared" si="159"/>
        <v>2395194.2400000002</v>
      </c>
      <c r="K461" s="474"/>
      <c r="L461" s="474"/>
      <c r="M461" s="474"/>
      <c r="N461" s="474"/>
    </row>
    <row r="462" spans="1:14" x14ac:dyDescent="0.25">
      <c r="A462" s="22" t="s">
        <v>43</v>
      </c>
      <c r="B462" s="428" t="s">
        <v>228</v>
      </c>
      <c r="C462" s="23" t="s">
        <v>59</v>
      </c>
      <c r="D462" s="23" t="s">
        <v>30</v>
      </c>
      <c r="E462" s="36" t="s">
        <v>102</v>
      </c>
      <c r="F462" s="23"/>
      <c r="G462" s="329">
        <f t="shared" si="159"/>
        <v>2276711.13</v>
      </c>
      <c r="H462" s="329">
        <f t="shared" si="159"/>
        <v>2334791.1</v>
      </c>
      <c r="I462" s="329">
        <f t="shared" si="159"/>
        <v>2395194.2400000002</v>
      </c>
      <c r="K462" s="474"/>
      <c r="L462" s="474"/>
      <c r="M462" s="474"/>
      <c r="N462" s="474"/>
    </row>
    <row r="463" spans="1:14" s="56" customFormat="1" x14ac:dyDescent="0.25">
      <c r="A463" s="22" t="s">
        <v>150</v>
      </c>
      <c r="B463" s="427">
        <v>701</v>
      </c>
      <c r="C463" s="23" t="s">
        <v>59</v>
      </c>
      <c r="D463" s="23" t="s">
        <v>30</v>
      </c>
      <c r="E463" s="36" t="s">
        <v>102</v>
      </c>
      <c r="F463" s="23"/>
      <c r="G463" s="329">
        <f>G464</f>
        <v>2276711.13</v>
      </c>
      <c r="H463" s="329">
        <f t="shared" si="159"/>
        <v>2334791.1</v>
      </c>
      <c r="I463" s="329">
        <f t="shared" si="159"/>
        <v>2395194.2400000002</v>
      </c>
      <c r="J463" s="314"/>
      <c r="K463" s="486"/>
      <c r="L463" s="486"/>
      <c r="M463" s="486"/>
      <c r="N463" s="486"/>
    </row>
    <row r="464" spans="1:14" s="56" customFormat="1" ht="60.75" x14ac:dyDescent="0.25">
      <c r="A464" s="22" t="s">
        <v>710</v>
      </c>
      <c r="B464" s="428" t="s">
        <v>228</v>
      </c>
      <c r="C464" s="23" t="s">
        <v>59</v>
      </c>
      <c r="D464" s="23" t="s">
        <v>30</v>
      </c>
      <c r="E464" s="36">
        <v>5230010020</v>
      </c>
      <c r="F464" s="23"/>
      <c r="G464" s="329">
        <f>SUM(G465:G466)</f>
        <v>2276711.13</v>
      </c>
      <c r="H464" s="329">
        <f t="shared" ref="H464:I464" si="160">SUM(H465:H466)</f>
        <v>2334791.1</v>
      </c>
      <c r="I464" s="329">
        <f t="shared" si="160"/>
        <v>2395194.2400000002</v>
      </c>
      <c r="J464" s="314"/>
      <c r="K464" s="486"/>
      <c r="L464" s="486"/>
      <c r="M464" s="486"/>
      <c r="N464" s="486"/>
    </row>
    <row r="465" spans="1:14" ht="30.75" x14ac:dyDescent="0.25">
      <c r="A465" s="22" t="s">
        <v>26</v>
      </c>
      <c r="B465" s="427">
        <v>701</v>
      </c>
      <c r="C465" s="23" t="s">
        <v>59</v>
      </c>
      <c r="D465" s="23" t="s">
        <v>30</v>
      </c>
      <c r="E465" s="36">
        <v>5230010020</v>
      </c>
      <c r="F465" s="23" t="s">
        <v>27</v>
      </c>
      <c r="G465" s="330">
        <v>1451999.13</v>
      </c>
      <c r="H465" s="330">
        <v>1510079.1</v>
      </c>
      <c r="I465" s="330">
        <v>1570482.24</v>
      </c>
      <c r="K465" s="474"/>
      <c r="L465" s="474"/>
      <c r="M465" s="474"/>
      <c r="N465" s="474"/>
    </row>
    <row r="466" spans="1:14" x14ac:dyDescent="0.25">
      <c r="A466" s="22" t="s">
        <v>52</v>
      </c>
      <c r="B466" s="427">
        <v>701</v>
      </c>
      <c r="C466" s="23" t="s">
        <v>59</v>
      </c>
      <c r="D466" s="23" t="s">
        <v>30</v>
      </c>
      <c r="E466" s="36">
        <v>5230010020</v>
      </c>
      <c r="F466" s="23" t="s">
        <v>53</v>
      </c>
      <c r="G466" s="330">
        <v>824712</v>
      </c>
      <c r="H466" s="330">
        <v>824712</v>
      </c>
      <c r="I466" s="330">
        <v>824712</v>
      </c>
      <c r="K466" s="474"/>
      <c r="L466" s="474"/>
      <c r="M466" s="474"/>
      <c r="N466" s="474"/>
    </row>
    <row r="467" spans="1:14" x14ac:dyDescent="0.25">
      <c r="A467" s="18" t="s">
        <v>120</v>
      </c>
      <c r="B467" s="428" t="s">
        <v>228</v>
      </c>
      <c r="C467" s="19" t="s">
        <v>59</v>
      </c>
      <c r="D467" s="19" t="s">
        <v>30</v>
      </c>
      <c r="E467" s="19" t="s">
        <v>121</v>
      </c>
      <c r="F467" s="19"/>
      <c r="G467" s="328">
        <f>G468+G472</f>
        <v>2063000</v>
      </c>
      <c r="H467" s="328">
        <f>H468+H472</f>
        <v>2063000</v>
      </c>
      <c r="I467" s="328">
        <f>I468+I472</f>
        <v>2063000</v>
      </c>
      <c r="K467" s="474"/>
      <c r="L467" s="474"/>
      <c r="M467" s="474"/>
      <c r="N467" s="474"/>
    </row>
    <row r="468" spans="1:14" ht="45.75" x14ac:dyDescent="0.25">
      <c r="A468" s="22" t="s">
        <v>199</v>
      </c>
      <c r="B468" s="427">
        <v>701</v>
      </c>
      <c r="C468" s="23" t="s">
        <v>59</v>
      </c>
      <c r="D468" s="23" t="s">
        <v>30</v>
      </c>
      <c r="E468" s="23" t="s">
        <v>127</v>
      </c>
      <c r="F468" s="23"/>
      <c r="G468" s="329">
        <f>G469</f>
        <v>794000</v>
      </c>
      <c r="H468" s="329">
        <f t="shared" ref="H468:I468" si="161">H469</f>
        <v>794000</v>
      </c>
      <c r="I468" s="329">
        <f t="shared" si="161"/>
        <v>794000</v>
      </c>
      <c r="K468" s="474"/>
      <c r="L468" s="474"/>
      <c r="M468" s="474"/>
      <c r="N468" s="474"/>
    </row>
    <row r="469" spans="1:14" ht="45.75" x14ac:dyDescent="0.25">
      <c r="A469" s="22" t="s">
        <v>743</v>
      </c>
      <c r="B469" s="428" t="s">
        <v>228</v>
      </c>
      <c r="C469" s="23" t="s">
        <v>59</v>
      </c>
      <c r="D469" s="23" t="s">
        <v>30</v>
      </c>
      <c r="E469" s="23">
        <v>5530010030</v>
      </c>
      <c r="F469" s="23"/>
      <c r="G469" s="329">
        <f>SUM(G470:G471)</f>
        <v>794000</v>
      </c>
      <c r="H469" s="329">
        <f t="shared" ref="H469:I469" si="162">SUM(H470:H471)</f>
        <v>794000</v>
      </c>
      <c r="I469" s="329">
        <f t="shared" si="162"/>
        <v>794000</v>
      </c>
      <c r="K469" s="474"/>
      <c r="L469" s="474"/>
      <c r="M469" s="474"/>
      <c r="N469" s="474"/>
    </row>
    <row r="470" spans="1:14" ht="30.75" x14ac:dyDescent="0.25">
      <c r="A470" s="22" t="s">
        <v>26</v>
      </c>
      <c r="B470" s="427">
        <v>701</v>
      </c>
      <c r="C470" s="23" t="s">
        <v>59</v>
      </c>
      <c r="D470" s="23" t="s">
        <v>30</v>
      </c>
      <c r="E470" s="23">
        <v>5530010030</v>
      </c>
      <c r="F470" s="23" t="s">
        <v>27</v>
      </c>
      <c r="G470" s="329">
        <v>194000</v>
      </c>
      <c r="H470" s="329">
        <v>194000</v>
      </c>
      <c r="I470" s="329">
        <v>194000</v>
      </c>
      <c r="K470" s="474"/>
      <c r="L470" s="474"/>
      <c r="M470" s="474"/>
      <c r="N470" s="474"/>
    </row>
    <row r="471" spans="1:14" x14ac:dyDescent="0.25">
      <c r="A471" s="22" t="s">
        <v>52</v>
      </c>
      <c r="B471" s="428" t="s">
        <v>228</v>
      </c>
      <c r="C471" s="23" t="s">
        <v>59</v>
      </c>
      <c r="D471" s="23" t="s">
        <v>30</v>
      </c>
      <c r="E471" s="23">
        <v>5530010030</v>
      </c>
      <c r="F471" s="23" t="s">
        <v>53</v>
      </c>
      <c r="G471" s="329">
        <v>600000</v>
      </c>
      <c r="H471" s="329">
        <v>600000</v>
      </c>
      <c r="I471" s="329">
        <v>600000</v>
      </c>
      <c r="K471" s="474"/>
      <c r="L471" s="474"/>
      <c r="M471" s="474"/>
      <c r="N471" s="474"/>
    </row>
    <row r="472" spans="1:14" x14ac:dyDescent="0.25">
      <c r="A472" s="22" t="s">
        <v>50</v>
      </c>
      <c r="B472" s="427">
        <v>701</v>
      </c>
      <c r="C472" s="23" t="s">
        <v>59</v>
      </c>
      <c r="D472" s="23" t="s">
        <v>30</v>
      </c>
      <c r="E472" s="23" t="s">
        <v>122</v>
      </c>
      <c r="F472" s="23"/>
      <c r="G472" s="329">
        <f>G473</f>
        <v>1269000</v>
      </c>
      <c r="H472" s="329">
        <f t="shared" ref="H472:I473" si="163">H473</f>
        <v>1269000</v>
      </c>
      <c r="I472" s="329">
        <f t="shared" si="163"/>
        <v>1269000</v>
      </c>
      <c r="K472" s="474"/>
      <c r="L472" s="474"/>
      <c r="M472" s="474"/>
      <c r="N472" s="474"/>
    </row>
    <row r="473" spans="1:14" ht="45.75" x14ac:dyDescent="0.25">
      <c r="A473" s="22" t="s">
        <v>742</v>
      </c>
      <c r="B473" s="428" t="s">
        <v>228</v>
      </c>
      <c r="C473" s="23" t="s">
        <v>59</v>
      </c>
      <c r="D473" s="23" t="s">
        <v>30</v>
      </c>
      <c r="E473" s="23">
        <v>5540071020</v>
      </c>
      <c r="F473" s="23"/>
      <c r="G473" s="329">
        <f>G474</f>
        <v>1269000</v>
      </c>
      <c r="H473" s="329">
        <f t="shared" si="163"/>
        <v>1269000</v>
      </c>
      <c r="I473" s="329">
        <f t="shared" si="163"/>
        <v>1269000</v>
      </c>
      <c r="K473" s="474"/>
      <c r="L473" s="474"/>
      <c r="M473" s="474"/>
      <c r="N473" s="474"/>
    </row>
    <row r="474" spans="1:14" x14ac:dyDescent="0.25">
      <c r="A474" s="22" t="s">
        <v>52</v>
      </c>
      <c r="B474" s="427">
        <v>701</v>
      </c>
      <c r="C474" s="23" t="s">
        <v>59</v>
      </c>
      <c r="D474" s="23" t="s">
        <v>30</v>
      </c>
      <c r="E474" s="23">
        <v>5540071020</v>
      </c>
      <c r="F474" s="23" t="s">
        <v>53</v>
      </c>
      <c r="G474" s="329">
        <v>1269000</v>
      </c>
      <c r="H474" s="329">
        <v>1269000</v>
      </c>
      <c r="I474" s="329">
        <v>1269000</v>
      </c>
      <c r="K474" s="474"/>
      <c r="L474" s="474"/>
      <c r="M474" s="474"/>
      <c r="N474" s="474"/>
    </row>
    <row r="475" spans="1:14" ht="47.25" x14ac:dyDescent="0.25">
      <c r="A475" s="18" t="s">
        <v>41</v>
      </c>
      <c r="B475" s="428" t="s">
        <v>228</v>
      </c>
      <c r="C475" s="19" t="s">
        <v>59</v>
      </c>
      <c r="D475" s="19" t="s">
        <v>30</v>
      </c>
      <c r="E475" s="19" t="s">
        <v>42</v>
      </c>
      <c r="F475" s="19"/>
      <c r="G475" s="328">
        <f t="shared" ref="G475:I477" si="164">G476</f>
        <v>27236819.48</v>
      </c>
      <c r="H475" s="328">
        <f t="shared" si="164"/>
        <v>28000000</v>
      </c>
      <c r="I475" s="328">
        <f t="shared" si="164"/>
        <v>29000000</v>
      </c>
      <c r="K475" s="474"/>
      <c r="L475" s="474"/>
      <c r="M475" s="474"/>
      <c r="N475" s="474"/>
    </row>
    <row r="476" spans="1:14" ht="60.75" x14ac:dyDescent="0.25">
      <c r="A476" s="22" t="s">
        <v>217</v>
      </c>
      <c r="B476" s="427">
        <v>701</v>
      </c>
      <c r="C476" s="23" t="s">
        <v>59</v>
      </c>
      <c r="D476" s="23" t="s">
        <v>30</v>
      </c>
      <c r="E476" s="23" t="s">
        <v>44</v>
      </c>
      <c r="F476" s="23"/>
      <c r="G476" s="329">
        <f>G477</f>
        <v>27236819.48</v>
      </c>
      <c r="H476" s="329">
        <f t="shared" si="164"/>
        <v>28000000</v>
      </c>
      <c r="I476" s="329">
        <f t="shared" si="164"/>
        <v>29000000</v>
      </c>
      <c r="K476" s="474"/>
      <c r="L476" s="474"/>
      <c r="M476" s="474"/>
      <c r="N476" s="474"/>
    </row>
    <row r="477" spans="1:14" ht="30.75" x14ac:dyDescent="0.25">
      <c r="A477" s="22" t="s">
        <v>272</v>
      </c>
      <c r="B477" s="428" t="s">
        <v>228</v>
      </c>
      <c r="C477" s="23" t="s">
        <v>59</v>
      </c>
      <c r="D477" s="23" t="s">
        <v>30</v>
      </c>
      <c r="E477" s="23" t="s">
        <v>741</v>
      </c>
      <c r="F477" s="23"/>
      <c r="G477" s="329">
        <f>G478</f>
        <v>27236819.48</v>
      </c>
      <c r="H477" s="329">
        <f t="shared" si="164"/>
        <v>28000000</v>
      </c>
      <c r="I477" s="329">
        <f t="shared" si="164"/>
        <v>29000000</v>
      </c>
      <c r="K477" s="474"/>
      <c r="L477" s="474"/>
      <c r="M477" s="474"/>
      <c r="N477" s="474"/>
    </row>
    <row r="478" spans="1:14" x14ac:dyDescent="0.25">
      <c r="A478" s="22" t="s">
        <v>52</v>
      </c>
      <c r="B478" s="427">
        <v>701</v>
      </c>
      <c r="C478" s="23" t="s">
        <v>59</v>
      </c>
      <c r="D478" s="23" t="s">
        <v>30</v>
      </c>
      <c r="E478" s="23" t="s">
        <v>741</v>
      </c>
      <c r="F478" s="23" t="s">
        <v>53</v>
      </c>
      <c r="G478" s="329">
        <v>27236819.48</v>
      </c>
      <c r="H478" s="329">
        <v>28000000</v>
      </c>
      <c r="I478" s="329">
        <v>29000000</v>
      </c>
      <c r="K478" s="474"/>
      <c r="L478" s="474"/>
      <c r="M478" s="474"/>
      <c r="N478" s="474"/>
    </row>
    <row r="479" spans="1:14" x14ac:dyDescent="0.25">
      <c r="A479" s="18" t="s">
        <v>18</v>
      </c>
      <c r="B479" s="428" t="s">
        <v>228</v>
      </c>
      <c r="C479" s="19" t="s">
        <v>59</v>
      </c>
      <c r="D479" s="19" t="s">
        <v>30</v>
      </c>
      <c r="E479" s="19" t="s">
        <v>19</v>
      </c>
      <c r="F479" s="19"/>
      <c r="G479" s="20">
        <f t="shared" ref="G479:I480" si="165">G480</f>
        <v>13500000</v>
      </c>
      <c r="H479" s="20">
        <f t="shared" si="165"/>
        <v>13500000</v>
      </c>
      <c r="I479" s="20">
        <f t="shared" si="165"/>
        <v>13500000</v>
      </c>
      <c r="K479" s="474"/>
      <c r="L479" s="474"/>
      <c r="M479" s="474"/>
      <c r="N479" s="474"/>
    </row>
    <row r="480" spans="1:14" x14ac:dyDescent="0.25">
      <c r="A480" s="22" t="s">
        <v>56</v>
      </c>
      <c r="B480" s="427">
        <v>701</v>
      </c>
      <c r="C480" s="23" t="s">
        <v>59</v>
      </c>
      <c r="D480" s="23" t="s">
        <v>30</v>
      </c>
      <c r="E480" s="23" t="s">
        <v>38</v>
      </c>
      <c r="F480" s="23"/>
      <c r="G480" s="24">
        <f t="shared" si="165"/>
        <v>13500000</v>
      </c>
      <c r="H480" s="24">
        <f t="shared" si="165"/>
        <v>13500000</v>
      </c>
      <c r="I480" s="24">
        <f t="shared" si="165"/>
        <v>13500000</v>
      </c>
      <c r="K480" s="474"/>
      <c r="L480" s="474"/>
      <c r="M480" s="474"/>
      <c r="N480" s="474"/>
    </row>
    <row r="481" spans="1:14" ht="30.75" x14ac:dyDescent="0.25">
      <c r="A481" s="22" t="s">
        <v>188</v>
      </c>
      <c r="B481" s="428" t="s">
        <v>228</v>
      </c>
      <c r="C481" s="23" t="s">
        <v>59</v>
      </c>
      <c r="D481" s="23" t="s">
        <v>30</v>
      </c>
      <c r="E481" s="23" t="s">
        <v>189</v>
      </c>
      <c r="F481" s="23"/>
      <c r="G481" s="24">
        <f>SUM(G482:G483)</f>
        <v>13500000</v>
      </c>
      <c r="H481" s="24">
        <f>SUM(H482:H483)</f>
        <v>13500000</v>
      </c>
      <c r="I481" s="24">
        <f>SUM(I482:I483)</f>
        <v>13500000</v>
      </c>
      <c r="K481" s="474"/>
      <c r="L481" s="474"/>
      <c r="M481" s="474"/>
      <c r="N481" s="474"/>
    </row>
    <row r="482" spans="1:14" ht="30.75" x14ac:dyDescent="0.25">
      <c r="A482" s="22" t="s">
        <v>26</v>
      </c>
      <c r="B482" s="427">
        <v>701</v>
      </c>
      <c r="C482" s="23" t="s">
        <v>59</v>
      </c>
      <c r="D482" s="23" t="s">
        <v>30</v>
      </c>
      <c r="E482" s="23" t="s">
        <v>189</v>
      </c>
      <c r="F482" s="23" t="s">
        <v>27</v>
      </c>
      <c r="G482" s="24">
        <f>'Приложение 3'!F207</f>
        <v>197734</v>
      </c>
      <c r="H482" s="24">
        <f>'Приложение 3'!G207</f>
        <v>197734</v>
      </c>
      <c r="I482" s="24">
        <f>'Приложение 3'!H207</f>
        <v>197734</v>
      </c>
      <c r="K482" s="474"/>
      <c r="L482" s="474"/>
      <c r="M482" s="474"/>
      <c r="N482" s="474"/>
    </row>
    <row r="483" spans="1:14" x14ac:dyDescent="0.25">
      <c r="A483" s="22" t="s">
        <v>52</v>
      </c>
      <c r="B483" s="427">
        <v>701</v>
      </c>
      <c r="C483" s="23" t="s">
        <v>59</v>
      </c>
      <c r="D483" s="23" t="s">
        <v>30</v>
      </c>
      <c r="E483" s="23" t="s">
        <v>189</v>
      </c>
      <c r="F483" s="23" t="s">
        <v>53</v>
      </c>
      <c r="G483" s="24">
        <f>'Приложение 3'!F208</f>
        <v>13302266</v>
      </c>
      <c r="H483" s="24">
        <f>'Приложение 3'!G208</f>
        <v>13302266</v>
      </c>
      <c r="I483" s="24">
        <f>'Приложение 3'!H208</f>
        <v>13302266</v>
      </c>
      <c r="K483" s="474"/>
      <c r="L483" s="474"/>
      <c r="M483" s="474"/>
      <c r="N483" s="474"/>
    </row>
    <row r="484" spans="1:14" ht="30.75" hidden="1" x14ac:dyDescent="0.25">
      <c r="A484" s="22" t="s">
        <v>124</v>
      </c>
      <c r="B484" s="428" t="s">
        <v>228</v>
      </c>
      <c r="C484" s="23" t="s">
        <v>59</v>
      </c>
      <c r="D484" s="23" t="s">
        <v>30</v>
      </c>
      <c r="E484" s="23" t="s">
        <v>38</v>
      </c>
      <c r="F484" s="23" t="s">
        <v>49</v>
      </c>
      <c r="G484" s="24"/>
      <c r="H484" s="24"/>
      <c r="I484" s="28"/>
      <c r="K484" s="474"/>
      <c r="L484" s="474"/>
      <c r="M484" s="474"/>
      <c r="N484" s="474"/>
    </row>
    <row r="485" spans="1:14" s="27" customFormat="1" x14ac:dyDescent="0.25">
      <c r="A485" s="18" t="s">
        <v>128</v>
      </c>
      <c r="B485" s="427">
        <v>701</v>
      </c>
      <c r="C485" s="19" t="s">
        <v>59</v>
      </c>
      <c r="D485" s="19" t="s">
        <v>32</v>
      </c>
      <c r="E485" s="19"/>
      <c r="F485" s="19"/>
      <c r="G485" s="20">
        <f>G486+G497+G507</f>
        <v>17671951.829999998</v>
      </c>
      <c r="H485" s="20">
        <f>H486+H497+H507</f>
        <v>13698632.059999999</v>
      </c>
      <c r="I485" s="20">
        <f>I486+I497+I507</f>
        <v>13794842.059999999</v>
      </c>
      <c r="J485" s="114"/>
      <c r="K485" s="484"/>
      <c r="L485" s="484"/>
      <c r="M485" s="484"/>
      <c r="N485" s="484"/>
    </row>
    <row r="486" spans="1:14" s="27" customFormat="1" ht="31.5" x14ac:dyDescent="0.25">
      <c r="A486" s="18" t="s">
        <v>129</v>
      </c>
      <c r="B486" s="428" t="s">
        <v>228</v>
      </c>
      <c r="C486" s="19" t="s">
        <v>59</v>
      </c>
      <c r="D486" s="19" t="s">
        <v>32</v>
      </c>
      <c r="E486" s="19" t="s">
        <v>130</v>
      </c>
      <c r="F486" s="19"/>
      <c r="G486" s="328">
        <f>G487</f>
        <v>3173334.09</v>
      </c>
      <c r="H486" s="328">
        <f>H487</f>
        <v>2995900</v>
      </c>
      <c r="I486" s="328">
        <f>I487</f>
        <v>2995900</v>
      </c>
      <c r="J486" s="114"/>
      <c r="K486" s="484"/>
      <c r="L486" s="484"/>
      <c r="M486" s="484"/>
      <c r="N486" s="484"/>
    </row>
    <row r="487" spans="1:14" s="27" customFormat="1" ht="30" x14ac:dyDescent="0.25">
      <c r="A487" s="307" t="s">
        <v>218</v>
      </c>
      <c r="B487" s="427">
        <v>701</v>
      </c>
      <c r="C487" s="23" t="s">
        <v>59</v>
      </c>
      <c r="D487" s="23" t="s">
        <v>32</v>
      </c>
      <c r="E487" s="23" t="s">
        <v>131</v>
      </c>
      <c r="F487" s="23"/>
      <c r="G487" s="329">
        <f>G488+G492+G494</f>
        <v>3173334.09</v>
      </c>
      <c r="H487" s="329">
        <f t="shared" ref="H487:I487" si="166">H488+H492+H494</f>
        <v>2995900</v>
      </c>
      <c r="I487" s="329">
        <f t="shared" si="166"/>
        <v>2995900</v>
      </c>
      <c r="J487" s="114"/>
      <c r="K487" s="484"/>
      <c r="L487" s="484"/>
      <c r="M487" s="484"/>
      <c r="N487" s="484"/>
    </row>
    <row r="488" spans="1:14" s="27" customFormat="1" ht="30" x14ac:dyDescent="0.25">
      <c r="A488" s="308" t="s">
        <v>745</v>
      </c>
      <c r="B488" s="428" t="s">
        <v>228</v>
      </c>
      <c r="C488" s="23" t="s">
        <v>59</v>
      </c>
      <c r="D488" s="23" t="s">
        <v>32</v>
      </c>
      <c r="E488" s="23">
        <v>5430010001</v>
      </c>
      <c r="F488" s="23"/>
      <c r="G488" s="329">
        <f>SUM(G489:G491)</f>
        <v>2803334.09</v>
      </c>
      <c r="H488" s="329">
        <f t="shared" ref="H488:I488" si="167">SUM(H489:H491)</f>
        <v>2625900</v>
      </c>
      <c r="I488" s="329">
        <f t="shared" si="167"/>
        <v>2625900</v>
      </c>
      <c r="J488" s="114"/>
      <c r="K488" s="484"/>
      <c r="L488" s="484"/>
      <c r="M488" s="484"/>
      <c r="N488" s="484"/>
    </row>
    <row r="489" spans="1:14" s="27" customFormat="1" ht="75" x14ac:dyDescent="0.25">
      <c r="A489" s="308" t="s">
        <v>22</v>
      </c>
      <c r="B489" s="427">
        <v>701</v>
      </c>
      <c r="C489" s="23" t="s">
        <v>59</v>
      </c>
      <c r="D489" s="23" t="s">
        <v>32</v>
      </c>
      <c r="E489" s="23">
        <v>5430010001</v>
      </c>
      <c r="F489" s="23" t="s">
        <v>23</v>
      </c>
      <c r="G489" s="330">
        <v>272580</v>
      </c>
      <c r="H489" s="330">
        <v>272580</v>
      </c>
      <c r="I489" s="330">
        <v>272580</v>
      </c>
      <c r="J489" s="114"/>
      <c r="K489" s="484"/>
      <c r="L489" s="484"/>
      <c r="M489" s="484"/>
      <c r="N489" s="484"/>
    </row>
    <row r="490" spans="1:14" s="27" customFormat="1" ht="30.75" x14ac:dyDescent="0.25">
      <c r="A490" s="22" t="s">
        <v>26</v>
      </c>
      <c r="B490" s="428" t="s">
        <v>228</v>
      </c>
      <c r="C490" s="23" t="s">
        <v>59</v>
      </c>
      <c r="D490" s="23" t="s">
        <v>32</v>
      </c>
      <c r="E490" s="23" t="s">
        <v>821</v>
      </c>
      <c r="F490" s="23" t="s">
        <v>27</v>
      </c>
      <c r="G490" s="330">
        <f>1218924.62+177434.09</f>
        <v>1396358.7100000002</v>
      </c>
      <c r="H490" s="330">
        <v>1218924.6200000001</v>
      </c>
      <c r="I490" s="330">
        <v>1218924.6200000001</v>
      </c>
      <c r="J490" s="114"/>
      <c r="K490" s="484"/>
      <c r="L490" s="484"/>
      <c r="M490" s="484"/>
      <c r="N490" s="484"/>
    </row>
    <row r="491" spans="1:14" s="27" customFormat="1" x14ac:dyDescent="0.25">
      <c r="A491" s="22" t="s">
        <v>52</v>
      </c>
      <c r="B491" s="427">
        <v>701</v>
      </c>
      <c r="C491" s="23" t="s">
        <v>59</v>
      </c>
      <c r="D491" s="23" t="s">
        <v>32</v>
      </c>
      <c r="E491" s="23">
        <v>5430010001</v>
      </c>
      <c r="F491" s="23" t="s">
        <v>53</v>
      </c>
      <c r="G491" s="330">
        <v>1134395.3799999999</v>
      </c>
      <c r="H491" s="330">
        <v>1134395.3799999999</v>
      </c>
      <c r="I491" s="330">
        <v>1134395.3799999999</v>
      </c>
      <c r="J491" s="114"/>
      <c r="K491" s="484"/>
      <c r="L491" s="484"/>
      <c r="M491" s="484"/>
      <c r="N491" s="484"/>
    </row>
    <row r="492" spans="1:14" s="27" customFormat="1" ht="30.75" x14ac:dyDescent="0.25">
      <c r="A492" s="22" t="s">
        <v>746</v>
      </c>
      <c r="B492" s="428" t="s">
        <v>228</v>
      </c>
      <c r="C492" s="23" t="s">
        <v>59</v>
      </c>
      <c r="D492" s="23" t="s">
        <v>32</v>
      </c>
      <c r="E492" s="23">
        <v>5430010002</v>
      </c>
      <c r="F492" s="23"/>
      <c r="G492" s="330">
        <f>G493</f>
        <v>50000</v>
      </c>
      <c r="H492" s="330">
        <f t="shared" ref="H492:I492" si="168">H493</f>
        <v>50000</v>
      </c>
      <c r="I492" s="330">
        <f t="shared" si="168"/>
        <v>50000</v>
      </c>
      <c r="J492" s="114"/>
      <c r="K492" s="484"/>
      <c r="L492" s="484"/>
      <c r="M492" s="484"/>
      <c r="N492" s="484"/>
    </row>
    <row r="493" spans="1:14" s="27" customFormat="1" ht="30.75" x14ac:dyDescent="0.25">
      <c r="A493" s="22" t="s">
        <v>26</v>
      </c>
      <c r="B493" s="427">
        <v>701</v>
      </c>
      <c r="C493" s="23" t="s">
        <v>59</v>
      </c>
      <c r="D493" s="23" t="s">
        <v>32</v>
      </c>
      <c r="E493" s="23">
        <v>5430010002</v>
      </c>
      <c r="F493" s="23" t="s">
        <v>27</v>
      </c>
      <c r="G493" s="330">
        <v>50000</v>
      </c>
      <c r="H493" s="330">
        <v>50000</v>
      </c>
      <c r="I493" s="330">
        <v>50000</v>
      </c>
      <c r="J493" s="114"/>
      <c r="K493" s="484"/>
      <c r="L493" s="484"/>
      <c r="M493" s="484"/>
      <c r="N493" s="484"/>
    </row>
    <row r="494" spans="1:14" s="27" customFormat="1" ht="30.75" x14ac:dyDescent="0.25">
      <c r="A494" s="22" t="s">
        <v>747</v>
      </c>
      <c r="B494" s="428" t="s">
        <v>228</v>
      </c>
      <c r="C494" s="23" t="s">
        <v>59</v>
      </c>
      <c r="D494" s="23" t="s">
        <v>32</v>
      </c>
      <c r="E494" s="23">
        <v>5430010020</v>
      </c>
      <c r="F494" s="23"/>
      <c r="G494" s="330">
        <f>SUM(G495:G496)</f>
        <v>320000</v>
      </c>
      <c r="H494" s="330">
        <f t="shared" ref="H494:I494" si="169">SUM(H495:H496)</f>
        <v>320000</v>
      </c>
      <c r="I494" s="330">
        <f t="shared" si="169"/>
        <v>320000</v>
      </c>
      <c r="J494" s="114"/>
      <c r="K494" s="484"/>
      <c r="L494" s="484"/>
      <c r="M494" s="484"/>
      <c r="N494" s="484"/>
    </row>
    <row r="495" spans="1:14" s="27" customFormat="1" ht="30.75" x14ac:dyDescent="0.25">
      <c r="A495" s="22" t="s">
        <v>26</v>
      </c>
      <c r="B495" s="428" t="s">
        <v>228</v>
      </c>
      <c r="C495" s="23" t="s">
        <v>59</v>
      </c>
      <c r="D495" s="23" t="s">
        <v>32</v>
      </c>
      <c r="E495" s="23">
        <v>5430010020</v>
      </c>
      <c r="F495" s="23" t="s">
        <v>27</v>
      </c>
      <c r="G495" s="330">
        <v>320000</v>
      </c>
      <c r="H495" s="330">
        <v>0</v>
      </c>
      <c r="I495" s="330">
        <v>0</v>
      </c>
      <c r="J495" s="114"/>
      <c r="K495" s="484"/>
      <c r="L495" s="484"/>
      <c r="M495" s="484"/>
      <c r="N495" s="484"/>
    </row>
    <row r="496" spans="1:14" s="27" customFormat="1" x14ac:dyDescent="0.25">
      <c r="A496" s="22" t="s">
        <v>52</v>
      </c>
      <c r="B496" s="427">
        <v>701</v>
      </c>
      <c r="C496" s="23" t="s">
        <v>59</v>
      </c>
      <c r="D496" s="23" t="s">
        <v>32</v>
      </c>
      <c r="E496" s="23">
        <v>5430010020</v>
      </c>
      <c r="F496" s="23" t="s">
        <v>53</v>
      </c>
      <c r="G496" s="330">
        <f>320000-320000</f>
        <v>0</v>
      </c>
      <c r="H496" s="330">
        <v>320000</v>
      </c>
      <c r="I496" s="330">
        <v>320000</v>
      </c>
      <c r="J496" s="114"/>
      <c r="K496" s="484"/>
      <c r="L496" s="484"/>
      <c r="M496" s="484"/>
      <c r="N496" s="484"/>
    </row>
    <row r="497" spans="1:14" x14ac:dyDescent="0.25">
      <c r="A497" s="18" t="s">
        <v>120</v>
      </c>
      <c r="B497" s="428" t="s">
        <v>228</v>
      </c>
      <c r="C497" s="19" t="s">
        <v>59</v>
      </c>
      <c r="D497" s="19" t="s">
        <v>32</v>
      </c>
      <c r="E497" s="19" t="s">
        <v>121</v>
      </c>
      <c r="F497" s="19"/>
      <c r="G497" s="328">
        <f>G498+G504</f>
        <v>3034669.83</v>
      </c>
      <c r="H497" s="328">
        <f>H498+H504</f>
        <v>4167343.44</v>
      </c>
      <c r="I497" s="328">
        <f>I498+I504</f>
        <v>4167343.44</v>
      </c>
      <c r="K497" s="474"/>
      <c r="L497" s="474"/>
      <c r="M497" s="474"/>
      <c r="N497" s="474"/>
    </row>
    <row r="498" spans="1:14" ht="45.75" x14ac:dyDescent="0.25">
      <c r="A498" s="22" t="s">
        <v>199</v>
      </c>
      <c r="B498" s="427">
        <v>701</v>
      </c>
      <c r="C498" s="23" t="s">
        <v>59</v>
      </c>
      <c r="D498" s="23" t="s">
        <v>32</v>
      </c>
      <c r="E498" s="23" t="s">
        <v>127</v>
      </c>
      <c r="F498" s="23"/>
      <c r="G498" s="329">
        <f>G499</f>
        <v>998195.83000000007</v>
      </c>
      <c r="H498" s="329">
        <f t="shared" ref="H498:I498" si="170">H499</f>
        <v>1787343.44</v>
      </c>
      <c r="I498" s="329">
        <f t="shared" si="170"/>
        <v>1787343.44</v>
      </c>
      <c r="K498" s="474"/>
      <c r="L498" s="474"/>
      <c r="M498" s="474"/>
      <c r="N498" s="474"/>
    </row>
    <row r="499" spans="1:14" ht="60.75" x14ac:dyDescent="0.25">
      <c r="A499" s="22" t="s">
        <v>744</v>
      </c>
      <c r="B499" s="428" t="s">
        <v>228</v>
      </c>
      <c r="C499" s="23" t="s">
        <v>59</v>
      </c>
      <c r="D499" s="23" t="s">
        <v>32</v>
      </c>
      <c r="E499" s="23">
        <v>5530010070</v>
      </c>
      <c r="F499" s="23"/>
      <c r="G499" s="329">
        <f>SUM(G500:G503)</f>
        <v>998195.83000000007</v>
      </c>
      <c r="H499" s="329">
        <f t="shared" ref="H499:I499" si="171">SUM(H500:H503)</f>
        <v>1787343.44</v>
      </c>
      <c r="I499" s="329">
        <f t="shared" si="171"/>
        <v>1787343.44</v>
      </c>
      <c r="K499" s="474"/>
      <c r="L499" s="474"/>
      <c r="M499" s="474"/>
      <c r="N499" s="474"/>
    </row>
    <row r="500" spans="1:14" ht="75.75" hidden="1" x14ac:dyDescent="0.25">
      <c r="A500" s="22" t="s">
        <v>22</v>
      </c>
      <c r="B500" s="427">
        <v>701</v>
      </c>
      <c r="C500" s="23" t="s">
        <v>59</v>
      </c>
      <c r="D500" s="23" t="s">
        <v>32</v>
      </c>
      <c r="E500" s="23">
        <v>5530010070</v>
      </c>
      <c r="F500" s="23" t="s">
        <v>23</v>
      </c>
      <c r="G500" s="329">
        <v>0</v>
      </c>
      <c r="H500" s="329">
        <v>0</v>
      </c>
      <c r="I500" s="330">
        <v>0</v>
      </c>
      <c r="K500" s="474"/>
      <c r="L500" s="474"/>
      <c r="M500" s="474"/>
      <c r="N500" s="474"/>
    </row>
    <row r="501" spans="1:14" ht="30.75" x14ac:dyDescent="0.25">
      <c r="A501" s="22" t="s">
        <v>26</v>
      </c>
      <c r="B501" s="427">
        <v>701</v>
      </c>
      <c r="C501" s="23" t="s">
        <v>59</v>
      </c>
      <c r="D501" s="23" t="s">
        <v>32</v>
      </c>
      <c r="E501" s="23">
        <v>5530010070</v>
      </c>
      <c r="F501" s="23" t="s">
        <v>27</v>
      </c>
      <c r="G501" s="330">
        <v>827638.63</v>
      </c>
      <c r="H501" s="330">
        <v>1609963.95</v>
      </c>
      <c r="I501" s="330">
        <v>1609963.95</v>
      </c>
      <c r="K501" s="474"/>
      <c r="L501" s="474"/>
      <c r="M501" s="474"/>
      <c r="N501" s="474"/>
    </row>
    <row r="502" spans="1:14" x14ac:dyDescent="0.25">
      <c r="A502" s="22" t="s">
        <v>52</v>
      </c>
      <c r="B502" s="428" t="s">
        <v>228</v>
      </c>
      <c r="C502" s="23" t="s">
        <v>59</v>
      </c>
      <c r="D502" s="23" t="s">
        <v>32</v>
      </c>
      <c r="E502" s="23">
        <v>5530010070</v>
      </c>
      <c r="F502" s="23" t="s">
        <v>53</v>
      </c>
      <c r="G502" s="330">
        <v>170557.2</v>
      </c>
      <c r="H502" s="330">
        <v>177379.49</v>
      </c>
      <c r="I502" s="330">
        <v>177379.49</v>
      </c>
      <c r="K502" s="474"/>
      <c r="L502" s="474"/>
      <c r="M502" s="474"/>
      <c r="N502" s="474"/>
    </row>
    <row r="503" spans="1:14" hidden="1" x14ac:dyDescent="0.25">
      <c r="A503" s="22" t="s">
        <v>28</v>
      </c>
      <c r="B503" s="427">
        <v>701</v>
      </c>
      <c r="C503" s="23" t="s">
        <v>59</v>
      </c>
      <c r="D503" s="23" t="s">
        <v>32</v>
      </c>
      <c r="E503" s="23">
        <v>5530010070</v>
      </c>
      <c r="F503" s="23" t="s">
        <v>29</v>
      </c>
      <c r="G503" s="330">
        <f>'Приложение 4'!F337</f>
        <v>0</v>
      </c>
      <c r="H503" s="330">
        <f>'Приложение 4'!G337</f>
        <v>0</v>
      </c>
      <c r="I503" s="330">
        <f>'Приложение 4'!H337</f>
        <v>0</v>
      </c>
      <c r="K503" s="474"/>
      <c r="L503" s="474"/>
      <c r="M503" s="474"/>
      <c r="N503" s="474"/>
    </row>
    <row r="504" spans="1:14" x14ac:dyDescent="0.25">
      <c r="A504" s="22" t="s">
        <v>50</v>
      </c>
      <c r="B504" s="428" t="s">
        <v>228</v>
      </c>
      <c r="C504" s="23" t="s">
        <v>59</v>
      </c>
      <c r="D504" s="23" t="s">
        <v>32</v>
      </c>
      <c r="E504" s="23" t="s">
        <v>122</v>
      </c>
      <c r="F504" s="23"/>
      <c r="G504" s="329">
        <f>G505</f>
        <v>2036474</v>
      </c>
      <c r="H504" s="329">
        <f t="shared" ref="H504:I505" si="172">H505</f>
        <v>2380000</v>
      </c>
      <c r="I504" s="329">
        <f t="shared" si="172"/>
        <v>2380000</v>
      </c>
      <c r="K504" s="474"/>
      <c r="L504" s="474"/>
      <c r="M504" s="474"/>
      <c r="N504" s="474"/>
    </row>
    <row r="505" spans="1:14" ht="45.75" x14ac:dyDescent="0.25">
      <c r="A505" s="22" t="s">
        <v>742</v>
      </c>
      <c r="B505" s="427">
        <v>701</v>
      </c>
      <c r="C505" s="23" t="s">
        <v>59</v>
      </c>
      <c r="D505" s="23" t="s">
        <v>32</v>
      </c>
      <c r="E505" s="23">
        <v>5540071020</v>
      </c>
      <c r="F505" s="23"/>
      <c r="G505" s="329">
        <f>G506</f>
        <v>2036474</v>
      </c>
      <c r="H505" s="329">
        <f t="shared" si="172"/>
        <v>2380000</v>
      </c>
      <c r="I505" s="329">
        <f t="shared" si="172"/>
        <v>2380000</v>
      </c>
      <c r="K505" s="474"/>
      <c r="L505" s="474"/>
      <c r="M505" s="474"/>
      <c r="N505" s="474"/>
    </row>
    <row r="506" spans="1:14" x14ac:dyDescent="0.25">
      <c r="A506" s="22" t="s">
        <v>52</v>
      </c>
      <c r="B506" s="428" t="s">
        <v>228</v>
      </c>
      <c r="C506" s="23" t="s">
        <v>59</v>
      </c>
      <c r="D506" s="23" t="s">
        <v>32</v>
      </c>
      <c r="E506" s="23">
        <v>5540071020</v>
      </c>
      <c r="F506" s="23" t="s">
        <v>53</v>
      </c>
      <c r="G506" s="329">
        <f>2380000-343526</f>
        <v>2036474</v>
      </c>
      <c r="H506" s="329">
        <v>2380000</v>
      </c>
      <c r="I506" s="329">
        <v>2380000</v>
      </c>
      <c r="K506" s="474"/>
      <c r="L506" s="474"/>
      <c r="M506" s="474"/>
      <c r="N506" s="474"/>
    </row>
    <row r="507" spans="1:14" x14ac:dyDescent="0.25">
      <c r="A507" s="18" t="s">
        <v>18</v>
      </c>
      <c r="B507" s="427">
        <v>701</v>
      </c>
      <c r="C507" s="19" t="s">
        <v>59</v>
      </c>
      <c r="D507" s="19" t="s">
        <v>32</v>
      </c>
      <c r="E507" s="19" t="s">
        <v>19</v>
      </c>
      <c r="F507" s="23"/>
      <c r="G507" s="20">
        <f>G508+G511</f>
        <v>11463947.91</v>
      </c>
      <c r="H507" s="20">
        <f>H508+H511</f>
        <v>6535388.6200000001</v>
      </c>
      <c r="I507" s="20">
        <f>I508+I511</f>
        <v>6631598.6200000001</v>
      </c>
      <c r="K507" s="474"/>
      <c r="L507" s="474"/>
      <c r="M507" s="474"/>
      <c r="N507" s="474"/>
    </row>
    <row r="508" spans="1:14" ht="30.75" x14ac:dyDescent="0.25">
      <c r="A508" s="22" t="s">
        <v>20</v>
      </c>
      <c r="B508" s="428" t="s">
        <v>228</v>
      </c>
      <c r="C508" s="23" t="s">
        <v>59</v>
      </c>
      <c r="D508" s="23" t="s">
        <v>32</v>
      </c>
      <c r="E508" s="23" t="s">
        <v>21</v>
      </c>
      <c r="F508" s="23"/>
      <c r="G508" s="24">
        <f t="shared" ref="G508:I509" si="173">G509</f>
        <v>4611188.62</v>
      </c>
      <c r="H508" s="24">
        <f t="shared" si="173"/>
        <v>4611188.62</v>
      </c>
      <c r="I508" s="24">
        <f t="shared" si="173"/>
        <v>4611188.62</v>
      </c>
      <c r="K508" s="474"/>
      <c r="L508" s="474"/>
      <c r="M508" s="474"/>
      <c r="N508" s="474"/>
    </row>
    <row r="509" spans="1:14" ht="30.75" x14ac:dyDescent="0.25">
      <c r="A509" s="22" t="s">
        <v>162</v>
      </c>
      <c r="B509" s="427">
        <v>701</v>
      </c>
      <c r="C509" s="23" t="s">
        <v>59</v>
      </c>
      <c r="D509" s="23" t="s">
        <v>32</v>
      </c>
      <c r="E509" s="23" t="s">
        <v>163</v>
      </c>
      <c r="F509" s="23"/>
      <c r="G509" s="24">
        <f t="shared" si="173"/>
        <v>4611188.62</v>
      </c>
      <c r="H509" s="24">
        <f t="shared" si="173"/>
        <v>4611188.62</v>
      </c>
      <c r="I509" s="24">
        <f t="shared" si="173"/>
        <v>4611188.62</v>
      </c>
      <c r="K509" s="474"/>
      <c r="L509" s="474"/>
      <c r="M509" s="474"/>
      <c r="N509" s="474"/>
    </row>
    <row r="510" spans="1:14" ht="75.75" x14ac:dyDescent="0.25">
      <c r="A510" s="22" t="s">
        <v>22</v>
      </c>
      <c r="B510" s="428" t="s">
        <v>228</v>
      </c>
      <c r="C510" s="23" t="s">
        <v>59</v>
      </c>
      <c r="D510" s="23" t="s">
        <v>32</v>
      </c>
      <c r="E510" s="23" t="s">
        <v>163</v>
      </c>
      <c r="F510" s="23" t="s">
        <v>23</v>
      </c>
      <c r="G510" s="24">
        <f>'Приложение 3'!F214</f>
        <v>4611188.62</v>
      </c>
      <c r="H510" s="24">
        <f>'Приложение 3'!G214</f>
        <v>4611188.62</v>
      </c>
      <c r="I510" s="24">
        <f>'Приложение 3'!H214</f>
        <v>4611188.62</v>
      </c>
      <c r="K510" s="474"/>
      <c r="L510" s="474"/>
      <c r="M510" s="474"/>
      <c r="N510" s="474"/>
    </row>
    <row r="511" spans="1:14" x14ac:dyDescent="0.25">
      <c r="A511" s="22" t="s">
        <v>56</v>
      </c>
      <c r="B511" s="427">
        <v>701</v>
      </c>
      <c r="C511" s="23" t="s">
        <v>59</v>
      </c>
      <c r="D511" s="23" t="s">
        <v>32</v>
      </c>
      <c r="E511" s="23" t="s">
        <v>38</v>
      </c>
      <c r="F511" s="23"/>
      <c r="G511" s="24">
        <f>G516+G514+G512</f>
        <v>6852759.29</v>
      </c>
      <c r="H511" s="24">
        <f t="shared" ref="H511:I511" si="174">H516+H514+H512</f>
        <v>1924200</v>
      </c>
      <c r="I511" s="24">
        <f t="shared" si="174"/>
        <v>2020410</v>
      </c>
      <c r="K511" s="474"/>
      <c r="L511" s="474"/>
      <c r="M511" s="474"/>
      <c r="N511" s="474"/>
    </row>
    <row r="512" spans="1:14" ht="30.75" x14ac:dyDescent="0.25">
      <c r="A512" s="22" t="s">
        <v>813</v>
      </c>
      <c r="B512" s="428" t="s">
        <v>228</v>
      </c>
      <c r="C512" s="23" t="s">
        <v>59</v>
      </c>
      <c r="D512" s="23" t="s">
        <v>32</v>
      </c>
      <c r="E512" s="23" t="s">
        <v>812</v>
      </c>
      <c r="F512" s="23"/>
      <c r="G512" s="24">
        <f>G513</f>
        <v>3875239.29</v>
      </c>
      <c r="H512" s="24">
        <f t="shared" ref="H512:I512" si="175">H513</f>
        <v>0</v>
      </c>
      <c r="I512" s="24">
        <f t="shared" si="175"/>
        <v>0</v>
      </c>
      <c r="K512" s="474"/>
      <c r="L512" s="474"/>
      <c r="M512" s="474"/>
      <c r="N512" s="474"/>
    </row>
    <row r="513" spans="1:14" x14ac:dyDescent="0.25">
      <c r="A513" s="22" t="s">
        <v>52</v>
      </c>
      <c r="B513" s="427">
        <v>701</v>
      </c>
      <c r="C513" s="23" t="s">
        <v>59</v>
      </c>
      <c r="D513" s="23" t="s">
        <v>32</v>
      </c>
      <c r="E513" s="23" t="s">
        <v>812</v>
      </c>
      <c r="F513" s="23" t="s">
        <v>53</v>
      </c>
      <c r="G513" s="24">
        <f>'Приложение 3'!F217</f>
        <v>3875239.29</v>
      </c>
      <c r="H513" s="24">
        <f>'Приложение 3'!G217</f>
        <v>0</v>
      </c>
      <c r="I513" s="24">
        <f>'Приложение 3'!H217</f>
        <v>0</v>
      </c>
      <c r="K513" s="474"/>
      <c r="L513" s="474"/>
      <c r="M513" s="474"/>
      <c r="N513" s="474"/>
    </row>
    <row r="514" spans="1:14" ht="30.75" x14ac:dyDescent="0.25">
      <c r="A514" s="22" t="s">
        <v>188</v>
      </c>
      <c r="B514" s="428" t="s">
        <v>228</v>
      </c>
      <c r="C514" s="23" t="s">
        <v>59</v>
      </c>
      <c r="D514" s="23" t="s">
        <v>32</v>
      </c>
      <c r="E514" s="23" t="s">
        <v>189</v>
      </c>
      <c r="F514" s="23"/>
      <c r="G514" s="24">
        <f>G515</f>
        <v>1149530</v>
      </c>
      <c r="H514" s="24">
        <f t="shared" ref="H514:I514" si="176">H515</f>
        <v>0</v>
      </c>
      <c r="I514" s="24">
        <f t="shared" si="176"/>
        <v>0</v>
      </c>
      <c r="K514" s="474"/>
      <c r="L514" s="474"/>
      <c r="M514" s="474"/>
      <c r="N514" s="474"/>
    </row>
    <row r="515" spans="1:14" x14ac:dyDescent="0.25">
      <c r="A515" s="22" t="s">
        <v>52</v>
      </c>
      <c r="B515" s="427">
        <v>701</v>
      </c>
      <c r="C515" s="23" t="s">
        <v>59</v>
      </c>
      <c r="D515" s="23" t="s">
        <v>32</v>
      </c>
      <c r="E515" s="23" t="s">
        <v>189</v>
      </c>
      <c r="F515" s="23" t="s">
        <v>53</v>
      </c>
      <c r="G515" s="24">
        <f>'Приложение 3'!F219</f>
        <v>1149530</v>
      </c>
      <c r="H515" s="24">
        <f>'Приложение 3'!G219</f>
        <v>0</v>
      </c>
      <c r="I515" s="24">
        <f>'Приложение 3'!H219</f>
        <v>0</v>
      </c>
      <c r="K515" s="474"/>
      <c r="L515" s="474"/>
      <c r="M515" s="474"/>
      <c r="N515" s="474"/>
    </row>
    <row r="516" spans="1:14" ht="30.75" x14ac:dyDescent="0.25">
      <c r="A516" s="22" t="s">
        <v>190</v>
      </c>
      <c r="B516" s="428" t="s">
        <v>228</v>
      </c>
      <c r="C516" s="23" t="s">
        <v>59</v>
      </c>
      <c r="D516" s="23" t="s">
        <v>32</v>
      </c>
      <c r="E516" s="23" t="s">
        <v>191</v>
      </c>
      <c r="F516" s="23"/>
      <c r="G516" s="24">
        <f t="shared" ref="G516:I516" si="177">G517</f>
        <v>1827990</v>
      </c>
      <c r="H516" s="24">
        <f t="shared" si="177"/>
        <v>1924200</v>
      </c>
      <c r="I516" s="24">
        <f t="shared" si="177"/>
        <v>2020410</v>
      </c>
      <c r="K516" s="474"/>
      <c r="L516" s="474"/>
      <c r="M516" s="474"/>
      <c r="N516" s="474"/>
    </row>
    <row r="517" spans="1:14" x14ac:dyDescent="0.25">
      <c r="A517" s="22" t="s">
        <v>52</v>
      </c>
      <c r="B517" s="427">
        <v>701</v>
      </c>
      <c r="C517" s="23" t="s">
        <v>59</v>
      </c>
      <c r="D517" s="23" t="s">
        <v>32</v>
      </c>
      <c r="E517" s="23" t="s">
        <v>191</v>
      </c>
      <c r="F517" s="23" t="s">
        <v>53</v>
      </c>
      <c r="G517" s="24">
        <f>'Приложение 3'!F222</f>
        <v>1827990</v>
      </c>
      <c r="H517" s="24">
        <f>'Приложение 3'!G222</f>
        <v>1924200</v>
      </c>
      <c r="I517" s="24">
        <f>'Приложение 3'!H222</f>
        <v>2020410</v>
      </c>
      <c r="K517" s="474"/>
      <c r="L517" s="474"/>
      <c r="M517" s="474"/>
      <c r="N517" s="474"/>
    </row>
    <row r="518" spans="1:14" x14ac:dyDescent="0.25">
      <c r="A518" s="18" t="s">
        <v>132</v>
      </c>
      <c r="B518" s="427">
        <v>701</v>
      </c>
      <c r="C518" s="19" t="s">
        <v>36</v>
      </c>
      <c r="D518" s="19"/>
      <c r="E518" s="19"/>
      <c r="F518" s="19"/>
      <c r="G518" s="20">
        <f>G519+G542</f>
        <v>219769458.55000001</v>
      </c>
      <c r="H518" s="20">
        <f>H519+H542</f>
        <v>194250511.13999999</v>
      </c>
      <c r="I518" s="20">
        <f>I519+I542</f>
        <v>195598580.81</v>
      </c>
      <c r="K518" s="474"/>
      <c r="L518" s="474"/>
      <c r="M518" s="474"/>
      <c r="N518" s="474"/>
    </row>
    <row r="519" spans="1:14" x14ac:dyDescent="0.25">
      <c r="A519" s="18" t="s">
        <v>133</v>
      </c>
      <c r="B519" s="428" t="s">
        <v>228</v>
      </c>
      <c r="C519" s="19" t="s">
        <v>36</v>
      </c>
      <c r="D519" s="19" t="s">
        <v>15</v>
      </c>
      <c r="E519" s="19"/>
      <c r="F519" s="19"/>
      <c r="G519" s="20">
        <f>G520+G536</f>
        <v>176044654.55000001</v>
      </c>
      <c r="H519" s="20">
        <f>H520+H536</f>
        <v>150525707.13999999</v>
      </c>
      <c r="I519" s="20">
        <f>I520+I536</f>
        <v>151873776.81</v>
      </c>
      <c r="K519" s="474"/>
      <c r="L519" s="474"/>
      <c r="M519" s="474"/>
      <c r="N519" s="474"/>
    </row>
    <row r="520" spans="1:14" ht="31.5" x14ac:dyDescent="0.25">
      <c r="A520" s="18" t="s">
        <v>134</v>
      </c>
      <c r="B520" s="427">
        <v>701</v>
      </c>
      <c r="C520" s="19" t="s">
        <v>36</v>
      </c>
      <c r="D520" s="19" t="s">
        <v>15</v>
      </c>
      <c r="E520" s="19" t="s">
        <v>135</v>
      </c>
      <c r="F520" s="19"/>
      <c r="G520" s="20">
        <f>G521+G530</f>
        <v>159109839.68000001</v>
      </c>
      <c r="H520" s="20">
        <f>H521+H530</f>
        <v>150525707.13999999</v>
      </c>
      <c r="I520" s="20">
        <f>I521+I530</f>
        <v>151873776.81</v>
      </c>
      <c r="K520" s="474"/>
      <c r="L520" s="474"/>
      <c r="M520" s="474"/>
      <c r="N520" s="474"/>
    </row>
    <row r="521" spans="1:14" x14ac:dyDescent="0.25">
      <c r="A521" s="22" t="s">
        <v>198</v>
      </c>
      <c r="B521" s="428" t="s">
        <v>228</v>
      </c>
      <c r="C521" s="23" t="s">
        <v>36</v>
      </c>
      <c r="D521" s="23" t="s">
        <v>15</v>
      </c>
      <c r="E521" s="23" t="s">
        <v>136</v>
      </c>
      <c r="F521" s="23"/>
      <c r="G521" s="329">
        <f>G522+G524+G527</f>
        <v>18438900</v>
      </c>
      <c r="H521" s="329">
        <f t="shared" ref="H521:I521" si="178">H522+H524+H527</f>
        <v>17500000</v>
      </c>
      <c r="I521" s="329">
        <f t="shared" si="178"/>
        <v>17500000</v>
      </c>
      <c r="K521" s="474"/>
      <c r="L521" s="474"/>
      <c r="M521" s="474"/>
      <c r="N521" s="474"/>
    </row>
    <row r="522" spans="1:14" ht="30.75" x14ac:dyDescent="0.25">
      <c r="A522" s="22" t="s">
        <v>697</v>
      </c>
      <c r="B522" s="427">
        <v>701</v>
      </c>
      <c r="C522" s="57" t="s">
        <v>36</v>
      </c>
      <c r="D522" s="57" t="s">
        <v>15</v>
      </c>
      <c r="E522" s="23">
        <v>5730010000</v>
      </c>
      <c r="F522" s="23"/>
      <c r="G522" s="329">
        <f>G523</f>
        <v>2418900</v>
      </c>
      <c r="H522" s="329">
        <f t="shared" ref="H522:I522" si="179">H523</f>
        <v>1480000</v>
      </c>
      <c r="I522" s="329">
        <f t="shared" si="179"/>
        <v>1480000</v>
      </c>
      <c r="K522" s="474"/>
      <c r="L522" s="474"/>
      <c r="M522" s="474"/>
      <c r="N522" s="474"/>
    </row>
    <row r="523" spans="1:14" ht="30.75" x14ac:dyDescent="0.25">
      <c r="A523" s="415" t="s">
        <v>26</v>
      </c>
      <c r="B523" s="428" t="s">
        <v>228</v>
      </c>
      <c r="C523" s="57" t="s">
        <v>36</v>
      </c>
      <c r="D523" s="57" t="s">
        <v>15</v>
      </c>
      <c r="E523" s="57">
        <v>5730010000</v>
      </c>
      <c r="F523" s="57" t="s">
        <v>27</v>
      </c>
      <c r="G523" s="329">
        <f>1480000+650000+288900</f>
        <v>2418900</v>
      </c>
      <c r="H523" s="329">
        <v>1480000</v>
      </c>
      <c r="I523" s="329">
        <v>1480000</v>
      </c>
      <c r="J523" s="315"/>
      <c r="K523" s="474"/>
      <c r="L523" s="474"/>
      <c r="M523" s="474"/>
      <c r="N523" s="474"/>
    </row>
    <row r="524" spans="1:14" ht="30.75" x14ac:dyDescent="0.25">
      <c r="A524" s="415" t="s">
        <v>698</v>
      </c>
      <c r="B524" s="427">
        <v>701</v>
      </c>
      <c r="C524" s="57" t="s">
        <v>36</v>
      </c>
      <c r="D524" s="57" t="s">
        <v>15</v>
      </c>
      <c r="E524" s="57">
        <v>5730010073</v>
      </c>
      <c r="F524" s="57"/>
      <c r="G524" s="329">
        <f>SUM(G525:G526)</f>
        <v>15431100</v>
      </c>
      <c r="H524" s="329">
        <f t="shared" ref="H524:I524" si="180">SUM(H525:H526)</f>
        <v>15720000</v>
      </c>
      <c r="I524" s="329">
        <f t="shared" si="180"/>
        <v>15720000</v>
      </c>
      <c r="J524" s="315"/>
      <c r="K524" s="474"/>
      <c r="L524" s="474"/>
      <c r="M524" s="474"/>
      <c r="N524" s="474"/>
    </row>
    <row r="525" spans="1:14" ht="75.75" x14ac:dyDescent="0.25">
      <c r="A525" s="415" t="s">
        <v>22</v>
      </c>
      <c r="B525" s="428" t="s">
        <v>228</v>
      </c>
      <c r="C525" s="57" t="s">
        <v>36</v>
      </c>
      <c r="D525" s="57" t="s">
        <v>15</v>
      </c>
      <c r="E525" s="57" t="s">
        <v>826</v>
      </c>
      <c r="F525" s="57" t="s">
        <v>23</v>
      </c>
      <c r="G525" s="329">
        <f>900000-12100</f>
        <v>887900</v>
      </c>
      <c r="H525" s="329">
        <v>900000</v>
      </c>
      <c r="I525" s="329">
        <v>900000</v>
      </c>
      <c r="J525" s="315"/>
      <c r="K525" s="485"/>
      <c r="L525" s="474"/>
      <c r="M525" s="474"/>
      <c r="N525" s="474"/>
    </row>
    <row r="526" spans="1:14" ht="30.75" x14ac:dyDescent="0.25">
      <c r="A526" s="415" t="s">
        <v>26</v>
      </c>
      <c r="B526" s="427">
        <v>701</v>
      </c>
      <c r="C526" s="57" t="s">
        <v>36</v>
      </c>
      <c r="D526" s="57" t="s">
        <v>15</v>
      </c>
      <c r="E526" s="57">
        <v>5730010073</v>
      </c>
      <c r="F526" s="57" t="s">
        <v>27</v>
      </c>
      <c r="G526" s="329">
        <f>14820000-276800</f>
        <v>14543200</v>
      </c>
      <c r="H526" s="329">
        <v>14820000</v>
      </c>
      <c r="I526" s="329">
        <v>14820000</v>
      </c>
      <c r="J526" s="315"/>
      <c r="K526" s="485"/>
      <c r="L526" s="474"/>
      <c r="M526" s="474"/>
      <c r="N526" s="474"/>
    </row>
    <row r="527" spans="1:14" x14ac:dyDescent="0.25">
      <c r="A527" s="415" t="s">
        <v>699</v>
      </c>
      <c r="B527" s="428" t="s">
        <v>228</v>
      </c>
      <c r="C527" s="57" t="s">
        <v>36</v>
      </c>
      <c r="D527" s="57" t="s">
        <v>15</v>
      </c>
      <c r="E527" s="57">
        <v>5730010080</v>
      </c>
      <c r="F527" s="57"/>
      <c r="G527" s="329">
        <f>SUM(G528:G529)</f>
        <v>588900</v>
      </c>
      <c r="H527" s="329">
        <f t="shared" ref="H527:I527" si="181">SUM(H528:H529)</f>
        <v>300000</v>
      </c>
      <c r="I527" s="329">
        <f t="shared" si="181"/>
        <v>300000</v>
      </c>
      <c r="J527" s="315"/>
      <c r="K527" s="474"/>
      <c r="L527" s="474"/>
      <c r="M527" s="474"/>
      <c r="N527" s="474"/>
    </row>
    <row r="528" spans="1:14" ht="75.75" x14ac:dyDescent="0.25">
      <c r="A528" s="415" t="s">
        <v>22</v>
      </c>
      <c r="B528" s="428">
        <v>701</v>
      </c>
      <c r="C528" s="57" t="s">
        <v>36</v>
      </c>
      <c r="D528" s="57" t="s">
        <v>15</v>
      </c>
      <c r="E528" s="57">
        <v>5730010080</v>
      </c>
      <c r="F528" s="57" t="s">
        <v>23</v>
      </c>
      <c r="G528" s="329">
        <v>12100</v>
      </c>
      <c r="H528" s="329">
        <v>0</v>
      </c>
      <c r="I528" s="329">
        <v>0</v>
      </c>
      <c r="J528" s="315"/>
      <c r="K528" s="474"/>
      <c r="L528" s="474"/>
      <c r="M528" s="474"/>
      <c r="N528" s="474"/>
    </row>
    <row r="529" spans="1:14" ht="30.75" x14ac:dyDescent="0.25">
      <c r="A529" s="415" t="s">
        <v>26</v>
      </c>
      <c r="B529" s="427">
        <v>701</v>
      </c>
      <c r="C529" s="57" t="s">
        <v>36</v>
      </c>
      <c r="D529" s="57" t="s">
        <v>15</v>
      </c>
      <c r="E529" s="57">
        <v>5730010080</v>
      </c>
      <c r="F529" s="57" t="s">
        <v>27</v>
      </c>
      <c r="G529" s="329">
        <f>300000+276800</f>
        <v>576800</v>
      </c>
      <c r="H529" s="329">
        <v>300000</v>
      </c>
      <c r="I529" s="329">
        <v>300000</v>
      </c>
      <c r="J529" s="315"/>
      <c r="K529" s="474"/>
      <c r="L529" s="474"/>
      <c r="M529" s="474"/>
      <c r="N529" s="474"/>
    </row>
    <row r="530" spans="1:14" x14ac:dyDescent="0.25">
      <c r="A530" s="22" t="s">
        <v>50</v>
      </c>
      <c r="B530" s="428" t="s">
        <v>228</v>
      </c>
      <c r="C530" s="57" t="s">
        <v>36</v>
      </c>
      <c r="D530" s="57" t="s">
        <v>15</v>
      </c>
      <c r="E530" s="23" t="s">
        <v>137</v>
      </c>
      <c r="F530" s="23"/>
      <c r="G530" s="329">
        <f>SUM(G532:G535)</f>
        <v>140670939.68000001</v>
      </c>
      <c r="H530" s="329">
        <f>SUM(H532:H535)</f>
        <v>133025707.14</v>
      </c>
      <c r="I530" s="329">
        <f>SUM(I532:I535)</f>
        <v>134373776.81</v>
      </c>
      <c r="K530" s="474"/>
      <c r="L530" s="474"/>
      <c r="M530" s="474"/>
      <c r="N530" s="474"/>
    </row>
    <row r="531" spans="1:14" ht="30.75" x14ac:dyDescent="0.25">
      <c r="A531" s="22" t="s">
        <v>168</v>
      </c>
      <c r="B531" s="427">
        <v>701</v>
      </c>
      <c r="C531" s="57" t="s">
        <v>36</v>
      </c>
      <c r="D531" s="57" t="s">
        <v>15</v>
      </c>
      <c r="E531" s="23">
        <v>5740022001</v>
      </c>
      <c r="F531" s="23"/>
      <c r="G531" s="329">
        <f>SUM(G532:G535)</f>
        <v>140670939.68000001</v>
      </c>
      <c r="H531" s="329">
        <f t="shared" ref="H531:I531" si="182">SUM(H532:H535)</f>
        <v>133025707.14</v>
      </c>
      <c r="I531" s="329">
        <f t="shared" si="182"/>
        <v>134373776.81</v>
      </c>
      <c r="K531" s="474"/>
      <c r="L531" s="474"/>
      <c r="M531" s="474"/>
      <c r="N531" s="474"/>
    </row>
    <row r="532" spans="1:14" ht="75.75" x14ac:dyDescent="0.25">
      <c r="A532" s="22" t="s">
        <v>22</v>
      </c>
      <c r="B532" s="428" t="s">
        <v>228</v>
      </c>
      <c r="C532" s="57" t="s">
        <v>36</v>
      </c>
      <c r="D532" s="57" t="s">
        <v>15</v>
      </c>
      <c r="E532" s="23">
        <v>5740022001</v>
      </c>
      <c r="F532" s="23" t="s">
        <v>23</v>
      </c>
      <c r="G532" s="330">
        <f>95261926-419162.9</f>
        <v>94842763.099999994</v>
      </c>
      <c r="H532" s="330">
        <v>95078341</v>
      </c>
      <c r="I532" s="330">
        <v>95078341</v>
      </c>
      <c r="J532" s="315"/>
      <c r="K532" s="457"/>
      <c r="L532" s="474"/>
      <c r="M532" s="474"/>
      <c r="N532" s="474"/>
    </row>
    <row r="533" spans="1:14" ht="30.75" x14ac:dyDescent="0.25">
      <c r="A533" s="22" t="s">
        <v>26</v>
      </c>
      <c r="B533" s="427">
        <v>701</v>
      </c>
      <c r="C533" s="57" t="s">
        <v>36</v>
      </c>
      <c r="D533" s="57" t="s">
        <v>15</v>
      </c>
      <c r="E533" s="23">
        <v>5740022001</v>
      </c>
      <c r="F533" s="23" t="s">
        <v>27</v>
      </c>
      <c r="G533" s="330">
        <f>41087915.82+1456929.86</f>
        <v>42544845.68</v>
      </c>
      <c r="H533" s="330">
        <v>35083198.140000001</v>
      </c>
      <c r="I533" s="330">
        <v>36431267.809999995</v>
      </c>
      <c r="J533" s="315"/>
      <c r="K533" s="474"/>
      <c r="L533" s="474"/>
      <c r="M533" s="474"/>
      <c r="N533" s="474"/>
    </row>
    <row r="534" spans="1:14" x14ac:dyDescent="0.25">
      <c r="A534" s="22" t="s">
        <v>52</v>
      </c>
      <c r="B534" s="428" t="s">
        <v>228</v>
      </c>
      <c r="C534" s="57" t="s">
        <v>36</v>
      </c>
      <c r="D534" s="57" t="s">
        <v>15</v>
      </c>
      <c r="E534" s="23">
        <v>5740022001</v>
      </c>
      <c r="F534" s="23" t="s">
        <v>53</v>
      </c>
      <c r="G534" s="330">
        <v>419162.9</v>
      </c>
      <c r="H534" s="330">
        <v>0</v>
      </c>
      <c r="I534" s="330">
        <v>0</v>
      </c>
      <c r="K534" s="457"/>
      <c r="L534" s="474"/>
      <c r="M534" s="474"/>
      <c r="N534" s="474"/>
    </row>
    <row r="535" spans="1:14" x14ac:dyDescent="0.25">
      <c r="A535" s="22" t="s">
        <v>28</v>
      </c>
      <c r="B535" s="427">
        <v>701</v>
      </c>
      <c r="C535" s="57" t="s">
        <v>36</v>
      </c>
      <c r="D535" s="57" t="s">
        <v>15</v>
      </c>
      <c r="E535" s="23">
        <v>5740022001</v>
      </c>
      <c r="F535" s="23" t="s">
        <v>29</v>
      </c>
      <c r="G535" s="330">
        <v>2864168</v>
      </c>
      <c r="H535" s="330">
        <v>2864168</v>
      </c>
      <c r="I535" s="330">
        <v>2864168</v>
      </c>
      <c r="K535" s="474"/>
      <c r="L535" s="474"/>
      <c r="M535" s="474"/>
      <c r="N535" s="474"/>
    </row>
    <row r="536" spans="1:14" s="27" customFormat="1" x14ac:dyDescent="0.25">
      <c r="A536" s="413" t="s">
        <v>18</v>
      </c>
      <c r="B536" s="427">
        <v>701</v>
      </c>
      <c r="C536" s="57" t="s">
        <v>36</v>
      </c>
      <c r="D536" s="57" t="s">
        <v>15</v>
      </c>
      <c r="E536" s="61" t="s">
        <v>19</v>
      </c>
      <c r="F536" s="61"/>
      <c r="G536" s="63">
        <f>G537</f>
        <v>16934814.869999997</v>
      </c>
      <c r="H536" s="63">
        <f t="shared" ref="H536:I537" si="183">H537</f>
        <v>0</v>
      </c>
      <c r="I536" s="63">
        <f t="shared" si="183"/>
        <v>0</v>
      </c>
      <c r="J536" s="114"/>
      <c r="K536" s="484"/>
      <c r="L536" s="484"/>
      <c r="M536" s="484"/>
      <c r="N536" s="484"/>
    </row>
    <row r="537" spans="1:14" x14ac:dyDescent="0.25">
      <c r="A537" s="22" t="s">
        <v>56</v>
      </c>
      <c r="B537" s="428" t="s">
        <v>228</v>
      </c>
      <c r="C537" s="57" t="s">
        <v>36</v>
      </c>
      <c r="D537" s="57" t="s">
        <v>15</v>
      </c>
      <c r="E537" s="23" t="s">
        <v>38</v>
      </c>
      <c r="F537" s="23"/>
      <c r="G537" s="24">
        <f>G538</f>
        <v>16934814.869999997</v>
      </c>
      <c r="H537" s="24">
        <f t="shared" si="183"/>
        <v>0</v>
      </c>
      <c r="I537" s="24">
        <f t="shared" si="183"/>
        <v>0</v>
      </c>
      <c r="K537" s="474"/>
      <c r="L537" s="474"/>
      <c r="M537" s="474"/>
      <c r="N537" s="474"/>
    </row>
    <row r="538" spans="1:14" x14ac:dyDescent="0.25">
      <c r="A538" s="22" t="s">
        <v>192</v>
      </c>
      <c r="B538" s="427">
        <v>701</v>
      </c>
      <c r="C538" s="57" t="s">
        <v>36</v>
      </c>
      <c r="D538" s="57" t="s">
        <v>15</v>
      </c>
      <c r="E538" s="23" t="s">
        <v>193</v>
      </c>
      <c r="F538" s="23"/>
      <c r="G538" s="24">
        <f>SUM(G539:G541)</f>
        <v>16934814.869999997</v>
      </c>
      <c r="H538" s="24">
        <f t="shared" ref="H538:I538" si="184">SUM(H539:H541)</f>
        <v>0</v>
      </c>
      <c r="I538" s="24">
        <f t="shared" si="184"/>
        <v>0</v>
      </c>
      <c r="K538" s="474"/>
      <c r="L538" s="474"/>
      <c r="M538" s="474"/>
      <c r="N538" s="474"/>
    </row>
    <row r="539" spans="1:14" ht="30.75" x14ac:dyDescent="0.25">
      <c r="A539" s="22" t="s">
        <v>26</v>
      </c>
      <c r="B539" s="428" t="s">
        <v>228</v>
      </c>
      <c r="C539" s="57" t="s">
        <v>36</v>
      </c>
      <c r="D539" s="57" t="s">
        <v>15</v>
      </c>
      <c r="E539" s="23" t="s">
        <v>193</v>
      </c>
      <c r="F539" s="23" t="s">
        <v>27</v>
      </c>
      <c r="G539" s="24">
        <f>'Приложение 3'!F228</f>
        <v>16550168.049999999</v>
      </c>
      <c r="H539" s="24">
        <f>'Приложение 3'!G228</f>
        <v>0</v>
      </c>
      <c r="I539" s="24">
        <f>'Приложение 3'!H228</f>
        <v>0</v>
      </c>
      <c r="K539" s="474"/>
      <c r="L539" s="474"/>
      <c r="M539" s="474"/>
      <c r="N539" s="474"/>
    </row>
    <row r="540" spans="1:14" hidden="1" x14ac:dyDescent="0.25">
      <c r="A540" s="415" t="s">
        <v>52</v>
      </c>
      <c r="B540" s="427">
        <v>701</v>
      </c>
      <c r="C540" s="57" t="s">
        <v>36</v>
      </c>
      <c r="D540" s="57" t="s">
        <v>15</v>
      </c>
      <c r="E540" s="23" t="s">
        <v>193</v>
      </c>
      <c r="F540" s="57" t="s">
        <v>53</v>
      </c>
      <c r="G540" s="58"/>
      <c r="H540" s="58"/>
      <c r="I540" s="28"/>
      <c r="K540" s="474"/>
      <c r="L540" s="474"/>
      <c r="M540" s="474"/>
      <c r="N540" s="474"/>
    </row>
    <row r="541" spans="1:14" ht="30.75" x14ac:dyDescent="0.25">
      <c r="A541" s="415" t="s">
        <v>124</v>
      </c>
      <c r="B541" s="428" t="s">
        <v>228</v>
      </c>
      <c r="C541" s="57" t="s">
        <v>36</v>
      </c>
      <c r="D541" s="57" t="s">
        <v>15</v>
      </c>
      <c r="E541" s="23" t="s">
        <v>193</v>
      </c>
      <c r="F541" s="57" t="s">
        <v>49</v>
      </c>
      <c r="G541" s="58">
        <f>'Приложение 3'!F230</f>
        <v>384646.82</v>
      </c>
      <c r="H541" s="58">
        <f>'Приложение 3'!G230</f>
        <v>0</v>
      </c>
      <c r="I541" s="58">
        <f>'Приложение 3'!H230</f>
        <v>0</v>
      </c>
      <c r="K541" s="474"/>
      <c r="L541" s="474"/>
      <c r="M541" s="474"/>
      <c r="N541" s="474"/>
    </row>
    <row r="542" spans="1:14" x14ac:dyDescent="0.25">
      <c r="A542" s="18" t="s">
        <v>152</v>
      </c>
      <c r="B542" s="427">
        <v>701</v>
      </c>
      <c r="C542" s="19" t="s">
        <v>36</v>
      </c>
      <c r="D542" s="19" t="s">
        <v>25</v>
      </c>
      <c r="E542" s="19"/>
      <c r="F542" s="19"/>
      <c r="G542" s="328">
        <f t="shared" ref="G542:I545" si="185">G543</f>
        <v>43724804</v>
      </c>
      <c r="H542" s="328">
        <f t="shared" si="185"/>
        <v>43724804</v>
      </c>
      <c r="I542" s="328">
        <f t="shared" si="185"/>
        <v>43724804</v>
      </c>
      <c r="K542" s="474"/>
      <c r="L542" s="474"/>
      <c r="M542" s="474"/>
      <c r="N542" s="474"/>
    </row>
    <row r="543" spans="1:14" s="27" customFormat="1" ht="31.5" x14ac:dyDescent="0.25">
      <c r="A543" s="18" t="s">
        <v>134</v>
      </c>
      <c r="B543" s="428" t="s">
        <v>228</v>
      </c>
      <c r="C543" s="19" t="s">
        <v>36</v>
      </c>
      <c r="D543" s="19" t="s">
        <v>25</v>
      </c>
      <c r="E543" s="19" t="s">
        <v>135</v>
      </c>
      <c r="F543" s="19"/>
      <c r="G543" s="328">
        <f t="shared" si="185"/>
        <v>43724804</v>
      </c>
      <c r="H543" s="328">
        <f t="shared" si="185"/>
        <v>43724804</v>
      </c>
      <c r="I543" s="328">
        <f t="shared" si="185"/>
        <v>43724804</v>
      </c>
      <c r="J543" s="114"/>
      <c r="K543" s="484"/>
      <c r="L543" s="484"/>
      <c r="M543" s="484"/>
      <c r="N543" s="484"/>
    </row>
    <row r="544" spans="1:14" x14ac:dyDescent="0.25">
      <c r="A544" s="22" t="s">
        <v>50</v>
      </c>
      <c r="B544" s="427">
        <v>701</v>
      </c>
      <c r="C544" s="23" t="s">
        <v>36</v>
      </c>
      <c r="D544" s="23" t="s">
        <v>25</v>
      </c>
      <c r="E544" s="23" t="s">
        <v>137</v>
      </c>
      <c r="F544" s="23"/>
      <c r="G544" s="329">
        <f>G545</f>
        <v>43724804</v>
      </c>
      <c r="H544" s="329">
        <f t="shared" si="185"/>
        <v>43724804</v>
      </c>
      <c r="I544" s="329">
        <f t="shared" si="185"/>
        <v>43724804</v>
      </c>
      <c r="K544" s="474"/>
      <c r="L544" s="474"/>
      <c r="M544" s="474"/>
      <c r="N544" s="474"/>
    </row>
    <row r="545" spans="1:14" ht="30.75" x14ac:dyDescent="0.25">
      <c r="A545" s="22" t="s">
        <v>168</v>
      </c>
      <c r="B545" s="428" t="s">
        <v>228</v>
      </c>
      <c r="C545" s="23" t="s">
        <v>36</v>
      </c>
      <c r="D545" s="23" t="s">
        <v>25</v>
      </c>
      <c r="E545" s="23">
        <v>5740022001</v>
      </c>
      <c r="F545" s="23"/>
      <c r="G545" s="329">
        <f>G546</f>
        <v>43724804</v>
      </c>
      <c r="H545" s="329">
        <f t="shared" si="185"/>
        <v>43724804</v>
      </c>
      <c r="I545" s="329">
        <f t="shared" si="185"/>
        <v>43724804</v>
      </c>
      <c r="K545" s="474"/>
      <c r="L545" s="474"/>
      <c r="M545" s="474"/>
      <c r="N545" s="474"/>
    </row>
    <row r="546" spans="1:14" ht="75.75" x14ac:dyDescent="0.25">
      <c r="A546" s="22" t="s">
        <v>22</v>
      </c>
      <c r="B546" s="427">
        <v>701</v>
      </c>
      <c r="C546" s="23" t="s">
        <v>36</v>
      </c>
      <c r="D546" s="23" t="s">
        <v>25</v>
      </c>
      <c r="E546" s="23">
        <v>5740022001</v>
      </c>
      <c r="F546" s="23" t="s">
        <v>23</v>
      </c>
      <c r="G546" s="329">
        <v>43724804</v>
      </c>
      <c r="H546" s="329">
        <v>43724804</v>
      </c>
      <c r="I546" s="329">
        <v>43724804</v>
      </c>
      <c r="J546" s="315"/>
      <c r="K546" s="474"/>
      <c r="L546" s="474"/>
      <c r="M546" s="474"/>
      <c r="N546" s="474"/>
    </row>
    <row r="547" spans="1:14" ht="63" x14ac:dyDescent="0.25">
      <c r="A547" s="64" t="s">
        <v>138</v>
      </c>
      <c r="B547" s="428" t="s">
        <v>228</v>
      </c>
      <c r="C547" s="65" t="s">
        <v>139</v>
      </c>
      <c r="D547" s="65"/>
      <c r="E547" s="65"/>
      <c r="F547" s="66"/>
      <c r="G547" s="67">
        <f t="shared" ref="G547:I549" si="186">G548</f>
        <v>862052608.6099999</v>
      </c>
      <c r="H547" s="67">
        <f t="shared" si="186"/>
        <v>128460096.52000001</v>
      </c>
      <c r="I547" s="50">
        <f t="shared" si="186"/>
        <v>0</v>
      </c>
      <c r="K547" s="474"/>
      <c r="L547" s="474"/>
      <c r="M547" s="474"/>
      <c r="N547" s="474"/>
    </row>
    <row r="548" spans="1:14" ht="31.5" x14ac:dyDescent="0.25">
      <c r="A548" s="51" t="s">
        <v>140</v>
      </c>
      <c r="B548" s="427">
        <v>701</v>
      </c>
      <c r="C548" s="48" t="s">
        <v>139</v>
      </c>
      <c r="D548" s="48" t="s">
        <v>25</v>
      </c>
      <c r="E548" s="48"/>
      <c r="F548" s="49"/>
      <c r="G548" s="50">
        <f t="shared" si="186"/>
        <v>862052608.6099999</v>
      </c>
      <c r="H548" s="50">
        <f t="shared" si="186"/>
        <v>128460096.52000001</v>
      </c>
      <c r="I548" s="50">
        <f t="shared" si="186"/>
        <v>0</v>
      </c>
      <c r="K548" s="474"/>
      <c r="L548" s="474"/>
      <c r="M548" s="474"/>
      <c r="N548" s="474"/>
    </row>
    <row r="549" spans="1:14" x14ac:dyDescent="0.25">
      <c r="A549" s="18" t="s">
        <v>18</v>
      </c>
      <c r="B549" s="428" t="s">
        <v>228</v>
      </c>
      <c r="C549" s="48" t="s">
        <v>139</v>
      </c>
      <c r="D549" s="48" t="s">
        <v>25</v>
      </c>
      <c r="E549" s="48" t="s">
        <v>19</v>
      </c>
      <c r="F549" s="49"/>
      <c r="G549" s="50">
        <f>G550</f>
        <v>862052608.6099999</v>
      </c>
      <c r="H549" s="50">
        <f t="shared" si="186"/>
        <v>128460096.52000001</v>
      </c>
      <c r="I549" s="50">
        <f t="shared" si="186"/>
        <v>0</v>
      </c>
      <c r="K549" s="474"/>
      <c r="L549" s="474"/>
      <c r="M549" s="474"/>
      <c r="N549" s="474"/>
    </row>
    <row r="550" spans="1:14" x14ac:dyDescent="0.25">
      <c r="A550" s="22" t="s">
        <v>84</v>
      </c>
      <c r="B550" s="427">
        <v>701</v>
      </c>
      <c r="C550" s="48" t="s">
        <v>139</v>
      </c>
      <c r="D550" s="48" t="s">
        <v>25</v>
      </c>
      <c r="E550" s="48" t="s">
        <v>141</v>
      </c>
      <c r="F550" s="49"/>
      <c r="G550" s="50">
        <f>G551+G553</f>
        <v>862052608.6099999</v>
      </c>
      <c r="H550" s="50">
        <f>H551+H553</f>
        <v>128460096.52000001</v>
      </c>
      <c r="I550" s="50">
        <f>I551+I553</f>
        <v>0</v>
      </c>
      <c r="K550" s="474"/>
      <c r="L550" s="474"/>
      <c r="M550" s="474"/>
      <c r="N550" s="474"/>
    </row>
    <row r="551" spans="1:14" ht="30.75" x14ac:dyDescent="0.25">
      <c r="A551" s="22" t="s">
        <v>194</v>
      </c>
      <c r="B551" s="428" t="s">
        <v>228</v>
      </c>
      <c r="C551" s="52" t="s">
        <v>139</v>
      </c>
      <c r="D551" s="52" t="s">
        <v>25</v>
      </c>
      <c r="E551" s="52" t="s">
        <v>195</v>
      </c>
      <c r="F551" s="53"/>
      <c r="G551" s="54">
        <f>G552</f>
        <v>436642000</v>
      </c>
      <c r="H551" s="54">
        <f>H552</f>
        <v>0</v>
      </c>
      <c r="I551" s="54">
        <f>I552</f>
        <v>0</v>
      </c>
      <c r="K551" s="474"/>
      <c r="L551" s="474"/>
      <c r="M551" s="474"/>
      <c r="N551" s="474"/>
    </row>
    <row r="552" spans="1:14" x14ac:dyDescent="0.25">
      <c r="A552" s="22" t="s">
        <v>84</v>
      </c>
      <c r="B552" s="427">
        <v>701</v>
      </c>
      <c r="C552" s="52" t="s">
        <v>139</v>
      </c>
      <c r="D552" s="52" t="s">
        <v>25</v>
      </c>
      <c r="E552" s="52" t="s">
        <v>195</v>
      </c>
      <c r="F552" s="53" t="s">
        <v>142</v>
      </c>
      <c r="G552" s="54">
        <f>'Приложение 3'!F238</f>
        <v>436642000</v>
      </c>
      <c r="H552" s="54">
        <f>'Приложение 3'!G238</f>
        <v>0</v>
      </c>
      <c r="I552" s="54">
        <f>'Приложение 3'!H238</f>
        <v>0</v>
      </c>
      <c r="K552" s="474"/>
      <c r="L552" s="474"/>
      <c r="M552" s="474"/>
      <c r="N552" s="474"/>
    </row>
    <row r="553" spans="1:14" ht="30.75" x14ac:dyDescent="0.25">
      <c r="A553" s="22" t="s">
        <v>196</v>
      </c>
      <c r="B553" s="427">
        <v>701</v>
      </c>
      <c r="C553" s="52" t="s">
        <v>139</v>
      </c>
      <c r="D553" s="52" t="s">
        <v>25</v>
      </c>
      <c r="E553" s="52">
        <v>9960088520</v>
      </c>
      <c r="F553" s="53"/>
      <c r="G553" s="54">
        <f>G554</f>
        <v>425410608.60999995</v>
      </c>
      <c r="H553" s="54">
        <f>H554</f>
        <v>128460096.52000001</v>
      </c>
      <c r="I553" s="54">
        <f>I554</f>
        <v>0</v>
      </c>
      <c r="K553" s="474"/>
      <c r="L553" s="474"/>
      <c r="M553" s="474"/>
      <c r="N553" s="474"/>
    </row>
    <row r="554" spans="1:14" x14ac:dyDescent="0.25">
      <c r="A554" s="463" t="s">
        <v>84</v>
      </c>
      <c r="B554" s="429" t="s">
        <v>228</v>
      </c>
      <c r="C554" s="464" t="s">
        <v>139</v>
      </c>
      <c r="D554" s="52" t="s">
        <v>25</v>
      </c>
      <c r="E554" s="52">
        <v>9960088520</v>
      </c>
      <c r="F554" s="53" t="s">
        <v>142</v>
      </c>
      <c r="G554" s="54">
        <f>'Приложение 3'!F240</f>
        <v>425410608.60999995</v>
      </c>
      <c r="H554" s="54">
        <f>'Приложение 3'!G240</f>
        <v>128460096.52000001</v>
      </c>
      <c r="I554" s="54">
        <f>'Приложение 3'!H240</f>
        <v>0</v>
      </c>
      <c r="K554" s="474"/>
      <c r="L554" s="474"/>
      <c r="M554" s="474"/>
      <c r="N554" s="474"/>
    </row>
    <row r="555" spans="1:14" x14ac:dyDescent="0.25">
      <c r="A555" s="319"/>
      <c r="B555" s="430"/>
      <c r="C555" s="431"/>
      <c r="K555" s="474"/>
      <c r="L555" s="474"/>
      <c r="M555" s="474"/>
      <c r="N555" s="474"/>
    </row>
    <row r="556" spans="1:14" x14ac:dyDescent="0.25">
      <c r="A556" s="319"/>
      <c r="B556" s="432"/>
      <c r="C556" s="431"/>
    </row>
    <row r="557" spans="1:14" x14ac:dyDescent="0.25">
      <c r="A557" s="319"/>
      <c r="B557" s="430"/>
      <c r="C557" s="431"/>
    </row>
    <row r="558" spans="1:14" x14ac:dyDescent="0.25">
      <c r="A558" s="319"/>
      <c r="B558" s="432"/>
      <c r="C558" s="431"/>
    </row>
    <row r="559" spans="1:14" x14ac:dyDescent="0.25">
      <c r="A559" s="319"/>
      <c r="B559" s="430"/>
      <c r="C559" s="431"/>
    </row>
    <row r="560" spans="1:14" x14ac:dyDescent="0.25">
      <c r="A560" s="319"/>
      <c r="B560" s="432"/>
      <c r="C560" s="431"/>
    </row>
    <row r="561" spans="1:3" x14ac:dyDescent="0.25">
      <c r="A561" s="319"/>
      <c r="B561" s="430"/>
      <c r="C561" s="431"/>
    </row>
    <row r="562" spans="1:3" x14ac:dyDescent="0.25">
      <c r="A562" s="319"/>
      <c r="B562" s="432"/>
      <c r="C562" s="431"/>
    </row>
    <row r="563" spans="1:3" x14ac:dyDescent="0.25">
      <c r="A563" s="319"/>
      <c r="B563" s="433"/>
      <c r="C563" s="431"/>
    </row>
    <row r="564" spans="1:3" x14ac:dyDescent="0.25">
      <c r="A564" s="319"/>
      <c r="B564" s="433"/>
      <c r="C564" s="431"/>
    </row>
  </sheetData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36" fitToHeight="5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0"/>
  <sheetViews>
    <sheetView topLeftCell="B1" zoomScaleNormal="100" workbookViewId="0">
      <selection activeCell="I7" sqref="I7:I8"/>
    </sheetView>
  </sheetViews>
  <sheetFormatPr defaultRowHeight="15" x14ac:dyDescent="0.25"/>
  <cols>
    <col min="1" max="1" width="67.140625" style="1" customWidth="1"/>
    <col min="2" max="2" width="8.140625" style="124" customWidth="1"/>
    <col min="3" max="3" width="6.140625" style="124" customWidth="1"/>
    <col min="4" max="4" width="6.5703125" style="124" customWidth="1"/>
    <col min="5" max="5" width="15.42578125" style="70" customWidth="1"/>
    <col min="6" max="6" width="7" style="125" customWidth="1"/>
    <col min="7" max="7" width="14.5703125" style="125" customWidth="1"/>
    <col min="8" max="8" width="19.42578125" style="126" customWidth="1"/>
    <col min="9" max="10" width="20" style="126" customWidth="1"/>
    <col min="11" max="11" width="20.140625" style="126" customWidth="1"/>
    <col min="12" max="12" width="19.42578125" style="73" customWidth="1"/>
    <col min="13" max="15" width="19.42578125" style="4" customWidth="1"/>
    <col min="16" max="258" width="8.85546875" style="4"/>
    <col min="259" max="259" width="71.5703125" style="4" customWidth="1"/>
    <col min="260" max="260" width="6.140625" style="4" customWidth="1"/>
    <col min="261" max="261" width="7.42578125" style="4" bestFit="1" customWidth="1"/>
    <col min="262" max="262" width="16.5703125" style="4" customWidth="1"/>
    <col min="263" max="263" width="8.140625" style="4" bestFit="1" customWidth="1"/>
    <col min="264" max="264" width="19.28515625" style="4" customWidth="1"/>
    <col min="265" max="266" width="0" style="4" hidden="1" customWidth="1"/>
    <col min="267" max="267" width="15.42578125" style="4" bestFit="1" customWidth="1"/>
    <col min="268" max="268" width="15" style="4" bestFit="1" customWidth="1"/>
    <col min="269" max="269" width="15" style="4" customWidth="1"/>
    <col min="270" max="270" width="9.7109375" style="4" bestFit="1" customWidth="1"/>
    <col min="271" max="514" width="8.85546875" style="4"/>
    <col min="515" max="515" width="71.5703125" style="4" customWidth="1"/>
    <col min="516" max="516" width="6.140625" style="4" customWidth="1"/>
    <col min="517" max="517" width="7.42578125" style="4" bestFit="1" customWidth="1"/>
    <col min="518" max="518" width="16.5703125" style="4" customWidth="1"/>
    <col min="519" max="519" width="8.140625" style="4" bestFit="1" customWidth="1"/>
    <col min="520" max="520" width="19.28515625" style="4" customWidth="1"/>
    <col min="521" max="522" width="0" style="4" hidden="1" customWidth="1"/>
    <col min="523" max="523" width="15.42578125" style="4" bestFit="1" customWidth="1"/>
    <col min="524" max="524" width="15" style="4" bestFit="1" customWidth="1"/>
    <col min="525" max="525" width="15" style="4" customWidth="1"/>
    <col min="526" max="526" width="9.7109375" style="4" bestFit="1" customWidth="1"/>
    <col min="527" max="770" width="8.85546875" style="4"/>
    <col min="771" max="771" width="71.5703125" style="4" customWidth="1"/>
    <col min="772" max="772" width="6.140625" style="4" customWidth="1"/>
    <col min="773" max="773" width="7.42578125" style="4" bestFit="1" customWidth="1"/>
    <col min="774" max="774" width="16.5703125" style="4" customWidth="1"/>
    <col min="775" max="775" width="8.140625" style="4" bestFit="1" customWidth="1"/>
    <col min="776" max="776" width="19.28515625" style="4" customWidth="1"/>
    <col min="777" max="778" width="0" style="4" hidden="1" customWidth="1"/>
    <col min="779" max="779" width="15.42578125" style="4" bestFit="1" customWidth="1"/>
    <col min="780" max="780" width="15" style="4" bestFit="1" customWidth="1"/>
    <col min="781" max="781" width="15" style="4" customWidth="1"/>
    <col min="782" max="782" width="9.7109375" style="4" bestFit="1" customWidth="1"/>
    <col min="783" max="1026" width="8.85546875" style="4"/>
    <col min="1027" max="1027" width="71.5703125" style="4" customWidth="1"/>
    <col min="1028" max="1028" width="6.140625" style="4" customWidth="1"/>
    <col min="1029" max="1029" width="7.42578125" style="4" bestFit="1" customWidth="1"/>
    <col min="1030" max="1030" width="16.5703125" style="4" customWidth="1"/>
    <col min="1031" max="1031" width="8.140625" style="4" bestFit="1" customWidth="1"/>
    <col min="1032" max="1032" width="19.28515625" style="4" customWidth="1"/>
    <col min="1033" max="1034" width="0" style="4" hidden="1" customWidth="1"/>
    <col min="1035" max="1035" width="15.42578125" style="4" bestFit="1" customWidth="1"/>
    <col min="1036" max="1036" width="15" style="4" bestFit="1" customWidth="1"/>
    <col min="1037" max="1037" width="15" style="4" customWidth="1"/>
    <col min="1038" max="1038" width="9.7109375" style="4" bestFit="1" customWidth="1"/>
    <col min="1039" max="1282" width="8.85546875" style="4"/>
    <col min="1283" max="1283" width="71.5703125" style="4" customWidth="1"/>
    <col min="1284" max="1284" width="6.140625" style="4" customWidth="1"/>
    <col min="1285" max="1285" width="7.42578125" style="4" bestFit="1" customWidth="1"/>
    <col min="1286" max="1286" width="16.5703125" style="4" customWidth="1"/>
    <col min="1287" max="1287" width="8.140625" style="4" bestFit="1" customWidth="1"/>
    <col min="1288" max="1288" width="19.28515625" style="4" customWidth="1"/>
    <col min="1289" max="1290" width="0" style="4" hidden="1" customWidth="1"/>
    <col min="1291" max="1291" width="15.42578125" style="4" bestFit="1" customWidth="1"/>
    <col min="1292" max="1292" width="15" style="4" bestFit="1" customWidth="1"/>
    <col min="1293" max="1293" width="15" style="4" customWidth="1"/>
    <col min="1294" max="1294" width="9.7109375" style="4" bestFit="1" customWidth="1"/>
    <col min="1295" max="1538" width="8.85546875" style="4"/>
    <col min="1539" max="1539" width="71.5703125" style="4" customWidth="1"/>
    <col min="1540" max="1540" width="6.140625" style="4" customWidth="1"/>
    <col min="1541" max="1541" width="7.42578125" style="4" bestFit="1" customWidth="1"/>
    <col min="1542" max="1542" width="16.5703125" style="4" customWidth="1"/>
    <col min="1543" max="1543" width="8.140625" style="4" bestFit="1" customWidth="1"/>
    <col min="1544" max="1544" width="19.28515625" style="4" customWidth="1"/>
    <col min="1545" max="1546" width="0" style="4" hidden="1" customWidth="1"/>
    <col min="1547" max="1547" width="15.42578125" style="4" bestFit="1" customWidth="1"/>
    <col min="1548" max="1548" width="15" style="4" bestFit="1" customWidth="1"/>
    <col min="1549" max="1549" width="15" style="4" customWidth="1"/>
    <col min="1550" max="1550" width="9.7109375" style="4" bestFit="1" customWidth="1"/>
    <col min="1551" max="1794" width="8.85546875" style="4"/>
    <col min="1795" max="1795" width="71.5703125" style="4" customWidth="1"/>
    <col min="1796" max="1796" width="6.140625" style="4" customWidth="1"/>
    <col min="1797" max="1797" width="7.42578125" style="4" bestFit="1" customWidth="1"/>
    <col min="1798" max="1798" width="16.5703125" style="4" customWidth="1"/>
    <col min="1799" max="1799" width="8.140625" style="4" bestFit="1" customWidth="1"/>
    <col min="1800" max="1800" width="19.28515625" style="4" customWidth="1"/>
    <col min="1801" max="1802" width="0" style="4" hidden="1" customWidth="1"/>
    <col min="1803" max="1803" width="15.42578125" style="4" bestFit="1" customWidth="1"/>
    <col min="1804" max="1804" width="15" style="4" bestFit="1" customWidth="1"/>
    <col min="1805" max="1805" width="15" style="4" customWidth="1"/>
    <col min="1806" max="1806" width="9.7109375" style="4" bestFit="1" customWidth="1"/>
    <col min="1807" max="2050" width="8.85546875" style="4"/>
    <col min="2051" max="2051" width="71.5703125" style="4" customWidth="1"/>
    <col min="2052" max="2052" width="6.140625" style="4" customWidth="1"/>
    <col min="2053" max="2053" width="7.42578125" style="4" bestFit="1" customWidth="1"/>
    <col min="2054" max="2054" width="16.5703125" style="4" customWidth="1"/>
    <col min="2055" max="2055" width="8.140625" style="4" bestFit="1" customWidth="1"/>
    <col min="2056" max="2056" width="19.28515625" style="4" customWidth="1"/>
    <col min="2057" max="2058" width="0" style="4" hidden="1" customWidth="1"/>
    <col min="2059" max="2059" width="15.42578125" style="4" bestFit="1" customWidth="1"/>
    <col min="2060" max="2060" width="15" style="4" bestFit="1" customWidth="1"/>
    <col min="2061" max="2061" width="15" style="4" customWidth="1"/>
    <col min="2062" max="2062" width="9.7109375" style="4" bestFit="1" customWidth="1"/>
    <col min="2063" max="2306" width="8.85546875" style="4"/>
    <col min="2307" max="2307" width="71.5703125" style="4" customWidth="1"/>
    <col min="2308" max="2308" width="6.140625" style="4" customWidth="1"/>
    <col min="2309" max="2309" width="7.42578125" style="4" bestFit="1" customWidth="1"/>
    <col min="2310" max="2310" width="16.5703125" style="4" customWidth="1"/>
    <col min="2311" max="2311" width="8.140625" style="4" bestFit="1" customWidth="1"/>
    <col min="2312" max="2312" width="19.28515625" style="4" customWidth="1"/>
    <col min="2313" max="2314" width="0" style="4" hidden="1" customWidth="1"/>
    <col min="2315" max="2315" width="15.42578125" style="4" bestFit="1" customWidth="1"/>
    <col min="2316" max="2316" width="15" style="4" bestFit="1" customWidth="1"/>
    <col min="2317" max="2317" width="15" style="4" customWidth="1"/>
    <col min="2318" max="2318" width="9.7109375" style="4" bestFit="1" customWidth="1"/>
    <col min="2319" max="2562" width="8.85546875" style="4"/>
    <col min="2563" max="2563" width="71.5703125" style="4" customWidth="1"/>
    <col min="2564" max="2564" width="6.140625" style="4" customWidth="1"/>
    <col min="2565" max="2565" width="7.42578125" style="4" bestFit="1" customWidth="1"/>
    <col min="2566" max="2566" width="16.5703125" style="4" customWidth="1"/>
    <col min="2567" max="2567" width="8.140625" style="4" bestFit="1" customWidth="1"/>
    <col min="2568" max="2568" width="19.28515625" style="4" customWidth="1"/>
    <col min="2569" max="2570" width="0" style="4" hidden="1" customWidth="1"/>
    <col min="2571" max="2571" width="15.42578125" style="4" bestFit="1" customWidth="1"/>
    <col min="2572" max="2572" width="15" style="4" bestFit="1" customWidth="1"/>
    <col min="2573" max="2573" width="15" style="4" customWidth="1"/>
    <col min="2574" max="2574" width="9.7109375" style="4" bestFit="1" customWidth="1"/>
    <col min="2575" max="2818" width="8.85546875" style="4"/>
    <col min="2819" max="2819" width="71.5703125" style="4" customWidth="1"/>
    <col min="2820" max="2820" width="6.140625" style="4" customWidth="1"/>
    <col min="2821" max="2821" width="7.42578125" style="4" bestFit="1" customWidth="1"/>
    <col min="2822" max="2822" width="16.5703125" style="4" customWidth="1"/>
    <col min="2823" max="2823" width="8.140625" style="4" bestFit="1" customWidth="1"/>
    <col min="2824" max="2824" width="19.28515625" style="4" customWidth="1"/>
    <col min="2825" max="2826" width="0" style="4" hidden="1" customWidth="1"/>
    <col min="2827" max="2827" width="15.42578125" style="4" bestFit="1" customWidth="1"/>
    <col min="2828" max="2828" width="15" style="4" bestFit="1" customWidth="1"/>
    <col min="2829" max="2829" width="15" style="4" customWidth="1"/>
    <col min="2830" max="2830" width="9.7109375" style="4" bestFit="1" customWidth="1"/>
    <col min="2831" max="3074" width="8.85546875" style="4"/>
    <col min="3075" max="3075" width="71.5703125" style="4" customWidth="1"/>
    <col min="3076" max="3076" width="6.140625" style="4" customWidth="1"/>
    <col min="3077" max="3077" width="7.42578125" style="4" bestFit="1" customWidth="1"/>
    <col min="3078" max="3078" width="16.5703125" style="4" customWidth="1"/>
    <col min="3079" max="3079" width="8.140625" style="4" bestFit="1" customWidth="1"/>
    <col min="3080" max="3080" width="19.28515625" style="4" customWidth="1"/>
    <col min="3081" max="3082" width="0" style="4" hidden="1" customWidth="1"/>
    <col min="3083" max="3083" width="15.42578125" style="4" bestFit="1" customWidth="1"/>
    <col min="3084" max="3084" width="15" style="4" bestFit="1" customWidth="1"/>
    <col min="3085" max="3085" width="15" style="4" customWidth="1"/>
    <col min="3086" max="3086" width="9.7109375" style="4" bestFit="1" customWidth="1"/>
    <col min="3087" max="3330" width="8.85546875" style="4"/>
    <col min="3331" max="3331" width="71.5703125" style="4" customWidth="1"/>
    <col min="3332" max="3332" width="6.140625" style="4" customWidth="1"/>
    <col min="3333" max="3333" width="7.42578125" style="4" bestFit="1" customWidth="1"/>
    <col min="3334" max="3334" width="16.5703125" style="4" customWidth="1"/>
    <col min="3335" max="3335" width="8.140625" style="4" bestFit="1" customWidth="1"/>
    <col min="3336" max="3336" width="19.28515625" style="4" customWidth="1"/>
    <col min="3337" max="3338" width="0" style="4" hidden="1" customWidth="1"/>
    <col min="3339" max="3339" width="15.42578125" style="4" bestFit="1" customWidth="1"/>
    <col min="3340" max="3340" width="15" style="4" bestFit="1" customWidth="1"/>
    <col min="3341" max="3341" width="15" style="4" customWidth="1"/>
    <col min="3342" max="3342" width="9.7109375" style="4" bestFit="1" customWidth="1"/>
    <col min="3343" max="3586" width="8.85546875" style="4"/>
    <col min="3587" max="3587" width="71.5703125" style="4" customWidth="1"/>
    <col min="3588" max="3588" width="6.140625" style="4" customWidth="1"/>
    <col min="3589" max="3589" width="7.42578125" style="4" bestFit="1" customWidth="1"/>
    <col min="3590" max="3590" width="16.5703125" style="4" customWidth="1"/>
    <col min="3591" max="3591" width="8.140625" style="4" bestFit="1" customWidth="1"/>
    <col min="3592" max="3592" width="19.28515625" style="4" customWidth="1"/>
    <col min="3593" max="3594" width="0" style="4" hidden="1" customWidth="1"/>
    <col min="3595" max="3595" width="15.42578125" style="4" bestFit="1" customWidth="1"/>
    <col min="3596" max="3596" width="15" style="4" bestFit="1" customWidth="1"/>
    <col min="3597" max="3597" width="15" style="4" customWidth="1"/>
    <col min="3598" max="3598" width="9.7109375" style="4" bestFit="1" customWidth="1"/>
    <col min="3599" max="3842" width="8.85546875" style="4"/>
    <col min="3843" max="3843" width="71.5703125" style="4" customWidth="1"/>
    <col min="3844" max="3844" width="6.140625" style="4" customWidth="1"/>
    <col min="3845" max="3845" width="7.42578125" style="4" bestFit="1" customWidth="1"/>
    <col min="3846" max="3846" width="16.5703125" style="4" customWidth="1"/>
    <col min="3847" max="3847" width="8.140625" style="4" bestFit="1" customWidth="1"/>
    <col min="3848" max="3848" width="19.28515625" style="4" customWidth="1"/>
    <col min="3849" max="3850" width="0" style="4" hidden="1" customWidth="1"/>
    <col min="3851" max="3851" width="15.42578125" style="4" bestFit="1" customWidth="1"/>
    <col min="3852" max="3852" width="15" style="4" bestFit="1" customWidth="1"/>
    <col min="3853" max="3853" width="15" style="4" customWidth="1"/>
    <col min="3854" max="3854" width="9.7109375" style="4" bestFit="1" customWidth="1"/>
    <col min="3855" max="4098" width="8.85546875" style="4"/>
    <col min="4099" max="4099" width="71.5703125" style="4" customWidth="1"/>
    <col min="4100" max="4100" width="6.140625" style="4" customWidth="1"/>
    <col min="4101" max="4101" width="7.42578125" style="4" bestFit="1" customWidth="1"/>
    <col min="4102" max="4102" width="16.5703125" style="4" customWidth="1"/>
    <col min="4103" max="4103" width="8.140625" style="4" bestFit="1" customWidth="1"/>
    <col min="4104" max="4104" width="19.28515625" style="4" customWidth="1"/>
    <col min="4105" max="4106" width="0" style="4" hidden="1" customWidth="1"/>
    <col min="4107" max="4107" width="15.42578125" style="4" bestFit="1" customWidth="1"/>
    <col min="4108" max="4108" width="15" style="4" bestFit="1" customWidth="1"/>
    <col min="4109" max="4109" width="15" style="4" customWidth="1"/>
    <col min="4110" max="4110" width="9.7109375" style="4" bestFit="1" customWidth="1"/>
    <col min="4111" max="4354" width="8.85546875" style="4"/>
    <col min="4355" max="4355" width="71.5703125" style="4" customWidth="1"/>
    <col min="4356" max="4356" width="6.140625" style="4" customWidth="1"/>
    <col min="4357" max="4357" width="7.42578125" style="4" bestFit="1" customWidth="1"/>
    <col min="4358" max="4358" width="16.5703125" style="4" customWidth="1"/>
    <col min="4359" max="4359" width="8.140625" style="4" bestFit="1" customWidth="1"/>
    <col min="4360" max="4360" width="19.28515625" style="4" customWidth="1"/>
    <col min="4361" max="4362" width="0" style="4" hidden="1" customWidth="1"/>
    <col min="4363" max="4363" width="15.42578125" style="4" bestFit="1" customWidth="1"/>
    <col min="4364" max="4364" width="15" style="4" bestFit="1" customWidth="1"/>
    <col min="4365" max="4365" width="15" style="4" customWidth="1"/>
    <col min="4366" max="4366" width="9.7109375" style="4" bestFit="1" customWidth="1"/>
    <col min="4367" max="4610" width="8.85546875" style="4"/>
    <col min="4611" max="4611" width="71.5703125" style="4" customWidth="1"/>
    <col min="4612" max="4612" width="6.140625" style="4" customWidth="1"/>
    <col min="4613" max="4613" width="7.42578125" style="4" bestFit="1" customWidth="1"/>
    <col min="4614" max="4614" width="16.5703125" style="4" customWidth="1"/>
    <col min="4615" max="4615" width="8.140625" style="4" bestFit="1" customWidth="1"/>
    <col min="4616" max="4616" width="19.28515625" style="4" customWidth="1"/>
    <col min="4617" max="4618" width="0" style="4" hidden="1" customWidth="1"/>
    <col min="4619" max="4619" width="15.42578125" style="4" bestFit="1" customWidth="1"/>
    <col min="4620" max="4620" width="15" style="4" bestFit="1" customWidth="1"/>
    <col min="4621" max="4621" width="15" style="4" customWidth="1"/>
    <col min="4622" max="4622" width="9.7109375" style="4" bestFit="1" customWidth="1"/>
    <col min="4623" max="4866" width="8.85546875" style="4"/>
    <col min="4867" max="4867" width="71.5703125" style="4" customWidth="1"/>
    <col min="4868" max="4868" width="6.140625" style="4" customWidth="1"/>
    <col min="4869" max="4869" width="7.42578125" style="4" bestFit="1" customWidth="1"/>
    <col min="4870" max="4870" width="16.5703125" style="4" customWidth="1"/>
    <col min="4871" max="4871" width="8.140625" style="4" bestFit="1" customWidth="1"/>
    <col min="4872" max="4872" width="19.28515625" style="4" customWidth="1"/>
    <col min="4873" max="4874" width="0" style="4" hidden="1" customWidth="1"/>
    <col min="4875" max="4875" width="15.42578125" style="4" bestFit="1" customWidth="1"/>
    <col min="4876" max="4876" width="15" style="4" bestFit="1" customWidth="1"/>
    <col min="4877" max="4877" width="15" style="4" customWidth="1"/>
    <col min="4878" max="4878" width="9.7109375" style="4" bestFit="1" customWidth="1"/>
    <col min="4879" max="5122" width="8.85546875" style="4"/>
    <col min="5123" max="5123" width="71.5703125" style="4" customWidth="1"/>
    <col min="5124" max="5124" width="6.140625" style="4" customWidth="1"/>
    <col min="5125" max="5125" width="7.42578125" style="4" bestFit="1" customWidth="1"/>
    <col min="5126" max="5126" width="16.5703125" style="4" customWidth="1"/>
    <col min="5127" max="5127" width="8.140625" style="4" bestFit="1" customWidth="1"/>
    <col min="5128" max="5128" width="19.28515625" style="4" customWidth="1"/>
    <col min="5129" max="5130" width="0" style="4" hidden="1" customWidth="1"/>
    <col min="5131" max="5131" width="15.42578125" style="4" bestFit="1" customWidth="1"/>
    <col min="5132" max="5132" width="15" style="4" bestFit="1" customWidth="1"/>
    <col min="5133" max="5133" width="15" style="4" customWidth="1"/>
    <col min="5134" max="5134" width="9.7109375" style="4" bestFit="1" customWidth="1"/>
    <col min="5135" max="5378" width="8.85546875" style="4"/>
    <col min="5379" max="5379" width="71.5703125" style="4" customWidth="1"/>
    <col min="5380" max="5380" width="6.140625" style="4" customWidth="1"/>
    <col min="5381" max="5381" width="7.42578125" style="4" bestFit="1" customWidth="1"/>
    <col min="5382" max="5382" width="16.5703125" style="4" customWidth="1"/>
    <col min="5383" max="5383" width="8.140625" style="4" bestFit="1" customWidth="1"/>
    <col min="5384" max="5384" width="19.28515625" style="4" customWidth="1"/>
    <col min="5385" max="5386" width="0" style="4" hidden="1" customWidth="1"/>
    <col min="5387" max="5387" width="15.42578125" style="4" bestFit="1" customWidth="1"/>
    <col min="5388" max="5388" width="15" style="4" bestFit="1" customWidth="1"/>
    <col min="5389" max="5389" width="15" style="4" customWidth="1"/>
    <col min="5390" max="5390" width="9.7109375" style="4" bestFit="1" customWidth="1"/>
    <col min="5391" max="5634" width="8.85546875" style="4"/>
    <col min="5635" max="5635" width="71.5703125" style="4" customWidth="1"/>
    <col min="5636" max="5636" width="6.140625" style="4" customWidth="1"/>
    <col min="5637" max="5637" width="7.42578125" style="4" bestFit="1" customWidth="1"/>
    <col min="5638" max="5638" width="16.5703125" style="4" customWidth="1"/>
    <col min="5639" max="5639" width="8.140625" style="4" bestFit="1" customWidth="1"/>
    <col min="5640" max="5640" width="19.28515625" style="4" customWidth="1"/>
    <col min="5641" max="5642" width="0" style="4" hidden="1" customWidth="1"/>
    <col min="5643" max="5643" width="15.42578125" style="4" bestFit="1" customWidth="1"/>
    <col min="5644" max="5644" width="15" style="4" bestFit="1" customWidth="1"/>
    <col min="5645" max="5645" width="15" style="4" customWidth="1"/>
    <col min="5646" max="5646" width="9.7109375" style="4" bestFit="1" customWidth="1"/>
    <col min="5647" max="5890" width="8.85546875" style="4"/>
    <col min="5891" max="5891" width="71.5703125" style="4" customWidth="1"/>
    <col min="5892" max="5892" width="6.140625" style="4" customWidth="1"/>
    <col min="5893" max="5893" width="7.42578125" style="4" bestFit="1" customWidth="1"/>
    <col min="5894" max="5894" width="16.5703125" style="4" customWidth="1"/>
    <col min="5895" max="5895" width="8.140625" style="4" bestFit="1" customWidth="1"/>
    <col min="5896" max="5896" width="19.28515625" style="4" customWidth="1"/>
    <col min="5897" max="5898" width="0" style="4" hidden="1" customWidth="1"/>
    <col min="5899" max="5899" width="15.42578125" style="4" bestFit="1" customWidth="1"/>
    <col min="5900" max="5900" width="15" style="4" bestFit="1" customWidth="1"/>
    <col min="5901" max="5901" width="15" style="4" customWidth="1"/>
    <col min="5902" max="5902" width="9.7109375" style="4" bestFit="1" customWidth="1"/>
    <col min="5903" max="6146" width="8.85546875" style="4"/>
    <col min="6147" max="6147" width="71.5703125" style="4" customWidth="1"/>
    <col min="6148" max="6148" width="6.140625" style="4" customWidth="1"/>
    <col min="6149" max="6149" width="7.42578125" style="4" bestFit="1" customWidth="1"/>
    <col min="6150" max="6150" width="16.5703125" style="4" customWidth="1"/>
    <col min="6151" max="6151" width="8.140625" style="4" bestFit="1" customWidth="1"/>
    <col min="6152" max="6152" width="19.28515625" style="4" customWidth="1"/>
    <col min="6153" max="6154" width="0" style="4" hidden="1" customWidth="1"/>
    <col min="6155" max="6155" width="15.42578125" style="4" bestFit="1" customWidth="1"/>
    <col min="6156" max="6156" width="15" style="4" bestFit="1" customWidth="1"/>
    <col min="6157" max="6157" width="15" style="4" customWidth="1"/>
    <col min="6158" max="6158" width="9.7109375" style="4" bestFit="1" customWidth="1"/>
    <col min="6159" max="6402" width="8.85546875" style="4"/>
    <col min="6403" max="6403" width="71.5703125" style="4" customWidth="1"/>
    <col min="6404" max="6404" width="6.140625" style="4" customWidth="1"/>
    <col min="6405" max="6405" width="7.42578125" style="4" bestFit="1" customWidth="1"/>
    <col min="6406" max="6406" width="16.5703125" style="4" customWidth="1"/>
    <col min="6407" max="6407" width="8.140625" style="4" bestFit="1" customWidth="1"/>
    <col min="6408" max="6408" width="19.28515625" style="4" customWidth="1"/>
    <col min="6409" max="6410" width="0" style="4" hidden="1" customWidth="1"/>
    <col min="6411" max="6411" width="15.42578125" style="4" bestFit="1" customWidth="1"/>
    <col min="6412" max="6412" width="15" style="4" bestFit="1" customWidth="1"/>
    <col min="6413" max="6413" width="15" style="4" customWidth="1"/>
    <col min="6414" max="6414" width="9.7109375" style="4" bestFit="1" customWidth="1"/>
    <col min="6415" max="6658" width="8.85546875" style="4"/>
    <col min="6659" max="6659" width="71.5703125" style="4" customWidth="1"/>
    <col min="6660" max="6660" width="6.140625" style="4" customWidth="1"/>
    <col min="6661" max="6661" width="7.42578125" style="4" bestFit="1" customWidth="1"/>
    <col min="6662" max="6662" width="16.5703125" style="4" customWidth="1"/>
    <col min="6663" max="6663" width="8.140625" style="4" bestFit="1" customWidth="1"/>
    <col min="6664" max="6664" width="19.28515625" style="4" customWidth="1"/>
    <col min="6665" max="6666" width="0" style="4" hidden="1" customWidth="1"/>
    <col min="6667" max="6667" width="15.42578125" style="4" bestFit="1" customWidth="1"/>
    <col min="6668" max="6668" width="15" style="4" bestFit="1" customWidth="1"/>
    <col min="6669" max="6669" width="15" style="4" customWidth="1"/>
    <col min="6670" max="6670" width="9.7109375" style="4" bestFit="1" customWidth="1"/>
    <col min="6671" max="6914" width="8.85546875" style="4"/>
    <col min="6915" max="6915" width="71.5703125" style="4" customWidth="1"/>
    <col min="6916" max="6916" width="6.140625" style="4" customWidth="1"/>
    <col min="6917" max="6917" width="7.42578125" style="4" bestFit="1" customWidth="1"/>
    <col min="6918" max="6918" width="16.5703125" style="4" customWidth="1"/>
    <col min="6919" max="6919" width="8.140625" style="4" bestFit="1" customWidth="1"/>
    <col min="6920" max="6920" width="19.28515625" style="4" customWidth="1"/>
    <col min="6921" max="6922" width="0" style="4" hidden="1" customWidth="1"/>
    <col min="6923" max="6923" width="15.42578125" style="4" bestFit="1" customWidth="1"/>
    <col min="6924" max="6924" width="15" style="4" bestFit="1" customWidth="1"/>
    <col min="6925" max="6925" width="15" style="4" customWidth="1"/>
    <col min="6926" max="6926" width="9.7109375" style="4" bestFit="1" customWidth="1"/>
    <col min="6927" max="7170" width="8.85546875" style="4"/>
    <col min="7171" max="7171" width="71.5703125" style="4" customWidth="1"/>
    <col min="7172" max="7172" width="6.140625" style="4" customWidth="1"/>
    <col min="7173" max="7173" width="7.42578125" style="4" bestFit="1" customWidth="1"/>
    <col min="7174" max="7174" width="16.5703125" style="4" customWidth="1"/>
    <col min="7175" max="7175" width="8.140625" style="4" bestFit="1" customWidth="1"/>
    <col min="7176" max="7176" width="19.28515625" style="4" customWidth="1"/>
    <col min="7177" max="7178" width="0" style="4" hidden="1" customWidth="1"/>
    <col min="7179" max="7179" width="15.42578125" style="4" bestFit="1" customWidth="1"/>
    <col min="7180" max="7180" width="15" style="4" bestFit="1" customWidth="1"/>
    <col min="7181" max="7181" width="15" style="4" customWidth="1"/>
    <col min="7182" max="7182" width="9.7109375" style="4" bestFit="1" customWidth="1"/>
    <col min="7183" max="7426" width="8.85546875" style="4"/>
    <col min="7427" max="7427" width="71.5703125" style="4" customWidth="1"/>
    <col min="7428" max="7428" width="6.140625" style="4" customWidth="1"/>
    <col min="7429" max="7429" width="7.42578125" style="4" bestFit="1" customWidth="1"/>
    <col min="7430" max="7430" width="16.5703125" style="4" customWidth="1"/>
    <col min="7431" max="7431" width="8.140625" style="4" bestFit="1" customWidth="1"/>
    <col min="7432" max="7432" width="19.28515625" style="4" customWidth="1"/>
    <col min="7433" max="7434" width="0" style="4" hidden="1" customWidth="1"/>
    <col min="7435" max="7435" width="15.42578125" style="4" bestFit="1" customWidth="1"/>
    <col min="7436" max="7436" width="15" style="4" bestFit="1" customWidth="1"/>
    <col min="7437" max="7437" width="15" style="4" customWidth="1"/>
    <col min="7438" max="7438" width="9.7109375" style="4" bestFit="1" customWidth="1"/>
    <col min="7439" max="7682" width="8.85546875" style="4"/>
    <col min="7683" max="7683" width="71.5703125" style="4" customWidth="1"/>
    <col min="7684" max="7684" width="6.140625" style="4" customWidth="1"/>
    <col min="7685" max="7685" width="7.42578125" style="4" bestFit="1" customWidth="1"/>
    <col min="7686" max="7686" width="16.5703125" style="4" customWidth="1"/>
    <col min="7687" max="7687" width="8.140625" style="4" bestFit="1" customWidth="1"/>
    <col min="7688" max="7688" width="19.28515625" style="4" customWidth="1"/>
    <col min="7689" max="7690" width="0" style="4" hidden="1" customWidth="1"/>
    <col min="7691" max="7691" width="15.42578125" style="4" bestFit="1" customWidth="1"/>
    <col min="7692" max="7692" width="15" style="4" bestFit="1" customWidth="1"/>
    <col min="7693" max="7693" width="15" style="4" customWidth="1"/>
    <col min="7694" max="7694" width="9.7109375" style="4" bestFit="1" customWidth="1"/>
    <col min="7695" max="7938" width="8.85546875" style="4"/>
    <col min="7939" max="7939" width="71.5703125" style="4" customWidth="1"/>
    <col min="7940" max="7940" width="6.140625" style="4" customWidth="1"/>
    <col min="7941" max="7941" width="7.42578125" style="4" bestFit="1" customWidth="1"/>
    <col min="7942" max="7942" width="16.5703125" style="4" customWidth="1"/>
    <col min="7943" max="7943" width="8.140625" style="4" bestFit="1" customWidth="1"/>
    <col min="7944" max="7944" width="19.28515625" style="4" customWidth="1"/>
    <col min="7945" max="7946" width="0" style="4" hidden="1" customWidth="1"/>
    <col min="7947" max="7947" width="15.42578125" style="4" bestFit="1" customWidth="1"/>
    <col min="7948" max="7948" width="15" style="4" bestFit="1" customWidth="1"/>
    <col min="7949" max="7949" width="15" style="4" customWidth="1"/>
    <col min="7950" max="7950" width="9.7109375" style="4" bestFit="1" customWidth="1"/>
    <col min="7951" max="8194" width="8.85546875" style="4"/>
    <col min="8195" max="8195" width="71.5703125" style="4" customWidth="1"/>
    <col min="8196" max="8196" width="6.140625" style="4" customWidth="1"/>
    <col min="8197" max="8197" width="7.42578125" style="4" bestFit="1" customWidth="1"/>
    <col min="8198" max="8198" width="16.5703125" style="4" customWidth="1"/>
    <col min="8199" max="8199" width="8.140625" style="4" bestFit="1" customWidth="1"/>
    <col min="8200" max="8200" width="19.28515625" style="4" customWidth="1"/>
    <col min="8201" max="8202" width="0" style="4" hidden="1" customWidth="1"/>
    <col min="8203" max="8203" width="15.42578125" style="4" bestFit="1" customWidth="1"/>
    <col min="8204" max="8204" width="15" style="4" bestFit="1" customWidth="1"/>
    <col min="8205" max="8205" width="15" style="4" customWidth="1"/>
    <col min="8206" max="8206" width="9.7109375" style="4" bestFit="1" customWidth="1"/>
    <col min="8207" max="8450" width="8.85546875" style="4"/>
    <col min="8451" max="8451" width="71.5703125" style="4" customWidth="1"/>
    <col min="8452" max="8452" width="6.140625" style="4" customWidth="1"/>
    <col min="8453" max="8453" width="7.42578125" style="4" bestFit="1" customWidth="1"/>
    <col min="8454" max="8454" width="16.5703125" style="4" customWidth="1"/>
    <col min="8455" max="8455" width="8.140625" style="4" bestFit="1" customWidth="1"/>
    <col min="8456" max="8456" width="19.28515625" style="4" customWidth="1"/>
    <col min="8457" max="8458" width="0" style="4" hidden="1" customWidth="1"/>
    <col min="8459" max="8459" width="15.42578125" style="4" bestFit="1" customWidth="1"/>
    <col min="8460" max="8460" width="15" style="4" bestFit="1" customWidth="1"/>
    <col min="8461" max="8461" width="15" style="4" customWidth="1"/>
    <col min="8462" max="8462" width="9.7109375" style="4" bestFit="1" customWidth="1"/>
    <col min="8463" max="8706" width="8.85546875" style="4"/>
    <col min="8707" max="8707" width="71.5703125" style="4" customWidth="1"/>
    <col min="8708" max="8708" width="6.140625" style="4" customWidth="1"/>
    <col min="8709" max="8709" width="7.42578125" style="4" bestFit="1" customWidth="1"/>
    <col min="8710" max="8710" width="16.5703125" style="4" customWidth="1"/>
    <col min="8711" max="8711" width="8.140625" style="4" bestFit="1" customWidth="1"/>
    <col min="8712" max="8712" width="19.28515625" style="4" customWidth="1"/>
    <col min="8713" max="8714" width="0" style="4" hidden="1" customWidth="1"/>
    <col min="8715" max="8715" width="15.42578125" style="4" bestFit="1" customWidth="1"/>
    <col min="8716" max="8716" width="15" style="4" bestFit="1" customWidth="1"/>
    <col min="8717" max="8717" width="15" style="4" customWidth="1"/>
    <col min="8718" max="8718" width="9.7109375" style="4" bestFit="1" customWidth="1"/>
    <col min="8719" max="8962" width="8.85546875" style="4"/>
    <col min="8963" max="8963" width="71.5703125" style="4" customWidth="1"/>
    <col min="8964" max="8964" width="6.140625" style="4" customWidth="1"/>
    <col min="8965" max="8965" width="7.42578125" style="4" bestFit="1" customWidth="1"/>
    <col min="8966" max="8966" width="16.5703125" style="4" customWidth="1"/>
    <col min="8967" max="8967" width="8.140625" style="4" bestFit="1" customWidth="1"/>
    <col min="8968" max="8968" width="19.28515625" style="4" customWidth="1"/>
    <col min="8969" max="8970" width="0" style="4" hidden="1" customWidth="1"/>
    <col min="8971" max="8971" width="15.42578125" style="4" bestFit="1" customWidth="1"/>
    <col min="8972" max="8972" width="15" style="4" bestFit="1" customWidth="1"/>
    <col min="8973" max="8973" width="15" style="4" customWidth="1"/>
    <col min="8974" max="8974" width="9.7109375" style="4" bestFit="1" customWidth="1"/>
    <col min="8975" max="9218" width="8.85546875" style="4"/>
    <col min="9219" max="9219" width="71.5703125" style="4" customWidth="1"/>
    <col min="9220" max="9220" width="6.140625" style="4" customWidth="1"/>
    <col min="9221" max="9221" width="7.42578125" style="4" bestFit="1" customWidth="1"/>
    <col min="9222" max="9222" width="16.5703125" style="4" customWidth="1"/>
    <col min="9223" max="9223" width="8.140625" style="4" bestFit="1" customWidth="1"/>
    <col min="9224" max="9224" width="19.28515625" style="4" customWidth="1"/>
    <col min="9225" max="9226" width="0" style="4" hidden="1" customWidth="1"/>
    <col min="9227" max="9227" width="15.42578125" style="4" bestFit="1" customWidth="1"/>
    <col min="9228" max="9228" width="15" style="4" bestFit="1" customWidth="1"/>
    <col min="9229" max="9229" width="15" style="4" customWidth="1"/>
    <col min="9230" max="9230" width="9.7109375" style="4" bestFit="1" customWidth="1"/>
    <col min="9231" max="9474" width="8.85546875" style="4"/>
    <col min="9475" max="9475" width="71.5703125" style="4" customWidth="1"/>
    <col min="9476" max="9476" width="6.140625" style="4" customWidth="1"/>
    <col min="9477" max="9477" width="7.42578125" style="4" bestFit="1" customWidth="1"/>
    <col min="9478" max="9478" width="16.5703125" style="4" customWidth="1"/>
    <col min="9479" max="9479" width="8.140625" style="4" bestFit="1" customWidth="1"/>
    <col min="9480" max="9480" width="19.28515625" style="4" customWidth="1"/>
    <col min="9481" max="9482" width="0" style="4" hidden="1" customWidth="1"/>
    <col min="9483" max="9483" width="15.42578125" style="4" bestFit="1" customWidth="1"/>
    <col min="9484" max="9484" width="15" style="4" bestFit="1" customWidth="1"/>
    <col min="9485" max="9485" width="15" style="4" customWidth="1"/>
    <col min="9486" max="9486" width="9.7109375" style="4" bestFit="1" customWidth="1"/>
    <col min="9487" max="9730" width="8.85546875" style="4"/>
    <col min="9731" max="9731" width="71.5703125" style="4" customWidth="1"/>
    <col min="9732" max="9732" width="6.140625" style="4" customWidth="1"/>
    <col min="9733" max="9733" width="7.42578125" style="4" bestFit="1" customWidth="1"/>
    <col min="9734" max="9734" width="16.5703125" style="4" customWidth="1"/>
    <col min="9735" max="9735" width="8.140625" style="4" bestFit="1" customWidth="1"/>
    <col min="9736" max="9736" width="19.28515625" style="4" customWidth="1"/>
    <col min="9737" max="9738" width="0" style="4" hidden="1" customWidth="1"/>
    <col min="9739" max="9739" width="15.42578125" style="4" bestFit="1" customWidth="1"/>
    <col min="9740" max="9740" width="15" style="4" bestFit="1" customWidth="1"/>
    <col min="9741" max="9741" width="15" style="4" customWidth="1"/>
    <col min="9742" max="9742" width="9.7109375" style="4" bestFit="1" customWidth="1"/>
    <col min="9743" max="9986" width="8.85546875" style="4"/>
    <col min="9987" max="9987" width="71.5703125" style="4" customWidth="1"/>
    <col min="9988" max="9988" width="6.140625" style="4" customWidth="1"/>
    <col min="9989" max="9989" width="7.42578125" style="4" bestFit="1" customWidth="1"/>
    <col min="9990" max="9990" width="16.5703125" style="4" customWidth="1"/>
    <col min="9991" max="9991" width="8.140625" style="4" bestFit="1" customWidth="1"/>
    <col min="9992" max="9992" width="19.28515625" style="4" customWidth="1"/>
    <col min="9993" max="9994" width="0" style="4" hidden="1" customWidth="1"/>
    <col min="9995" max="9995" width="15.42578125" style="4" bestFit="1" customWidth="1"/>
    <col min="9996" max="9996" width="15" style="4" bestFit="1" customWidth="1"/>
    <col min="9997" max="9997" width="15" style="4" customWidth="1"/>
    <col min="9998" max="9998" width="9.7109375" style="4" bestFit="1" customWidth="1"/>
    <col min="9999" max="10242" width="8.85546875" style="4"/>
    <col min="10243" max="10243" width="71.5703125" style="4" customWidth="1"/>
    <col min="10244" max="10244" width="6.140625" style="4" customWidth="1"/>
    <col min="10245" max="10245" width="7.42578125" style="4" bestFit="1" customWidth="1"/>
    <col min="10246" max="10246" width="16.5703125" style="4" customWidth="1"/>
    <col min="10247" max="10247" width="8.140625" style="4" bestFit="1" customWidth="1"/>
    <col min="10248" max="10248" width="19.28515625" style="4" customWidth="1"/>
    <col min="10249" max="10250" width="0" style="4" hidden="1" customWidth="1"/>
    <col min="10251" max="10251" width="15.42578125" style="4" bestFit="1" customWidth="1"/>
    <col min="10252" max="10252" width="15" style="4" bestFit="1" customWidth="1"/>
    <col min="10253" max="10253" width="15" style="4" customWidth="1"/>
    <col min="10254" max="10254" width="9.7109375" style="4" bestFit="1" customWidth="1"/>
    <col min="10255" max="10498" width="8.85546875" style="4"/>
    <col min="10499" max="10499" width="71.5703125" style="4" customWidth="1"/>
    <col min="10500" max="10500" width="6.140625" style="4" customWidth="1"/>
    <col min="10501" max="10501" width="7.42578125" style="4" bestFit="1" customWidth="1"/>
    <col min="10502" max="10502" width="16.5703125" style="4" customWidth="1"/>
    <col min="10503" max="10503" width="8.140625" style="4" bestFit="1" customWidth="1"/>
    <col min="10504" max="10504" width="19.28515625" style="4" customWidth="1"/>
    <col min="10505" max="10506" width="0" style="4" hidden="1" customWidth="1"/>
    <col min="10507" max="10507" width="15.42578125" style="4" bestFit="1" customWidth="1"/>
    <col min="10508" max="10508" width="15" style="4" bestFit="1" customWidth="1"/>
    <col min="10509" max="10509" width="15" style="4" customWidth="1"/>
    <col min="10510" max="10510" width="9.7109375" style="4" bestFit="1" customWidth="1"/>
    <col min="10511" max="10754" width="8.85546875" style="4"/>
    <col min="10755" max="10755" width="71.5703125" style="4" customWidth="1"/>
    <col min="10756" max="10756" width="6.140625" style="4" customWidth="1"/>
    <col min="10757" max="10757" width="7.42578125" style="4" bestFit="1" customWidth="1"/>
    <col min="10758" max="10758" width="16.5703125" style="4" customWidth="1"/>
    <col min="10759" max="10759" width="8.140625" style="4" bestFit="1" customWidth="1"/>
    <col min="10760" max="10760" width="19.28515625" style="4" customWidth="1"/>
    <col min="10761" max="10762" width="0" style="4" hidden="1" customWidth="1"/>
    <col min="10763" max="10763" width="15.42578125" style="4" bestFit="1" customWidth="1"/>
    <col min="10764" max="10764" width="15" style="4" bestFit="1" customWidth="1"/>
    <col min="10765" max="10765" width="15" style="4" customWidth="1"/>
    <col min="10766" max="10766" width="9.7109375" style="4" bestFit="1" customWidth="1"/>
    <col min="10767" max="11010" width="8.85546875" style="4"/>
    <col min="11011" max="11011" width="71.5703125" style="4" customWidth="1"/>
    <col min="11012" max="11012" width="6.140625" style="4" customWidth="1"/>
    <col min="11013" max="11013" width="7.42578125" style="4" bestFit="1" customWidth="1"/>
    <col min="11014" max="11014" width="16.5703125" style="4" customWidth="1"/>
    <col min="11015" max="11015" width="8.140625" style="4" bestFit="1" customWidth="1"/>
    <col min="11016" max="11016" width="19.28515625" style="4" customWidth="1"/>
    <col min="11017" max="11018" width="0" style="4" hidden="1" customWidth="1"/>
    <col min="11019" max="11019" width="15.42578125" style="4" bestFit="1" customWidth="1"/>
    <col min="11020" max="11020" width="15" style="4" bestFit="1" customWidth="1"/>
    <col min="11021" max="11021" width="15" style="4" customWidth="1"/>
    <col min="11022" max="11022" width="9.7109375" style="4" bestFit="1" customWidth="1"/>
    <col min="11023" max="11266" width="8.85546875" style="4"/>
    <col min="11267" max="11267" width="71.5703125" style="4" customWidth="1"/>
    <col min="11268" max="11268" width="6.140625" style="4" customWidth="1"/>
    <col min="11269" max="11269" width="7.42578125" style="4" bestFit="1" customWidth="1"/>
    <col min="11270" max="11270" width="16.5703125" style="4" customWidth="1"/>
    <col min="11271" max="11271" width="8.140625" style="4" bestFit="1" customWidth="1"/>
    <col min="11272" max="11272" width="19.28515625" style="4" customWidth="1"/>
    <col min="11273" max="11274" width="0" style="4" hidden="1" customWidth="1"/>
    <col min="11275" max="11275" width="15.42578125" style="4" bestFit="1" customWidth="1"/>
    <col min="11276" max="11276" width="15" style="4" bestFit="1" customWidth="1"/>
    <col min="11277" max="11277" width="15" style="4" customWidth="1"/>
    <col min="11278" max="11278" width="9.7109375" style="4" bestFit="1" customWidth="1"/>
    <col min="11279" max="11522" width="8.85546875" style="4"/>
    <col min="11523" max="11523" width="71.5703125" style="4" customWidth="1"/>
    <col min="11524" max="11524" width="6.140625" style="4" customWidth="1"/>
    <col min="11525" max="11525" width="7.42578125" style="4" bestFit="1" customWidth="1"/>
    <col min="11526" max="11526" width="16.5703125" style="4" customWidth="1"/>
    <col min="11527" max="11527" width="8.140625" style="4" bestFit="1" customWidth="1"/>
    <col min="11528" max="11528" width="19.28515625" style="4" customWidth="1"/>
    <col min="11529" max="11530" width="0" style="4" hidden="1" customWidth="1"/>
    <col min="11531" max="11531" width="15.42578125" style="4" bestFit="1" customWidth="1"/>
    <col min="11532" max="11532" width="15" style="4" bestFit="1" customWidth="1"/>
    <col min="11533" max="11533" width="15" style="4" customWidth="1"/>
    <col min="11534" max="11534" width="9.7109375" style="4" bestFit="1" customWidth="1"/>
    <col min="11535" max="11778" width="8.85546875" style="4"/>
    <col min="11779" max="11779" width="71.5703125" style="4" customWidth="1"/>
    <col min="11780" max="11780" width="6.140625" style="4" customWidth="1"/>
    <col min="11781" max="11781" width="7.42578125" style="4" bestFit="1" customWidth="1"/>
    <col min="11782" max="11782" width="16.5703125" style="4" customWidth="1"/>
    <col min="11783" max="11783" width="8.140625" style="4" bestFit="1" customWidth="1"/>
    <col min="11784" max="11784" width="19.28515625" style="4" customWidth="1"/>
    <col min="11785" max="11786" width="0" style="4" hidden="1" customWidth="1"/>
    <col min="11787" max="11787" width="15.42578125" style="4" bestFit="1" customWidth="1"/>
    <col min="11788" max="11788" width="15" style="4" bestFit="1" customWidth="1"/>
    <col min="11789" max="11789" width="15" style="4" customWidth="1"/>
    <col min="11790" max="11790" width="9.7109375" style="4" bestFit="1" customWidth="1"/>
    <col min="11791" max="12034" width="8.85546875" style="4"/>
    <col min="12035" max="12035" width="71.5703125" style="4" customWidth="1"/>
    <col min="12036" max="12036" width="6.140625" style="4" customWidth="1"/>
    <col min="12037" max="12037" width="7.42578125" style="4" bestFit="1" customWidth="1"/>
    <col min="12038" max="12038" width="16.5703125" style="4" customWidth="1"/>
    <col min="12039" max="12039" width="8.140625" style="4" bestFit="1" customWidth="1"/>
    <col min="12040" max="12040" width="19.28515625" style="4" customWidth="1"/>
    <col min="12041" max="12042" width="0" style="4" hidden="1" customWidth="1"/>
    <col min="12043" max="12043" width="15.42578125" style="4" bestFit="1" customWidth="1"/>
    <col min="12044" max="12044" width="15" style="4" bestFit="1" customWidth="1"/>
    <col min="12045" max="12045" width="15" style="4" customWidth="1"/>
    <col min="12046" max="12046" width="9.7109375" style="4" bestFit="1" customWidth="1"/>
    <col min="12047" max="12290" width="8.85546875" style="4"/>
    <col min="12291" max="12291" width="71.5703125" style="4" customWidth="1"/>
    <col min="12292" max="12292" width="6.140625" style="4" customWidth="1"/>
    <col min="12293" max="12293" width="7.42578125" style="4" bestFit="1" customWidth="1"/>
    <col min="12294" max="12294" width="16.5703125" style="4" customWidth="1"/>
    <col min="12295" max="12295" width="8.140625" style="4" bestFit="1" customWidth="1"/>
    <col min="12296" max="12296" width="19.28515625" style="4" customWidth="1"/>
    <col min="12297" max="12298" width="0" style="4" hidden="1" customWidth="1"/>
    <col min="12299" max="12299" width="15.42578125" style="4" bestFit="1" customWidth="1"/>
    <col min="12300" max="12300" width="15" style="4" bestFit="1" customWidth="1"/>
    <col min="12301" max="12301" width="15" style="4" customWidth="1"/>
    <col min="12302" max="12302" width="9.7109375" style="4" bestFit="1" customWidth="1"/>
    <col min="12303" max="12546" width="8.85546875" style="4"/>
    <col min="12547" max="12547" width="71.5703125" style="4" customWidth="1"/>
    <col min="12548" max="12548" width="6.140625" style="4" customWidth="1"/>
    <col min="12549" max="12549" width="7.42578125" style="4" bestFit="1" customWidth="1"/>
    <col min="12550" max="12550" width="16.5703125" style="4" customWidth="1"/>
    <col min="12551" max="12551" width="8.140625" style="4" bestFit="1" customWidth="1"/>
    <col min="12552" max="12552" width="19.28515625" style="4" customWidth="1"/>
    <col min="12553" max="12554" width="0" style="4" hidden="1" customWidth="1"/>
    <col min="12555" max="12555" width="15.42578125" style="4" bestFit="1" customWidth="1"/>
    <col min="12556" max="12556" width="15" style="4" bestFit="1" customWidth="1"/>
    <col min="12557" max="12557" width="15" style="4" customWidth="1"/>
    <col min="12558" max="12558" width="9.7109375" style="4" bestFit="1" customWidth="1"/>
    <col min="12559" max="12802" width="8.85546875" style="4"/>
    <col min="12803" max="12803" width="71.5703125" style="4" customWidth="1"/>
    <col min="12804" max="12804" width="6.140625" style="4" customWidth="1"/>
    <col min="12805" max="12805" width="7.42578125" style="4" bestFit="1" customWidth="1"/>
    <col min="12806" max="12806" width="16.5703125" style="4" customWidth="1"/>
    <col min="12807" max="12807" width="8.140625" style="4" bestFit="1" customWidth="1"/>
    <col min="12808" max="12808" width="19.28515625" style="4" customWidth="1"/>
    <col min="12809" max="12810" width="0" style="4" hidden="1" customWidth="1"/>
    <col min="12811" max="12811" width="15.42578125" style="4" bestFit="1" customWidth="1"/>
    <col min="12812" max="12812" width="15" style="4" bestFit="1" customWidth="1"/>
    <col min="12813" max="12813" width="15" style="4" customWidth="1"/>
    <col min="12814" max="12814" width="9.7109375" style="4" bestFit="1" customWidth="1"/>
    <col min="12815" max="13058" width="8.85546875" style="4"/>
    <col min="13059" max="13059" width="71.5703125" style="4" customWidth="1"/>
    <col min="13060" max="13060" width="6.140625" style="4" customWidth="1"/>
    <col min="13061" max="13061" width="7.42578125" style="4" bestFit="1" customWidth="1"/>
    <col min="13062" max="13062" width="16.5703125" style="4" customWidth="1"/>
    <col min="13063" max="13063" width="8.140625" style="4" bestFit="1" customWidth="1"/>
    <col min="13064" max="13064" width="19.28515625" style="4" customWidth="1"/>
    <col min="13065" max="13066" width="0" style="4" hidden="1" customWidth="1"/>
    <col min="13067" max="13067" width="15.42578125" style="4" bestFit="1" customWidth="1"/>
    <col min="13068" max="13068" width="15" style="4" bestFit="1" customWidth="1"/>
    <col min="13069" max="13069" width="15" style="4" customWidth="1"/>
    <col min="13070" max="13070" width="9.7109375" style="4" bestFit="1" customWidth="1"/>
    <col min="13071" max="13314" width="8.85546875" style="4"/>
    <col min="13315" max="13315" width="71.5703125" style="4" customWidth="1"/>
    <col min="13316" max="13316" width="6.140625" style="4" customWidth="1"/>
    <col min="13317" max="13317" width="7.42578125" style="4" bestFit="1" customWidth="1"/>
    <col min="13318" max="13318" width="16.5703125" style="4" customWidth="1"/>
    <col min="13319" max="13319" width="8.140625" style="4" bestFit="1" customWidth="1"/>
    <col min="13320" max="13320" width="19.28515625" style="4" customWidth="1"/>
    <col min="13321" max="13322" width="0" style="4" hidden="1" customWidth="1"/>
    <col min="13323" max="13323" width="15.42578125" style="4" bestFit="1" customWidth="1"/>
    <col min="13324" max="13324" width="15" style="4" bestFit="1" customWidth="1"/>
    <col min="13325" max="13325" width="15" style="4" customWidth="1"/>
    <col min="13326" max="13326" width="9.7109375" style="4" bestFit="1" customWidth="1"/>
    <col min="13327" max="13570" width="8.85546875" style="4"/>
    <col min="13571" max="13571" width="71.5703125" style="4" customWidth="1"/>
    <col min="13572" max="13572" width="6.140625" style="4" customWidth="1"/>
    <col min="13573" max="13573" width="7.42578125" style="4" bestFit="1" customWidth="1"/>
    <col min="13574" max="13574" width="16.5703125" style="4" customWidth="1"/>
    <col min="13575" max="13575" width="8.140625" style="4" bestFit="1" customWidth="1"/>
    <col min="13576" max="13576" width="19.28515625" style="4" customWidth="1"/>
    <col min="13577" max="13578" width="0" style="4" hidden="1" customWidth="1"/>
    <col min="13579" max="13579" width="15.42578125" style="4" bestFit="1" customWidth="1"/>
    <col min="13580" max="13580" width="15" style="4" bestFit="1" customWidth="1"/>
    <col min="13581" max="13581" width="15" style="4" customWidth="1"/>
    <col min="13582" max="13582" width="9.7109375" style="4" bestFit="1" customWidth="1"/>
    <col min="13583" max="13826" width="8.85546875" style="4"/>
    <col min="13827" max="13827" width="71.5703125" style="4" customWidth="1"/>
    <col min="13828" max="13828" width="6.140625" style="4" customWidth="1"/>
    <col min="13829" max="13829" width="7.42578125" style="4" bestFit="1" customWidth="1"/>
    <col min="13830" max="13830" width="16.5703125" style="4" customWidth="1"/>
    <col min="13831" max="13831" width="8.140625" style="4" bestFit="1" customWidth="1"/>
    <col min="13832" max="13832" width="19.28515625" style="4" customWidth="1"/>
    <col min="13833" max="13834" width="0" style="4" hidden="1" customWidth="1"/>
    <col min="13835" max="13835" width="15.42578125" style="4" bestFit="1" customWidth="1"/>
    <col min="13836" max="13836" width="15" style="4" bestFit="1" customWidth="1"/>
    <col min="13837" max="13837" width="15" style="4" customWidth="1"/>
    <col min="13838" max="13838" width="9.7109375" style="4" bestFit="1" customWidth="1"/>
    <col min="13839" max="14082" width="8.85546875" style="4"/>
    <col min="14083" max="14083" width="71.5703125" style="4" customWidth="1"/>
    <col min="14084" max="14084" width="6.140625" style="4" customWidth="1"/>
    <col min="14085" max="14085" width="7.42578125" style="4" bestFit="1" customWidth="1"/>
    <col min="14086" max="14086" width="16.5703125" style="4" customWidth="1"/>
    <col min="14087" max="14087" width="8.140625" style="4" bestFit="1" customWidth="1"/>
    <col min="14088" max="14088" width="19.28515625" style="4" customWidth="1"/>
    <col min="14089" max="14090" width="0" style="4" hidden="1" customWidth="1"/>
    <col min="14091" max="14091" width="15.42578125" style="4" bestFit="1" customWidth="1"/>
    <col min="14092" max="14092" width="15" style="4" bestFit="1" customWidth="1"/>
    <col min="14093" max="14093" width="15" style="4" customWidth="1"/>
    <col min="14094" max="14094" width="9.7109375" style="4" bestFit="1" customWidth="1"/>
    <col min="14095" max="14338" width="8.85546875" style="4"/>
    <col min="14339" max="14339" width="71.5703125" style="4" customWidth="1"/>
    <col min="14340" max="14340" width="6.140625" style="4" customWidth="1"/>
    <col min="14341" max="14341" width="7.42578125" style="4" bestFit="1" customWidth="1"/>
    <col min="14342" max="14342" width="16.5703125" style="4" customWidth="1"/>
    <col min="14343" max="14343" width="8.140625" style="4" bestFit="1" customWidth="1"/>
    <col min="14344" max="14344" width="19.28515625" style="4" customWidth="1"/>
    <col min="14345" max="14346" width="0" style="4" hidden="1" customWidth="1"/>
    <col min="14347" max="14347" width="15.42578125" style="4" bestFit="1" customWidth="1"/>
    <col min="14348" max="14348" width="15" style="4" bestFit="1" customWidth="1"/>
    <col min="14349" max="14349" width="15" style="4" customWidth="1"/>
    <col min="14350" max="14350" width="9.7109375" style="4" bestFit="1" customWidth="1"/>
    <col min="14351" max="14594" width="8.85546875" style="4"/>
    <col min="14595" max="14595" width="71.5703125" style="4" customWidth="1"/>
    <col min="14596" max="14596" width="6.140625" style="4" customWidth="1"/>
    <col min="14597" max="14597" width="7.42578125" style="4" bestFit="1" customWidth="1"/>
    <col min="14598" max="14598" width="16.5703125" style="4" customWidth="1"/>
    <col min="14599" max="14599" width="8.140625" style="4" bestFit="1" customWidth="1"/>
    <col min="14600" max="14600" width="19.28515625" style="4" customWidth="1"/>
    <col min="14601" max="14602" width="0" style="4" hidden="1" customWidth="1"/>
    <col min="14603" max="14603" width="15.42578125" style="4" bestFit="1" customWidth="1"/>
    <col min="14604" max="14604" width="15" style="4" bestFit="1" customWidth="1"/>
    <col min="14605" max="14605" width="15" style="4" customWidth="1"/>
    <col min="14606" max="14606" width="9.7109375" style="4" bestFit="1" customWidth="1"/>
    <col min="14607" max="14850" width="8.85546875" style="4"/>
    <col min="14851" max="14851" width="71.5703125" style="4" customWidth="1"/>
    <col min="14852" max="14852" width="6.140625" style="4" customWidth="1"/>
    <col min="14853" max="14853" width="7.42578125" style="4" bestFit="1" customWidth="1"/>
    <col min="14854" max="14854" width="16.5703125" style="4" customWidth="1"/>
    <col min="14855" max="14855" width="8.140625" style="4" bestFit="1" customWidth="1"/>
    <col min="14856" max="14856" width="19.28515625" style="4" customWidth="1"/>
    <col min="14857" max="14858" width="0" style="4" hidden="1" customWidth="1"/>
    <col min="14859" max="14859" width="15.42578125" style="4" bestFit="1" customWidth="1"/>
    <col min="14860" max="14860" width="15" style="4" bestFit="1" customWidth="1"/>
    <col min="14861" max="14861" width="15" style="4" customWidth="1"/>
    <col min="14862" max="14862" width="9.7109375" style="4" bestFit="1" customWidth="1"/>
    <col min="14863" max="15106" width="8.85546875" style="4"/>
    <col min="15107" max="15107" width="71.5703125" style="4" customWidth="1"/>
    <col min="15108" max="15108" width="6.140625" style="4" customWidth="1"/>
    <col min="15109" max="15109" width="7.42578125" style="4" bestFit="1" customWidth="1"/>
    <col min="15110" max="15110" width="16.5703125" style="4" customWidth="1"/>
    <col min="15111" max="15111" width="8.140625" style="4" bestFit="1" customWidth="1"/>
    <col min="15112" max="15112" width="19.28515625" style="4" customWidth="1"/>
    <col min="15113" max="15114" width="0" style="4" hidden="1" customWidth="1"/>
    <col min="15115" max="15115" width="15.42578125" style="4" bestFit="1" customWidth="1"/>
    <col min="15116" max="15116" width="15" style="4" bestFit="1" customWidth="1"/>
    <col min="15117" max="15117" width="15" style="4" customWidth="1"/>
    <col min="15118" max="15118" width="9.7109375" style="4" bestFit="1" customWidth="1"/>
    <col min="15119" max="15362" width="8.85546875" style="4"/>
    <col min="15363" max="15363" width="71.5703125" style="4" customWidth="1"/>
    <col min="15364" max="15364" width="6.140625" style="4" customWidth="1"/>
    <col min="15365" max="15365" width="7.42578125" style="4" bestFit="1" customWidth="1"/>
    <col min="15366" max="15366" width="16.5703125" style="4" customWidth="1"/>
    <col min="15367" max="15367" width="8.140625" style="4" bestFit="1" customWidth="1"/>
    <col min="15368" max="15368" width="19.28515625" style="4" customWidth="1"/>
    <col min="15369" max="15370" width="0" style="4" hidden="1" customWidth="1"/>
    <col min="15371" max="15371" width="15.42578125" style="4" bestFit="1" customWidth="1"/>
    <col min="15372" max="15372" width="15" style="4" bestFit="1" customWidth="1"/>
    <col min="15373" max="15373" width="15" style="4" customWidth="1"/>
    <col min="15374" max="15374" width="9.7109375" style="4" bestFit="1" customWidth="1"/>
    <col min="15375" max="15618" width="8.85546875" style="4"/>
    <col min="15619" max="15619" width="71.5703125" style="4" customWidth="1"/>
    <col min="15620" max="15620" width="6.140625" style="4" customWidth="1"/>
    <col min="15621" max="15621" width="7.42578125" style="4" bestFit="1" customWidth="1"/>
    <col min="15622" max="15622" width="16.5703125" style="4" customWidth="1"/>
    <col min="15623" max="15623" width="8.140625" style="4" bestFit="1" customWidth="1"/>
    <col min="15624" max="15624" width="19.28515625" style="4" customWidth="1"/>
    <col min="15625" max="15626" width="0" style="4" hidden="1" customWidth="1"/>
    <col min="15627" max="15627" width="15.42578125" style="4" bestFit="1" customWidth="1"/>
    <col min="15628" max="15628" width="15" style="4" bestFit="1" customWidth="1"/>
    <col min="15629" max="15629" width="15" style="4" customWidth="1"/>
    <col min="15630" max="15630" width="9.7109375" style="4" bestFit="1" customWidth="1"/>
    <col min="15631" max="15874" width="8.85546875" style="4"/>
    <col min="15875" max="15875" width="71.5703125" style="4" customWidth="1"/>
    <col min="15876" max="15876" width="6.140625" style="4" customWidth="1"/>
    <col min="15877" max="15877" width="7.42578125" style="4" bestFit="1" customWidth="1"/>
    <col min="15878" max="15878" width="16.5703125" style="4" customWidth="1"/>
    <col min="15879" max="15879" width="8.140625" style="4" bestFit="1" customWidth="1"/>
    <col min="15880" max="15880" width="19.28515625" style="4" customWidth="1"/>
    <col min="15881" max="15882" width="0" style="4" hidden="1" customWidth="1"/>
    <col min="15883" max="15883" width="15.42578125" style="4" bestFit="1" customWidth="1"/>
    <col min="15884" max="15884" width="15" style="4" bestFit="1" customWidth="1"/>
    <col min="15885" max="15885" width="15" style="4" customWidth="1"/>
    <col min="15886" max="15886" width="9.7109375" style="4" bestFit="1" customWidth="1"/>
    <col min="15887" max="16130" width="8.85546875" style="4"/>
    <col min="16131" max="16131" width="71.5703125" style="4" customWidth="1"/>
    <col min="16132" max="16132" width="6.140625" style="4" customWidth="1"/>
    <col min="16133" max="16133" width="7.42578125" style="4" bestFit="1" customWidth="1"/>
    <col min="16134" max="16134" width="16.5703125" style="4" customWidth="1"/>
    <col min="16135" max="16135" width="8.140625" style="4" bestFit="1" customWidth="1"/>
    <col min="16136" max="16136" width="19.28515625" style="4" customWidth="1"/>
    <col min="16137" max="16138" width="0" style="4" hidden="1" customWidth="1"/>
    <col min="16139" max="16139" width="15.42578125" style="4" bestFit="1" customWidth="1"/>
    <col min="16140" max="16140" width="15" style="4" bestFit="1" customWidth="1"/>
    <col min="16141" max="16141" width="15" style="4" customWidth="1"/>
    <col min="16142" max="16142" width="9.7109375" style="4" bestFit="1" customWidth="1"/>
    <col min="16143" max="16384" width="8.85546875" style="4"/>
  </cols>
  <sheetData>
    <row r="2" spans="1:15" ht="15.75" x14ac:dyDescent="0.25">
      <c r="I2" s="127" t="s">
        <v>224</v>
      </c>
    </row>
    <row r="3" spans="1:15" ht="15.75" x14ac:dyDescent="0.25">
      <c r="I3" s="127" t="s">
        <v>1</v>
      </c>
    </row>
    <row r="4" spans="1:15" ht="15.75" x14ac:dyDescent="0.25">
      <c r="I4" s="127" t="s">
        <v>2</v>
      </c>
      <c r="J4" s="128"/>
      <c r="K4" s="128"/>
    </row>
    <row r="5" spans="1:15" ht="15.75" x14ac:dyDescent="0.25">
      <c r="I5" s="127" t="s">
        <v>3</v>
      </c>
      <c r="J5" s="128"/>
      <c r="K5" s="128"/>
    </row>
    <row r="6" spans="1:15" ht="15.75" x14ac:dyDescent="0.25">
      <c r="I6" s="127" t="s">
        <v>4</v>
      </c>
      <c r="J6" s="128"/>
      <c r="K6" s="128"/>
    </row>
    <row r="7" spans="1:15" ht="15.75" x14ac:dyDescent="0.25">
      <c r="I7" s="127" t="s">
        <v>830</v>
      </c>
      <c r="J7" s="128"/>
      <c r="K7" s="128"/>
    </row>
    <row r="8" spans="1:15" ht="15.75" x14ac:dyDescent="0.25">
      <c r="I8" s="127" t="s">
        <v>831</v>
      </c>
      <c r="J8" s="128"/>
      <c r="K8" s="128"/>
      <c r="M8" s="73"/>
      <c r="N8" s="73"/>
    </row>
    <row r="9" spans="1:15" ht="15.75" customHeight="1" x14ac:dyDescent="0.25"/>
    <row r="10" spans="1:15" ht="42" customHeight="1" x14ac:dyDescent="0.25">
      <c r="A10" s="500" t="s">
        <v>285</v>
      </c>
      <c r="B10" s="500"/>
      <c r="C10" s="500"/>
      <c r="D10" s="500"/>
      <c r="E10" s="500"/>
      <c r="F10" s="500"/>
      <c r="G10" s="500"/>
      <c r="H10" s="500"/>
      <c r="I10" s="500"/>
      <c r="J10" s="500"/>
      <c r="K10" s="391"/>
    </row>
    <row r="11" spans="1:15" x14ac:dyDescent="0.25">
      <c r="J11" s="76" t="s">
        <v>230</v>
      </c>
      <c r="K11" s="76"/>
    </row>
    <row r="12" spans="1:15" s="12" customFormat="1" ht="60" x14ac:dyDescent="0.25">
      <c r="A12" s="9" t="s">
        <v>6</v>
      </c>
      <c r="B12" s="46" t="s">
        <v>231</v>
      </c>
      <c r="C12" s="46" t="s">
        <v>7</v>
      </c>
      <c r="D12" s="46" t="s">
        <v>232</v>
      </c>
      <c r="E12" s="46" t="s">
        <v>233</v>
      </c>
      <c r="F12" s="129" t="s">
        <v>10</v>
      </c>
      <c r="G12" s="129" t="s">
        <v>234</v>
      </c>
      <c r="H12" s="77" t="s">
        <v>11</v>
      </c>
      <c r="I12" s="77" t="s">
        <v>12</v>
      </c>
      <c r="J12" s="77" t="s">
        <v>143</v>
      </c>
      <c r="K12" s="130"/>
      <c r="L12" s="55"/>
    </row>
    <row r="13" spans="1:15" s="17" customFormat="1" ht="15.75" x14ac:dyDescent="0.25">
      <c r="A13" s="15" t="s">
        <v>235</v>
      </c>
      <c r="B13" s="78"/>
      <c r="C13" s="78"/>
      <c r="D13" s="78"/>
      <c r="E13" s="78"/>
      <c r="F13" s="342"/>
      <c r="G13" s="342"/>
      <c r="H13" s="79">
        <f>H14</f>
        <v>1921997404.1000001</v>
      </c>
      <c r="I13" s="79">
        <f>I14</f>
        <v>1625635258.0999999</v>
      </c>
      <c r="J13" s="79">
        <f>J14</f>
        <v>1641698509.0999999</v>
      </c>
      <c r="K13" s="131"/>
      <c r="L13" s="131"/>
      <c r="M13" s="131"/>
      <c r="N13" s="131"/>
      <c r="O13" s="122"/>
    </row>
    <row r="14" spans="1:15" s="133" customFormat="1" ht="31.5" x14ac:dyDescent="0.2">
      <c r="A14" s="15" t="s">
        <v>227</v>
      </c>
      <c r="B14" s="78">
        <v>701</v>
      </c>
      <c r="C14" s="78"/>
      <c r="D14" s="78"/>
      <c r="E14" s="78"/>
      <c r="F14" s="342"/>
      <c r="G14" s="342"/>
      <c r="H14" s="79">
        <f>H15+H46+H52+H97+H174+H191+H233+H243</f>
        <v>1921997404.1000001</v>
      </c>
      <c r="I14" s="79">
        <f>I15+I46+I52+I97+I174+I191+I233+I243</f>
        <v>1625635258.0999999</v>
      </c>
      <c r="J14" s="79">
        <f>J15+J46+J52+J97+J174+J191+J233+J243</f>
        <v>1641698509.0999999</v>
      </c>
      <c r="K14" s="131"/>
      <c r="L14" s="132"/>
      <c r="M14" s="132"/>
    </row>
    <row r="15" spans="1:15" s="133" customFormat="1" ht="15.75" x14ac:dyDescent="0.2">
      <c r="A15" s="343" t="s">
        <v>14</v>
      </c>
      <c r="B15" s="344" t="s">
        <v>228</v>
      </c>
      <c r="C15" s="86" t="s">
        <v>15</v>
      </c>
      <c r="D15" s="86"/>
      <c r="E15" s="78"/>
      <c r="F15" s="342"/>
      <c r="G15" s="342"/>
      <c r="H15" s="79">
        <f>H16+H26+H31+H22</f>
        <v>9114660.3499999996</v>
      </c>
      <c r="I15" s="79">
        <f>I16+I26+I31+I22</f>
        <v>4698106.13</v>
      </c>
      <c r="J15" s="79">
        <f>J16+J26+J31+J22</f>
        <v>4815706.13</v>
      </c>
      <c r="K15" s="131"/>
      <c r="L15" s="132"/>
      <c r="M15" s="132"/>
      <c r="N15" s="132"/>
    </row>
    <row r="16" spans="1:15" s="133" customFormat="1" ht="63" x14ac:dyDescent="0.2">
      <c r="A16" s="345" t="s">
        <v>609</v>
      </c>
      <c r="B16" s="346" t="s">
        <v>228</v>
      </c>
      <c r="C16" s="86" t="s">
        <v>15</v>
      </c>
      <c r="D16" s="134" t="s">
        <v>30</v>
      </c>
      <c r="E16" s="134"/>
      <c r="F16" s="347"/>
      <c r="G16" s="347"/>
      <c r="H16" s="79">
        <f>H17</f>
        <v>3669572.2199999997</v>
      </c>
      <c r="I16" s="79">
        <f t="shared" ref="I16:J18" si="0">I17</f>
        <v>0</v>
      </c>
      <c r="J16" s="79">
        <f t="shared" si="0"/>
        <v>0</v>
      </c>
      <c r="K16" s="131"/>
      <c r="L16" s="132"/>
    </row>
    <row r="17" spans="1:12" s="133" customFormat="1" ht="15.75" x14ac:dyDescent="0.25">
      <c r="A17" s="18" t="s">
        <v>18</v>
      </c>
      <c r="B17" s="348" t="s">
        <v>228</v>
      </c>
      <c r="C17" s="86" t="s">
        <v>15</v>
      </c>
      <c r="D17" s="134" t="s">
        <v>30</v>
      </c>
      <c r="E17" s="134" t="s">
        <v>19</v>
      </c>
      <c r="F17" s="347"/>
      <c r="G17" s="347"/>
      <c r="H17" s="79">
        <f>H18</f>
        <v>3669572.2199999997</v>
      </c>
      <c r="I17" s="79">
        <f t="shared" si="0"/>
        <v>0</v>
      </c>
      <c r="J17" s="79">
        <f t="shared" si="0"/>
        <v>0</v>
      </c>
      <c r="K17" s="131"/>
      <c r="L17" s="132"/>
    </row>
    <row r="18" spans="1:12" s="133" customFormat="1" ht="30" x14ac:dyDescent="0.2">
      <c r="A18" s="22" t="s">
        <v>236</v>
      </c>
      <c r="B18" s="349" t="s">
        <v>228</v>
      </c>
      <c r="C18" s="135" t="s">
        <v>15</v>
      </c>
      <c r="D18" s="136" t="s">
        <v>30</v>
      </c>
      <c r="E18" s="136" t="s">
        <v>21</v>
      </c>
      <c r="F18" s="350"/>
      <c r="G18" s="350"/>
      <c r="H18" s="440">
        <f>H19</f>
        <v>3669572.2199999997</v>
      </c>
      <c r="I18" s="440">
        <f t="shared" si="0"/>
        <v>0</v>
      </c>
      <c r="J18" s="440">
        <f t="shared" si="0"/>
        <v>0</v>
      </c>
      <c r="K18" s="137"/>
      <c r="L18" s="132"/>
    </row>
    <row r="19" spans="1:12" s="133" customFormat="1" x14ac:dyDescent="0.2">
      <c r="A19" s="22" t="s">
        <v>162</v>
      </c>
      <c r="B19" s="349" t="s">
        <v>228</v>
      </c>
      <c r="C19" s="136" t="s">
        <v>15</v>
      </c>
      <c r="D19" s="136" t="s">
        <v>30</v>
      </c>
      <c r="E19" s="136" t="s">
        <v>163</v>
      </c>
      <c r="F19" s="350"/>
      <c r="G19" s="350"/>
      <c r="H19" s="440">
        <f>H20+H21</f>
        <v>3669572.2199999997</v>
      </c>
      <c r="I19" s="440">
        <f>I20+I21</f>
        <v>0</v>
      </c>
      <c r="J19" s="440">
        <f>J20+J21</f>
        <v>0</v>
      </c>
      <c r="K19" s="137"/>
      <c r="L19" s="132"/>
    </row>
    <row r="20" spans="1:12" s="133" customFormat="1" ht="60" x14ac:dyDescent="0.2">
      <c r="A20" s="22" t="s">
        <v>22</v>
      </c>
      <c r="B20" s="349" t="s">
        <v>228</v>
      </c>
      <c r="C20" s="135" t="s">
        <v>15</v>
      </c>
      <c r="D20" s="136" t="s">
        <v>30</v>
      </c>
      <c r="E20" s="136" t="s">
        <v>163</v>
      </c>
      <c r="F20" s="350" t="s">
        <v>23</v>
      </c>
      <c r="G20" s="138" t="s">
        <v>237</v>
      </c>
      <c r="H20" s="440">
        <v>3573097.88</v>
      </c>
      <c r="I20" s="139">
        <v>0</v>
      </c>
      <c r="J20" s="139">
        <v>0</v>
      </c>
      <c r="K20" s="140"/>
      <c r="L20" s="132"/>
    </row>
    <row r="21" spans="1:12" s="133" customFormat="1" ht="30" x14ac:dyDescent="0.2">
      <c r="A21" s="22" t="s">
        <v>238</v>
      </c>
      <c r="B21" s="349" t="s">
        <v>228</v>
      </c>
      <c r="C21" s="136" t="s">
        <v>15</v>
      </c>
      <c r="D21" s="136" t="s">
        <v>30</v>
      </c>
      <c r="E21" s="136" t="s">
        <v>163</v>
      </c>
      <c r="F21" s="350" t="s">
        <v>27</v>
      </c>
      <c r="G21" s="138" t="s">
        <v>237</v>
      </c>
      <c r="H21" s="440">
        <v>96474.34</v>
      </c>
      <c r="I21" s="139"/>
      <c r="J21" s="139"/>
      <c r="K21" s="140"/>
      <c r="L21" s="132"/>
    </row>
    <row r="22" spans="1:12" s="142" customFormat="1" ht="15.75" x14ac:dyDescent="0.25">
      <c r="A22" s="18" t="s">
        <v>239</v>
      </c>
      <c r="B22" s="349" t="s">
        <v>228</v>
      </c>
      <c r="C22" s="134" t="s">
        <v>15</v>
      </c>
      <c r="D22" s="134" t="s">
        <v>63</v>
      </c>
      <c r="E22" s="134"/>
      <c r="F22" s="351"/>
      <c r="G22" s="351"/>
      <c r="H22" s="79">
        <f>H23</f>
        <v>0</v>
      </c>
      <c r="I22" s="79">
        <f t="shared" ref="I22:J24" si="1">I23</f>
        <v>0</v>
      </c>
      <c r="J22" s="79">
        <f t="shared" si="1"/>
        <v>117600</v>
      </c>
      <c r="K22" s="131"/>
      <c r="L22" s="141"/>
    </row>
    <row r="23" spans="1:12" s="142" customFormat="1" ht="15.75" x14ac:dyDescent="0.25">
      <c r="A23" s="18" t="s">
        <v>18</v>
      </c>
      <c r="B23" s="348" t="s">
        <v>228</v>
      </c>
      <c r="C23" s="134" t="s">
        <v>15</v>
      </c>
      <c r="D23" s="134" t="s">
        <v>63</v>
      </c>
      <c r="E23" s="134" t="s">
        <v>19</v>
      </c>
      <c r="F23" s="351"/>
      <c r="G23" s="351"/>
      <c r="H23" s="79">
        <f>H24</f>
        <v>0</v>
      </c>
      <c r="I23" s="79">
        <f t="shared" si="1"/>
        <v>0</v>
      </c>
      <c r="J23" s="79">
        <f t="shared" si="1"/>
        <v>117600</v>
      </c>
      <c r="K23" s="131"/>
      <c r="L23" s="141"/>
    </row>
    <row r="24" spans="1:12" s="133" customFormat="1" ht="45" x14ac:dyDescent="0.2">
      <c r="A24" s="22" t="s">
        <v>240</v>
      </c>
      <c r="B24" s="349" t="s">
        <v>228</v>
      </c>
      <c r="C24" s="136" t="s">
        <v>15</v>
      </c>
      <c r="D24" s="136" t="s">
        <v>63</v>
      </c>
      <c r="E24" s="136" t="s">
        <v>241</v>
      </c>
      <c r="F24" s="350"/>
      <c r="G24" s="350"/>
      <c r="H24" s="440">
        <f>H25</f>
        <v>0</v>
      </c>
      <c r="I24" s="440">
        <f t="shared" si="1"/>
        <v>0</v>
      </c>
      <c r="J24" s="440">
        <f t="shared" si="1"/>
        <v>117600</v>
      </c>
      <c r="K24" s="137"/>
      <c r="L24" s="132"/>
    </row>
    <row r="25" spans="1:12" s="133" customFormat="1" ht="30" x14ac:dyDescent="0.2">
      <c r="A25" s="22" t="s">
        <v>238</v>
      </c>
      <c r="B25" s="349" t="s">
        <v>228</v>
      </c>
      <c r="C25" s="136" t="s">
        <v>15</v>
      </c>
      <c r="D25" s="136" t="s">
        <v>63</v>
      </c>
      <c r="E25" s="136" t="s">
        <v>241</v>
      </c>
      <c r="F25" s="350" t="s">
        <v>27</v>
      </c>
      <c r="G25" s="350"/>
      <c r="H25" s="440">
        <v>0</v>
      </c>
      <c r="I25" s="440">
        <v>0</v>
      </c>
      <c r="J25" s="139">
        <v>117600</v>
      </c>
      <c r="K25" s="140"/>
      <c r="L25" s="132"/>
    </row>
    <row r="26" spans="1:12" s="142" customFormat="1" ht="47.25" x14ac:dyDescent="0.25">
      <c r="A26" s="18" t="s">
        <v>31</v>
      </c>
      <c r="B26" s="348" t="s">
        <v>228</v>
      </c>
      <c r="C26" s="134" t="s">
        <v>15</v>
      </c>
      <c r="D26" s="134" t="s">
        <v>32</v>
      </c>
      <c r="E26" s="134"/>
      <c r="F26" s="351"/>
      <c r="G26" s="351"/>
      <c r="H26" s="79">
        <f t="shared" ref="H26:J29" si="2">H27</f>
        <v>584675</v>
      </c>
      <c r="I26" s="79">
        <f t="shared" si="2"/>
        <v>0</v>
      </c>
      <c r="J26" s="79">
        <f t="shared" si="2"/>
        <v>0</v>
      </c>
      <c r="K26" s="131"/>
      <c r="L26" s="141"/>
    </row>
    <row r="27" spans="1:12" s="142" customFormat="1" ht="15.75" x14ac:dyDescent="0.25">
      <c r="A27" s="18" t="s">
        <v>18</v>
      </c>
      <c r="B27" s="348" t="s">
        <v>228</v>
      </c>
      <c r="C27" s="134" t="s">
        <v>15</v>
      </c>
      <c r="D27" s="134" t="s">
        <v>32</v>
      </c>
      <c r="E27" s="134" t="s">
        <v>19</v>
      </c>
      <c r="F27" s="351"/>
      <c r="G27" s="351"/>
      <c r="H27" s="79">
        <f>H28</f>
        <v>584675</v>
      </c>
      <c r="I27" s="79">
        <f t="shared" si="2"/>
        <v>0</v>
      </c>
      <c r="J27" s="79">
        <f t="shared" si="2"/>
        <v>0</v>
      </c>
      <c r="K27" s="131"/>
      <c r="L27" s="141"/>
    </row>
    <row r="28" spans="1:12" s="142" customFormat="1" ht="30.75" x14ac:dyDescent="0.25">
      <c r="A28" s="22" t="s">
        <v>236</v>
      </c>
      <c r="B28" s="349" t="s">
        <v>228</v>
      </c>
      <c r="C28" s="136" t="s">
        <v>15</v>
      </c>
      <c r="D28" s="136" t="s">
        <v>32</v>
      </c>
      <c r="E28" s="136" t="s">
        <v>21</v>
      </c>
      <c r="F28" s="351"/>
      <c r="G28" s="351"/>
      <c r="H28" s="440">
        <f>H29</f>
        <v>584675</v>
      </c>
      <c r="I28" s="440">
        <f t="shared" si="2"/>
        <v>0</v>
      </c>
      <c r="J28" s="440">
        <f t="shared" si="2"/>
        <v>0</v>
      </c>
      <c r="K28" s="137"/>
      <c r="L28" s="141"/>
    </row>
    <row r="29" spans="1:12" s="133" customFormat="1" x14ac:dyDescent="0.2">
      <c r="A29" s="22" t="s">
        <v>162</v>
      </c>
      <c r="B29" s="349" t="s">
        <v>228</v>
      </c>
      <c r="C29" s="136" t="s">
        <v>15</v>
      </c>
      <c r="D29" s="136" t="s">
        <v>32</v>
      </c>
      <c r="E29" s="136" t="s">
        <v>163</v>
      </c>
      <c r="F29" s="350"/>
      <c r="G29" s="350"/>
      <c r="H29" s="440">
        <f t="shared" si="2"/>
        <v>584675</v>
      </c>
      <c r="I29" s="440">
        <f t="shared" si="2"/>
        <v>0</v>
      </c>
      <c r="J29" s="440">
        <f t="shared" si="2"/>
        <v>0</v>
      </c>
      <c r="K29" s="137"/>
      <c r="L29" s="132"/>
    </row>
    <row r="30" spans="1:12" s="133" customFormat="1" ht="30" x14ac:dyDescent="0.2">
      <c r="A30" s="352" t="s">
        <v>238</v>
      </c>
      <c r="B30" s="349" t="s">
        <v>228</v>
      </c>
      <c r="C30" s="136" t="s">
        <v>15</v>
      </c>
      <c r="D30" s="136" t="s">
        <v>32</v>
      </c>
      <c r="E30" s="136" t="s">
        <v>163</v>
      </c>
      <c r="F30" s="350" t="s">
        <v>27</v>
      </c>
      <c r="G30" s="138" t="s">
        <v>237</v>
      </c>
      <c r="H30" s="440">
        <v>584675</v>
      </c>
      <c r="I30" s="440">
        <v>0</v>
      </c>
      <c r="J30" s="139">
        <v>0</v>
      </c>
      <c r="K30" s="140"/>
      <c r="L30" s="132"/>
    </row>
    <row r="31" spans="1:12" s="133" customFormat="1" ht="15.75" x14ac:dyDescent="0.2">
      <c r="A31" s="353" t="s">
        <v>39</v>
      </c>
      <c r="B31" s="348" t="s">
        <v>228</v>
      </c>
      <c r="C31" s="86" t="s">
        <v>15</v>
      </c>
      <c r="D31" s="86" t="s">
        <v>40</v>
      </c>
      <c r="E31" s="78"/>
      <c r="F31" s="342"/>
      <c r="G31" s="342"/>
      <c r="H31" s="79">
        <f>H32</f>
        <v>4860413.13</v>
      </c>
      <c r="I31" s="79">
        <f t="shared" ref="I31:J31" si="3">I32</f>
        <v>4698106.13</v>
      </c>
      <c r="J31" s="79">
        <f t="shared" si="3"/>
        <v>4698106.13</v>
      </c>
      <c r="K31" s="131"/>
      <c r="L31" s="132"/>
    </row>
    <row r="32" spans="1:12" s="133" customFormat="1" ht="15.75" x14ac:dyDescent="0.25">
      <c r="A32" s="18" t="s">
        <v>18</v>
      </c>
      <c r="B32" s="348" t="s">
        <v>228</v>
      </c>
      <c r="C32" s="354" t="s">
        <v>15</v>
      </c>
      <c r="D32" s="354" t="s">
        <v>40</v>
      </c>
      <c r="E32" s="354" t="s">
        <v>19</v>
      </c>
      <c r="F32" s="355"/>
      <c r="G32" s="355"/>
      <c r="H32" s="356">
        <f>H36+H33</f>
        <v>4860413.13</v>
      </c>
      <c r="I32" s="356">
        <f>I36+I33</f>
        <v>4698106.13</v>
      </c>
      <c r="J32" s="356">
        <f>J36+J33</f>
        <v>4698106.13</v>
      </c>
      <c r="K32" s="143"/>
      <c r="L32" s="132"/>
    </row>
    <row r="33" spans="1:12" s="133" customFormat="1" ht="30" x14ac:dyDescent="0.2">
      <c r="A33" s="22" t="s">
        <v>236</v>
      </c>
      <c r="B33" s="349" t="s">
        <v>228</v>
      </c>
      <c r="C33" s="357" t="s">
        <v>15</v>
      </c>
      <c r="D33" s="357" t="s">
        <v>40</v>
      </c>
      <c r="E33" s="357" t="s">
        <v>21</v>
      </c>
      <c r="F33" s="138"/>
      <c r="G33" s="138"/>
      <c r="H33" s="144">
        <f t="shared" ref="H33:J34" si="4">H34</f>
        <v>10000</v>
      </c>
      <c r="I33" s="144">
        <f t="shared" si="4"/>
        <v>0</v>
      </c>
      <c r="J33" s="144">
        <f t="shared" si="4"/>
        <v>0</v>
      </c>
      <c r="K33" s="145"/>
      <c r="L33" s="132"/>
    </row>
    <row r="34" spans="1:12" s="133" customFormat="1" ht="30" x14ac:dyDescent="0.2">
      <c r="A34" s="32" t="s">
        <v>168</v>
      </c>
      <c r="B34" s="349" t="s">
        <v>228</v>
      </c>
      <c r="C34" s="357" t="s">
        <v>15</v>
      </c>
      <c r="D34" s="357" t="s">
        <v>40</v>
      </c>
      <c r="E34" s="357">
        <v>9910022001</v>
      </c>
      <c r="F34" s="138"/>
      <c r="G34" s="138"/>
      <c r="H34" s="144">
        <f t="shared" si="4"/>
        <v>10000</v>
      </c>
      <c r="I34" s="144">
        <f t="shared" si="4"/>
        <v>0</v>
      </c>
      <c r="J34" s="144">
        <f t="shared" si="4"/>
        <v>0</v>
      </c>
      <c r="K34" s="143"/>
      <c r="L34" s="132"/>
    </row>
    <row r="35" spans="1:12" s="133" customFormat="1" ht="30" x14ac:dyDescent="0.2">
      <c r="A35" s="32" t="s">
        <v>54</v>
      </c>
      <c r="B35" s="349" t="s">
        <v>228</v>
      </c>
      <c r="C35" s="357" t="s">
        <v>15</v>
      </c>
      <c r="D35" s="357" t="s">
        <v>40</v>
      </c>
      <c r="E35" s="357">
        <v>9910022001</v>
      </c>
      <c r="F35" s="138" t="s">
        <v>55</v>
      </c>
      <c r="G35" s="138" t="s">
        <v>237</v>
      </c>
      <c r="H35" s="144">
        <v>10000</v>
      </c>
      <c r="I35" s="144">
        <v>0</v>
      </c>
      <c r="J35" s="144">
        <v>0</v>
      </c>
      <c r="K35" s="143"/>
      <c r="L35" s="132"/>
    </row>
    <row r="36" spans="1:12" s="133" customFormat="1" x14ac:dyDescent="0.2">
      <c r="A36" s="22" t="s">
        <v>56</v>
      </c>
      <c r="B36" s="349" t="s">
        <v>228</v>
      </c>
      <c r="C36" s="357" t="s">
        <v>15</v>
      </c>
      <c r="D36" s="357" t="s">
        <v>40</v>
      </c>
      <c r="E36" s="357" t="s">
        <v>38</v>
      </c>
      <c r="F36" s="138"/>
      <c r="G36" s="138"/>
      <c r="H36" s="144">
        <f>H37+H40+H43</f>
        <v>4850413.13</v>
      </c>
      <c r="I36" s="144">
        <f t="shared" ref="I36:J36" si="5">I37+I40+I43</f>
        <v>4698106.13</v>
      </c>
      <c r="J36" s="144">
        <f t="shared" si="5"/>
        <v>4698106.13</v>
      </c>
      <c r="K36" s="145"/>
      <c r="L36" s="132"/>
    </row>
    <row r="37" spans="1:12" s="133" customFormat="1" ht="105" x14ac:dyDescent="0.2">
      <c r="A37" s="22" t="s">
        <v>808</v>
      </c>
      <c r="B37" s="349" t="s">
        <v>228</v>
      </c>
      <c r="C37" s="357" t="s">
        <v>15</v>
      </c>
      <c r="D37" s="357" t="s">
        <v>40</v>
      </c>
      <c r="E37" s="358" t="s">
        <v>756</v>
      </c>
      <c r="F37" s="138"/>
      <c r="G37" s="138"/>
      <c r="H37" s="144">
        <f>SUM(H38:H39)</f>
        <v>59625</v>
      </c>
      <c r="I37" s="144">
        <f>SUM(I38:I39)</f>
        <v>59625</v>
      </c>
      <c r="J37" s="144">
        <f>SUM(J38:J39)</f>
        <v>59625</v>
      </c>
      <c r="K37" s="145"/>
      <c r="L37" s="132"/>
    </row>
    <row r="38" spans="1:12" s="133" customFormat="1" ht="60" x14ac:dyDescent="0.2">
      <c r="A38" s="22" t="s">
        <v>22</v>
      </c>
      <c r="B38" s="349" t="s">
        <v>228</v>
      </c>
      <c r="C38" s="357" t="s">
        <v>15</v>
      </c>
      <c r="D38" s="357" t="s">
        <v>40</v>
      </c>
      <c r="E38" s="358" t="s">
        <v>756</v>
      </c>
      <c r="F38" s="138" t="s">
        <v>23</v>
      </c>
      <c r="G38" s="138" t="s">
        <v>243</v>
      </c>
      <c r="H38" s="441">
        <v>59625</v>
      </c>
      <c r="I38" s="144">
        <v>54625</v>
      </c>
      <c r="J38" s="139">
        <v>54625</v>
      </c>
      <c r="K38" s="140"/>
      <c r="L38" s="132"/>
    </row>
    <row r="39" spans="1:12" s="142" customFormat="1" ht="30.75" x14ac:dyDescent="0.25">
      <c r="A39" s="22" t="s">
        <v>26</v>
      </c>
      <c r="B39" s="349" t="s">
        <v>228</v>
      </c>
      <c r="C39" s="357" t="s">
        <v>15</v>
      </c>
      <c r="D39" s="357" t="s">
        <v>40</v>
      </c>
      <c r="E39" s="358" t="s">
        <v>756</v>
      </c>
      <c r="F39" s="138" t="s">
        <v>27</v>
      </c>
      <c r="G39" s="138" t="s">
        <v>243</v>
      </c>
      <c r="H39" s="441">
        <v>0</v>
      </c>
      <c r="I39" s="144">
        <v>5000</v>
      </c>
      <c r="J39" s="139">
        <v>5000</v>
      </c>
      <c r="K39" s="140"/>
      <c r="L39" s="141"/>
    </row>
    <row r="40" spans="1:12" s="133" customFormat="1" ht="30" x14ac:dyDescent="0.2">
      <c r="A40" s="22" t="s">
        <v>244</v>
      </c>
      <c r="B40" s="349" t="s">
        <v>228</v>
      </c>
      <c r="C40" s="357" t="s">
        <v>15</v>
      </c>
      <c r="D40" s="357" t="s">
        <v>40</v>
      </c>
      <c r="E40" s="358" t="s">
        <v>757</v>
      </c>
      <c r="F40" s="138"/>
      <c r="G40" s="138"/>
      <c r="H40" s="442">
        <f>SUM(H41:H42)</f>
        <v>3039827.13</v>
      </c>
      <c r="I40" s="442">
        <f>SUM(I41:I42)</f>
        <v>3039827.13</v>
      </c>
      <c r="J40" s="442">
        <f>SUM(J41:J42)</f>
        <v>3039827.13</v>
      </c>
      <c r="K40" s="146"/>
      <c r="L40" s="132"/>
    </row>
    <row r="41" spans="1:12" s="133" customFormat="1" ht="60" x14ac:dyDescent="0.2">
      <c r="A41" s="22" t="s">
        <v>22</v>
      </c>
      <c r="B41" s="349" t="s">
        <v>228</v>
      </c>
      <c r="C41" s="357" t="s">
        <v>15</v>
      </c>
      <c r="D41" s="357" t="s">
        <v>40</v>
      </c>
      <c r="E41" s="358" t="s">
        <v>757</v>
      </c>
      <c r="F41" s="138" t="s">
        <v>23</v>
      </c>
      <c r="G41" s="138" t="s">
        <v>243</v>
      </c>
      <c r="H41" s="442">
        <v>2940863.13</v>
      </c>
      <c r="I41" s="442">
        <v>2940863.13</v>
      </c>
      <c r="J41" s="442">
        <v>2940863.13</v>
      </c>
      <c r="K41" s="146"/>
      <c r="L41" s="132"/>
    </row>
    <row r="42" spans="1:12" s="133" customFormat="1" ht="30" x14ac:dyDescent="0.2">
      <c r="A42" s="22" t="s">
        <v>26</v>
      </c>
      <c r="B42" s="349" t="s">
        <v>228</v>
      </c>
      <c r="C42" s="357" t="s">
        <v>15</v>
      </c>
      <c r="D42" s="357" t="s">
        <v>40</v>
      </c>
      <c r="E42" s="358" t="s">
        <v>757</v>
      </c>
      <c r="F42" s="138" t="s">
        <v>27</v>
      </c>
      <c r="G42" s="138" t="s">
        <v>243</v>
      </c>
      <c r="H42" s="442">
        <v>98964</v>
      </c>
      <c r="I42" s="442">
        <v>98964</v>
      </c>
      <c r="J42" s="442">
        <v>98964</v>
      </c>
      <c r="K42" s="146"/>
      <c r="L42" s="132"/>
    </row>
    <row r="43" spans="1:12" s="133" customFormat="1" ht="57" x14ac:dyDescent="0.2">
      <c r="A43" s="421" t="s">
        <v>245</v>
      </c>
      <c r="B43" s="349" t="s">
        <v>228</v>
      </c>
      <c r="C43" s="357" t="s">
        <v>15</v>
      </c>
      <c r="D43" s="357" t="s">
        <v>40</v>
      </c>
      <c r="E43" s="357" t="s">
        <v>758</v>
      </c>
      <c r="F43" s="138"/>
      <c r="G43" s="138"/>
      <c r="H43" s="144">
        <f>SUM(H44:H45)</f>
        <v>1750961</v>
      </c>
      <c r="I43" s="144">
        <f t="shared" ref="I43:J43" si="6">SUM(I44:I45)</f>
        <v>1598654</v>
      </c>
      <c r="J43" s="144">
        <f t="shared" si="6"/>
        <v>1598654</v>
      </c>
      <c r="K43" s="145"/>
      <c r="L43" s="132"/>
    </row>
    <row r="44" spans="1:12" s="133" customFormat="1" ht="60" x14ac:dyDescent="0.2">
      <c r="A44" s="22" t="s">
        <v>22</v>
      </c>
      <c r="B44" s="349" t="s">
        <v>228</v>
      </c>
      <c r="C44" s="357" t="s">
        <v>15</v>
      </c>
      <c r="D44" s="357" t="s">
        <v>40</v>
      </c>
      <c r="E44" s="357" t="s">
        <v>758</v>
      </c>
      <c r="F44" s="138" t="s">
        <v>23</v>
      </c>
      <c r="G44" s="138" t="s">
        <v>243</v>
      </c>
      <c r="H44" s="144">
        <v>1660981.32</v>
      </c>
      <c r="I44" s="144">
        <v>1598654</v>
      </c>
      <c r="J44" s="139">
        <v>1598654</v>
      </c>
      <c r="K44" s="140"/>
      <c r="L44" s="132"/>
    </row>
    <row r="45" spans="1:12" s="133" customFormat="1" ht="30" x14ac:dyDescent="0.2">
      <c r="A45" s="22" t="s">
        <v>26</v>
      </c>
      <c r="B45" s="349" t="s">
        <v>228</v>
      </c>
      <c r="C45" s="357" t="s">
        <v>15</v>
      </c>
      <c r="D45" s="357" t="s">
        <v>40</v>
      </c>
      <c r="E45" s="357" t="s">
        <v>758</v>
      </c>
      <c r="F45" s="138" t="s">
        <v>27</v>
      </c>
      <c r="G45" s="138" t="s">
        <v>243</v>
      </c>
      <c r="H45" s="144">
        <v>89979.68</v>
      </c>
      <c r="I45" s="144">
        <v>0</v>
      </c>
      <c r="J45" s="139">
        <v>0</v>
      </c>
      <c r="K45" s="140"/>
      <c r="L45" s="132"/>
    </row>
    <row r="46" spans="1:12" s="133" customFormat="1" ht="32.25" hidden="1" customHeight="1" x14ac:dyDescent="0.2">
      <c r="A46" s="359" t="s">
        <v>57</v>
      </c>
      <c r="B46" s="348" t="s">
        <v>228</v>
      </c>
      <c r="C46" s="354" t="s">
        <v>25</v>
      </c>
      <c r="D46" s="354"/>
      <c r="E46" s="354"/>
      <c r="F46" s="355"/>
      <c r="G46" s="355"/>
      <c r="H46" s="356">
        <f>H47</f>
        <v>0</v>
      </c>
      <c r="I46" s="356">
        <f t="shared" ref="I46:J46" si="7">I47</f>
        <v>0</v>
      </c>
      <c r="J46" s="356">
        <f t="shared" si="7"/>
        <v>0</v>
      </c>
      <c r="K46" s="143"/>
      <c r="L46" s="132"/>
    </row>
    <row r="47" spans="1:12" s="133" customFormat="1" ht="63" hidden="1" x14ac:dyDescent="0.25">
      <c r="A47" s="18" t="s">
        <v>58</v>
      </c>
      <c r="B47" s="348" t="s">
        <v>228</v>
      </c>
      <c r="C47" s="354" t="s">
        <v>25</v>
      </c>
      <c r="D47" s="354" t="s">
        <v>59</v>
      </c>
      <c r="E47" s="354"/>
      <c r="F47" s="354"/>
      <c r="G47" s="354"/>
      <c r="H47" s="356">
        <f>H48</f>
        <v>0</v>
      </c>
      <c r="I47" s="356">
        <f t="shared" ref="I47:J50" si="8">I48</f>
        <v>0</v>
      </c>
      <c r="J47" s="356">
        <f t="shared" si="8"/>
        <v>0</v>
      </c>
      <c r="K47" s="143"/>
      <c r="L47" s="132"/>
    </row>
    <row r="48" spans="1:12" s="133" customFormat="1" ht="15.75" hidden="1" x14ac:dyDescent="0.25">
      <c r="A48" s="34" t="s">
        <v>18</v>
      </c>
      <c r="B48" s="348" t="s">
        <v>228</v>
      </c>
      <c r="C48" s="354" t="s">
        <v>25</v>
      </c>
      <c r="D48" s="354" t="s">
        <v>59</v>
      </c>
      <c r="E48" s="30">
        <v>9900000000</v>
      </c>
      <c r="F48" s="30"/>
      <c r="G48" s="354"/>
      <c r="H48" s="356">
        <f>H49</f>
        <v>0</v>
      </c>
      <c r="I48" s="356">
        <f t="shared" si="8"/>
        <v>0</v>
      </c>
      <c r="J48" s="356">
        <f t="shared" si="8"/>
        <v>0</v>
      </c>
      <c r="K48" s="143"/>
      <c r="L48" s="132"/>
    </row>
    <row r="49" spans="1:12" s="133" customFormat="1" ht="30" hidden="1" x14ac:dyDescent="0.2">
      <c r="A49" s="22" t="s">
        <v>20</v>
      </c>
      <c r="B49" s="349" t="s">
        <v>228</v>
      </c>
      <c r="C49" s="357" t="s">
        <v>25</v>
      </c>
      <c r="D49" s="357" t="s">
        <v>59</v>
      </c>
      <c r="E49" s="31">
        <v>9910000000</v>
      </c>
      <c r="F49" s="31"/>
      <c r="G49" s="357"/>
      <c r="H49" s="144">
        <f>H50</f>
        <v>0</v>
      </c>
      <c r="I49" s="144">
        <f t="shared" si="8"/>
        <v>0</v>
      </c>
      <c r="J49" s="144">
        <f t="shared" si="8"/>
        <v>0</v>
      </c>
      <c r="K49" s="145"/>
      <c r="L49" s="132"/>
    </row>
    <row r="50" spans="1:12" s="133" customFormat="1" ht="30" hidden="1" x14ac:dyDescent="0.2">
      <c r="A50" s="32" t="s">
        <v>168</v>
      </c>
      <c r="B50" s="349" t="s">
        <v>228</v>
      </c>
      <c r="C50" s="357" t="s">
        <v>25</v>
      </c>
      <c r="D50" s="357" t="s">
        <v>59</v>
      </c>
      <c r="E50" s="31">
        <v>9910022001</v>
      </c>
      <c r="F50" s="31"/>
      <c r="G50" s="357"/>
      <c r="H50" s="144">
        <f>H51</f>
        <v>0</v>
      </c>
      <c r="I50" s="144">
        <f t="shared" si="8"/>
        <v>0</v>
      </c>
      <c r="J50" s="144">
        <f t="shared" si="8"/>
        <v>0</v>
      </c>
      <c r="K50" s="145"/>
      <c r="L50" s="132"/>
    </row>
    <row r="51" spans="1:12" s="133" customFormat="1" ht="60" hidden="1" x14ac:dyDescent="0.2">
      <c r="A51" s="22" t="s">
        <v>22</v>
      </c>
      <c r="B51" s="349" t="s">
        <v>228</v>
      </c>
      <c r="C51" s="357" t="s">
        <v>25</v>
      </c>
      <c r="D51" s="357" t="s">
        <v>59</v>
      </c>
      <c r="E51" s="31">
        <v>9910022001</v>
      </c>
      <c r="F51" s="23" t="s">
        <v>23</v>
      </c>
      <c r="G51" s="357" t="s">
        <v>243</v>
      </c>
      <c r="H51" s="144"/>
      <c r="I51" s="361"/>
      <c r="J51" s="362"/>
      <c r="K51" s="147"/>
      <c r="L51" s="132"/>
    </row>
    <row r="52" spans="1:12" s="133" customFormat="1" ht="15.75" x14ac:dyDescent="0.2">
      <c r="A52" s="359" t="s">
        <v>60</v>
      </c>
      <c r="B52" s="348" t="s">
        <v>228</v>
      </c>
      <c r="C52" s="354" t="s">
        <v>30</v>
      </c>
      <c r="D52" s="354"/>
      <c r="E52" s="354"/>
      <c r="F52" s="355"/>
      <c r="G52" s="355"/>
      <c r="H52" s="356">
        <f>H53+H59+H92</f>
        <v>150517777.03</v>
      </c>
      <c r="I52" s="356">
        <f t="shared" ref="I52:J52" si="9">I53+I59+I92</f>
        <v>37275591.469999999</v>
      </c>
      <c r="J52" s="356">
        <f t="shared" si="9"/>
        <v>37310591.469999999</v>
      </c>
      <c r="K52" s="143"/>
      <c r="L52" s="132"/>
    </row>
    <row r="53" spans="1:12" s="133" customFormat="1" ht="15.75" x14ac:dyDescent="0.2">
      <c r="A53" s="359" t="s">
        <v>61</v>
      </c>
      <c r="B53" s="348" t="s">
        <v>228</v>
      </c>
      <c r="C53" s="354" t="s">
        <v>30</v>
      </c>
      <c r="D53" s="354" t="s">
        <v>15</v>
      </c>
      <c r="E53" s="354"/>
      <c r="F53" s="355"/>
      <c r="G53" s="355"/>
      <c r="H53" s="356">
        <f>H54</f>
        <v>712191.47</v>
      </c>
      <c r="I53" s="356">
        <f t="shared" ref="I53:J55" si="10">I54</f>
        <v>677191.47</v>
      </c>
      <c r="J53" s="356">
        <f t="shared" si="10"/>
        <v>712191.47</v>
      </c>
      <c r="K53" s="143"/>
      <c r="L53" s="132"/>
    </row>
    <row r="54" spans="1:12" s="133" customFormat="1" ht="15.75" x14ac:dyDescent="0.25">
      <c r="A54" s="18" t="s">
        <v>18</v>
      </c>
      <c r="B54" s="348" t="s">
        <v>228</v>
      </c>
      <c r="C54" s="354" t="s">
        <v>30</v>
      </c>
      <c r="D54" s="354" t="s">
        <v>15</v>
      </c>
      <c r="E54" s="354" t="s">
        <v>19</v>
      </c>
      <c r="F54" s="355"/>
      <c r="G54" s="355"/>
      <c r="H54" s="356">
        <f>H55</f>
        <v>712191.47</v>
      </c>
      <c r="I54" s="356">
        <f t="shared" si="10"/>
        <v>677191.47</v>
      </c>
      <c r="J54" s="356">
        <f t="shared" si="10"/>
        <v>712191.47</v>
      </c>
      <c r="K54" s="143"/>
      <c r="L54" s="132"/>
    </row>
    <row r="55" spans="1:12" s="133" customFormat="1" x14ac:dyDescent="0.2">
      <c r="A55" s="22" t="s">
        <v>56</v>
      </c>
      <c r="B55" s="349" t="s">
        <v>228</v>
      </c>
      <c r="C55" s="357" t="s">
        <v>30</v>
      </c>
      <c r="D55" s="357" t="s">
        <v>15</v>
      </c>
      <c r="E55" s="357" t="s">
        <v>38</v>
      </c>
      <c r="F55" s="138"/>
      <c r="G55" s="138"/>
      <c r="H55" s="144">
        <f>H56</f>
        <v>712191.47</v>
      </c>
      <c r="I55" s="144">
        <f t="shared" si="10"/>
        <v>677191.47</v>
      </c>
      <c r="J55" s="144">
        <f t="shared" si="10"/>
        <v>712191.47</v>
      </c>
      <c r="K55" s="145"/>
      <c r="L55" s="132"/>
    </row>
    <row r="56" spans="1:12" s="133" customFormat="1" ht="30" x14ac:dyDescent="0.2">
      <c r="A56" s="422" t="s">
        <v>246</v>
      </c>
      <c r="B56" s="349" t="s">
        <v>228</v>
      </c>
      <c r="C56" s="357" t="s">
        <v>30</v>
      </c>
      <c r="D56" s="357" t="s">
        <v>15</v>
      </c>
      <c r="E56" s="357" t="s">
        <v>759</v>
      </c>
      <c r="F56" s="138"/>
      <c r="G56" s="138"/>
      <c r="H56" s="361">
        <f>H57+H58</f>
        <v>712191.47</v>
      </c>
      <c r="I56" s="361">
        <f>I57+I58</f>
        <v>677191.47</v>
      </c>
      <c r="J56" s="361">
        <f>J57+J58</f>
        <v>712191.47</v>
      </c>
      <c r="K56" s="148"/>
      <c r="L56" s="132"/>
    </row>
    <row r="57" spans="1:12" s="133" customFormat="1" ht="60" x14ac:dyDescent="0.2">
      <c r="A57" s="22" t="s">
        <v>22</v>
      </c>
      <c r="B57" s="349" t="s">
        <v>228</v>
      </c>
      <c r="C57" s="357" t="s">
        <v>30</v>
      </c>
      <c r="D57" s="357" t="s">
        <v>15</v>
      </c>
      <c r="E57" s="357" t="s">
        <v>759</v>
      </c>
      <c r="F57" s="138" t="s">
        <v>23</v>
      </c>
      <c r="G57" s="138" t="s">
        <v>243</v>
      </c>
      <c r="H57" s="443">
        <v>688958.47</v>
      </c>
      <c r="I57" s="443">
        <v>653958.47</v>
      </c>
      <c r="J57" s="443">
        <v>688958.47</v>
      </c>
      <c r="K57" s="149"/>
      <c r="L57" s="132"/>
    </row>
    <row r="58" spans="1:12" s="133" customFormat="1" ht="30" x14ac:dyDescent="0.2">
      <c r="A58" s="22" t="s">
        <v>26</v>
      </c>
      <c r="B58" s="349" t="s">
        <v>228</v>
      </c>
      <c r="C58" s="357" t="s">
        <v>30</v>
      </c>
      <c r="D58" s="357" t="s">
        <v>15</v>
      </c>
      <c r="E58" s="357" t="s">
        <v>759</v>
      </c>
      <c r="F58" s="138" t="s">
        <v>27</v>
      </c>
      <c r="G58" s="138" t="s">
        <v>243</v>
      </c>
      <c r="H58" s="361">
        <v>23233</v>
      </c>
      <c r="I58" s="361">
        <v>23233</v>
      </c>
      <c r="J58" s="361">
        <v>23233</v>
      </c>
      <c r="K58" s="148"/>
      <c r="L58" s="132"/>
    </row>
    <row r="59" spans="1:12" s="133" customFormat="1" ht="15.75" x14ac:dyDescent="0.2">
      <c r="A59" s="359" t="s">
        <v>62</v>
      </c>
      <c r="B59" s="348" t="s">
        <v>228</v>
      </c>
      <c r="C59" s="354" t="s">
        <v>30</v>
      </c>
      <c r="D59" s="354" t="s">
        <v>63</v>
      </c>
      <c r="E59" s="357"/>
      <c r="F59" s="138"/>
      <c r="G59" s="138"/>
      <c r="H59" s="356">
        <f>H60+H88</f>
        <v>133347985.69</v>
      </c>
      <c r="I59" s="356">
        <f>I60+I88</f>
        <v>36598400</v>
      </c>
      <c r="J59" s="356">
        <f>J60+J88</f>
        <v>36598400</v>
      </c>
      <c r="K59" s="143"/>
      <c r="L59" s="132"/>
    </row>
    <row r="60" spans="1:12" s="133" customFormat="1" ht="63" x14ac:dyDescent="0.2">
      <c r="A60" s="359" t="s">
        <v>64</v>
      </c>
      <c r="B60" s="348" t="s">
        <v>228</v>
      </c>
      <c r="C60" s="354" t="s">
        <v>30</v>
      </c>
      <c r="D60" s="354" t="s">
        <v>63</v>
      </c>
      <c r="E60" s="354" t="s">
        <v>65</v>
      </c>
      <c r="F60" s="355"/>
      <c r="G60" s="355"/>
      <c r="H60" s="356">
        <f>H61+H84</f>
        <v>127125429.64999999</v>
      </c>
      <c r="I60" s="356">
        <f t="shared" ref="I60:J60" si="11">I61+I84</f>
        <v>36598400</v>
      </c>
      <c r="J60" s="356">
        <f t="shared" si="11"/>
        <v>36598400</v>
      </c>
      <c r="K60" s="143"/>
      <c r="L60" s="132"/>
    </row>
    <row r="61" spans="1:12" s="133" customFormat="1" ht="30" x14ac:dyDescent="0.2">
      <c r="A61" s="37" t="s">
        <v>208</v>
      </c>
      <c r="B61" s="349" t="s">
        <v>228</v>
      </c>
      <c r="C61" s="357" t="s">
        <v>30</v>
      </c>
      <c r="D61" s="357" t="s">
        <v>63</v>
      </c>
      <c r="E61" s="357" t="s">
        <v>66</v>
      </c>
      <c r="F61" s="138"/>
      <c r="G61" s="138"/>
      <c r="H61" s="144">
        <f>H62+H64+H66+H68+H70+H72+H74+H76+H78+H80+H82</f>
        <v>110440461.05</v>
      </c>
      <c r="I61" s="144">
        <f t="shared" ref="I61:J61" si="12">I62+I64+I66+I68+I70+I72+I74+I76+I78+I80+I82</f>
        <v>20000000</v>
      </c>
      <c r="J61" s="144">
        <f t="shared" si="12"/>
        <v>20000000</v>
      </c>
      <c r="K61" s="145"/>
      <c r="L61" s="132"/>
    </row>
    <row r="62" spans="1:12" s="133" customFormat="1" ht="45" x14ac:dyDescent="0.2">
      <c r="A62" s="37" t="s">
        <v>248</v>
      </c>
      <c r="B62" s="349" t="s">
        <v>228</v>
      </c>
      <c r="C62" s="357" t="s">
        <v>30</v>
      </c>
      <c r="D62" s="357" t="s">
        <v>63</v>
      </c>
      <c r="E62" s="46" t="s">
        <v>760</v>
      </c>
      <c r="F62" s="138"/>
      <c r="G62" s="138"/>
      <c r="H62" s="144">
        <f>H63</f>
        <v>10179000</v>
      </c>
      <c r="I62" s="144">
        <f>I63</f>
        <v>0</v>
      </c>
      <c r="J62" s="144">
        <f>J63</f>
        <v>0</v>
      </c>
      <c r="K62" s="145"/>
      <c r="L62" s="132"/>
    </row>
    <row r="63" spans="1:12" s="133" customFormat="1" x14ac:dyDescent="0.2">
      <c r="A63" s="22" t="s">
        <v>28</v>
      </c>
      <c r="B63" s="349" t="s">
        <v>228</v>
      </c>
      <c r="C63" s="357" t="s">
        <v>30</v>
      </c>
      <c r="D63" s="357" t="s">
        <v>63</v>
      </c>
      <c r="E63" s="46" t="s">
        <v>760</v>
      </c>
      <c r="F63" s="138" t="s">
        <v>29</v>
      </c>
      <c r="G63" s="138" t="s">
        <v>243</v>
      </c>
      <c r="H63" s="144">
        <v>10179000</v>
      </c>
      <c r="I63" s="144">
        <v>0</v>
      </c>
      <c r="J63" s="144">
        <v>0</v>
      </c>
      <c r="K63" s="145"/>
      <c r="L63" s="132"/>
    </row>
    <row r="64" spans="1:12" s="133" customFormat="1" ht="60" x14ac:dyDescent="0.2">
      <c r="A64" s="37" t="s">
        <v>761</v>
      </c>
      <c r="B64" s="349" t="s">
        <v>228</v>
      </c>
      <c r="C64" s="357" t="s">
        <v>30</v>
      </c>
      <c r="D64" s="357" t="s">
        <v>63</v>
      </c>
      <c r="E64" s="46" t="s">
        <v>762</v>
      </c>
      <c r="F64" s="138"/>
      <c r="G64" s="138"/>
      <c r="H64" s="144">
        <f>H65</f>
        <v>1008000</v>
      </c>
      <c r="I64" s="144">
        <v>0</v>
      </c>
      <c r="J64" s="144">
        <v>0</v>
      </c>
      <c r="K64" s="145"/>
      <c r="L64" s="132"/>
    </row>
    <row r="65" spans="1:12" s="133" customFormat="1" x14ac:dyDescent="0.2">
      <c r="A65" s="22" t="s">
        <v>28</v>
      </c>
      <c r="B65" s="349" t="s">
        <v>228</v>
      </c>
      <c r="C65" s="357" t="s">
        <v>30</v>
      </c>
      <c r="D65" s="357" t="s">
        <v>63</v>
      </c>
      <c r="E65" s="46" t="s">
        <v>762</v>
      </c>
      <c r="F65" s="138" t="s">
        <v>29</v>
      </c>
      <c r="G65" s="138" t="s">
        <v>243</v>
      </c>
      <c r="H65" s="144">
        <v>1008000</v>
      </c>
      <c r="I65" s="144">
        <v>0</v>
      </c>
      <c r="J65" s="144">
        <v>0</v>
      </c>
      <c r="K65" s="145"/>
      <c r="L65" s="132"/>
    </row>
    <row r="66" spans="1:12" s="133" customFormat="1" ht="60" x14ac:dyDescent="0.2">
      <c r="A66" s="37" t="s">
        <v>763</v>
      </c>
      <c r="B66" s="349" t="s">
        <v>228</v>
      </c>
      <c r="C66" s="357" t="s">
        <v>30</v>
      </c>
      <c r="D66" s="357" t="s">
        <v>63</v>
      </c>
      <c r="E66" s="46" t="s">
        <v>764</v>
      </c>
      <c r="F66" s="138"/>
      <c r="G66" s="138"/>
      <c r="H66" s="144">
        <f>H67</f>
        <v>2640000</v>
      </c>
      <c r="I66" s="144">
        <f>I67</f>
        <v>0</v>
      </c>
      <c r="J66" s="144">
        <f>J67</f>
        <v>0</v>
      </c>
      <c r="K66" s="145"/>
      <c r="L66" s="132"/>
    </row>
    <row r="67" spans="1:12" s="133" customFormat="1" x14ac:dyDescent="0.2">
      <c r="A67" s="22" t="s">
        <v>28</v>
      </c>
      <c r="B67" s="349" t="s">
        <v>228</v>
      </c>
      <c r="C67" s="357" t="s">
        <v>30</v>
      </c>
      <c r="D67" s="357" t="s">
        <v>63</v>
      </c>
      <c r="E67" s="46" t="s">
        <v>764</v>
      </c>
      <c r="F67" s="138" t="s">
        <v>29</v>
      </c>
      <c r="G67" s="138" t="s">
        <v>243</v>
      </c>
      <c r="H67" s="144">
        <v>2640000</v>
      </c>
      <c r="I67" s="144">
        <v>0</v>
      </c>
      <c r="J67" s="144">
        <v>0</v>
      </c>
      <c r="K67" s="145"/>
      <c r="L67" s="132"/>
    </row>
    <row r="68" spans="1:12" s="133" customFormat="1" ht="60" x14ac:dyDescent="0.2">
      <c r="A68" s="22" t="s">
        <v>765</v>
      </c>
      <c r="B68" s="349" t="s">
        <v>228</v>
      </c>
      <c r="C68" s="357" t="s">
        <v>30</v>
      </c>
      <c r="D68" s="357" t="s">
        <v>63</v>
      </c>
      <c r="E68" s="46" t="s">
        <v>766</v>
      </c>
      <c r="F68" s="138"/>
      <c r="G68" s="138"/>
      <c r="H68" s="144">
        <f>H69</f>
        <v>9474500</v>
      </c>
      <c r="I68" s="144">
        <f>I69</f>
        <v>0</v>
      </c>
      <c r="J68" s="144">
        <f>J69</f>
        <v>0</v>
      </c>
      <c r="K68" s="145"/>
      <c r="L68" s="132"/>
    </row>
    <row r="69" spans="1:12" s="133" customFormat="1" x14ac:dyDescent="0.2">
      <c r="A69" s="22" t="s">
        <v>28</v>
      </c>
      <c r="B69" s="349" t="s">
        <v>228</v>
      </c>
      <c r="C69" s="357" t="s">
        <v>30</v>
      </c>
      <c r="D69" s="357" t="s">
        <v>63</v>
      </c>
      <c r="E69" s="46" t="s">
        <v>766</v>
      </c>
      <c r="F69" s="138" t="s">
        <v>29</v>
      </c>
      <c r="G69" s="138" t="s">
        <v>243</v>
      </c>
      <c r="H69" s="144">
        <v>9474500</v>
      </c>
      <c r="I69" s="144"/>
      <c r="J69" s="144"/>
      <c r="K69" s="145"/>
      <c r="L69" s="132"/>
    </row>
    <row r="70" spans="1:12" s="133" customFormat="1" ht="60" x14ac:dyDescent="0.2">
      <c r="A70" s="22" t="s">
        <v>767</v>
      </c>
      <c r="B70" s="349" t="s">
        <v>228</v>
      </c>
      <c r="C70" s="357" t="s">
        <v>30</v>
      </c>
      <c r="D70" s="357" t="s">
        <v>63</v>
      </c>
      <c r="E70" s="46" t="s">
        <v>768</v>
      </c>
      <c r="F70" s="138"/>
      <c r="G70" s="138"/>
      <c r="H70" s="144">
        <f>H71</f>
        <v>2070000</v>
      </c>
      <c r="I70" s="144">
        <f t="shared" ref="I70:J70" si="13">I71</f>
        <v>0</v>
      </c>
      <c r="J70" s="144">
        <f t="shared" si="13"/>
        <v>0</v>
      </c>
      <c r="K70" s="145"/>
      <c r="L70" s="132"/>
    </row>
    <row r="71" spans="1:12" s="133" customFormat="1" x14ac:dyDescent="0.2">
      <c r="A71" s="22" t="s">
        <v>28</v>
      </c>
      <c r="B71" s="349" t="s">
        <v>228</v>
      </c>
      <c r="C71" s="357" t="s">
        <v>30</v>
      </c>
      <c r="D71" s="357" t="s">
        <v>63</v>
      </c>
      <c r="E71" s="46" t="s">
        <v>768</v>
      </c>
      <c r="F71" s="138" t="s">
        <v>29</v>
      </c>
      <c r="G71" s="138" t="s">
        <v>243</v>
      </c>
      <c r="H71" s="144">
        <v>2070000</v>
      </c>
      <c r="I71" s="144">
        <v>0</v>
      </c>
      <c r="J71" s="144">
        <v>0</v>
      </c>
      <c r="K71" s="145"/>
      <c r="L71" s="132"/>
    </row>
    <row r="72" spans="1:12" s="133" customFormat="1" ht="60" x14ac:dyDescent="0.2">
      <c r="A72" s="22" t="s">
        <v>769</v>
      </c>
      <c r="B72" s="349" t="s">
        <v>228</v>
      </c>
      <c r="C72" s="357" t="s">
        <v>30</v>
      </c>
      <c r="D72" s="357" t="s">
        <v>63</v>
      </c>
      <c r="E72" s="46">
        <v>6730063466</v>
      </c>
      <c r="F72" s="138"/>
      <c r="G72" s="138"/>
      <c r="H72" s="144">
        <f>H73</f>
        <v>91000</v>
      </c>
      <c r="I72" s="144">
        <f t="shared" ref="I72:J72" si="14">I73</f>
        <v>0</v>
      </c>
      <c r="J72" s="144">
        <f t="shared" si="14"/>
        <v>0</v>
      </c>
      <c r="K72" s="145"/>
      <c r="L72" s="132"/>
    </row>
    <row r="73" spans="1:12" s="133" customFormat="1" x14ac:dyDescent="0.2">
      <c r="A73" s="22" t="s">
        <v>28</v>
      </c>
      <c r="B73" s="349" t="s">
        <v>228</v>
      </c>
      <c r="C73" s="357" t="s">
        <v>30</v>
      </c>
      <c r="D73" s="357" t="s">
        <v>63</v>
      </c>
      <c r="E73" s="46">
        <v>6730063466</v>
      </c>
      <c r="F73" s="138" t="s">
        <v>29</v>
      </c>
      <c r="G73" s="138" t="s">
        <v>243</v>
      </c>
      <c r="H73" s="144">
        <v>91000</v>
      </c>
      <c r="I73" s="144">
        <v>0</v>
      </c>
      <c r="J73" s="144">
        <v>0</v>
      </c>
      <c r="K73" s="145"/>
      <c r="L73" s="132"/>
    </row>
    <row r="74" spans="1:12" s="133" customFormat="1" ht="75" x14ac:dyDescent="0.2">
      <c r="A74" s="22" t="s">
        <v>770</v>
      </c>
      <c r="B74" s="349" t="s">
        <v>228</v>
      </c>
      <c r="C74" s="357" t="s">
        <v>30</v>
      </c>
      <c r="D74" s="357" t="s">
        <v>63</v>
      </c>
      <c r="E74" s="46" t="s">
        <v>771</v>
      </c>
      <c r="F74" s="138"/>
      <c r="G74" s="138"/>
      <c r="H74" s="144">
        <f>H75</f>
        <v>73521961.049999997</v>
      </c>
      <c r="I74" s="144">
        <f t="shared" ref="I74:J74" si="15">I75</f>
        <v>20000000</v>
      </c>
      <c r="J74" s="144">
        <f t="shared" si="15"/>
        <v>20000000</v>
      </c>
      <c r="K74" s="145"/>
      <c r="L74" s="132"/>
    </row>
    <row r="75" spans="1:12" s="133" customFormat="1" x14ac:dyDescent="0.2">
      <c r="A75" s="22" t="s">
        <v>28</v>
      </c>
      <c r="B75" s="349" t="s">
        <v>228</v>
      </c>
      <c r="C75" s="357" t="s">
        <v>30</v>
      </c>
      <c r="D75" s="357" t="s">
        <v>63</v>
      </c>
      <c r="E75" s="46" t="s">
        <v>771</v>
      </c>
      <c r="F75" s="138" t="s">
        <v>29</v>
      </c>
      <c r="G75" s="138" t="s">
        <v>243</v>
      </c>
      <c r="H75" s="144">
        <v>73521961.049999997</v>
      </c>
      <c r="I75" s="144">
        <v>20000000</v>
      </c>
      <c r="J75" s="144">
        <v>20000000</v>
      </c>
      <c r="K75" s="145"/>
      <c r="L75" s="132"/>
    </row>
    <row r="76" spans="1:12" s="133" customFormat="1" ht="60" x14ac:dyDescent="0.2">
      <c r="A76" s="22" t="s">
        <v>772</v>
      </c>
      <c r="B76" s="349" t="s">
        <v>228</v>
      </c>
      <c r="C76" s="357" t="s">
        <v>30</v>
      </c>
      <c r="D76" s="357" t="s">
        <v>63</v>
      </c>
      <c r="E76" s="46" t="s">
        <v>773</v>
      </c>
      <c r="F76" s="138"/>
      <c r="G76" s="138"/>
      <c r="H76" s="144">
        <f>H77</f>
        <v>2310000</v>
      </c>
      <c r="I76" s="144">
        <f t="shared" ref="I76:J76" si="16">I77</f>
        <v>0</v>
      </c>
      <c r="J76" s="144">
        <f t="shared" si="16"/>
        <v>0</v>
      </c>
      <c r="K76" s="145"/>
      <c r="L76" s="132"/>
    </row>
    <row r="77" spans="1:12" s="133" customFormat="1" x14ac:dyDescent="0.2">
      <c r="A77" s="22" t="s">
        <v>28</v>
      </c>
      <c r="B77" s="349" t="s">
        <v>228</v>
      </c>
      <c r="C77" s="357" t="s">
        <v>30</v>
      </c>
      <c r="D77" s="357" t="s">
        <v>63</v>
      </c>
      <c r="E77" s="46" t="s">
        <v>773</v>
      </c>
      <c r="F77" s="138" t="s">
        <v>29</v>
      </c>
      <c r="G77" s="138" t="s">
        <v>243</v>
      </c>
      <c r="H77" s="144">
        <v>2310000</v>
      </c>
      <c r="I77" s="144">
        <v>0</v>
      </c>
      <c r="J77" s="144">
        <v>0</v>
      </c>
      <c r="K77" s="145"/>
      <c r="L77" s="132"/>
    </row>
    <row r="78" spans="1:12" s="133" customFormat="1" ht="75" x14ac:dyDescent="0.2">
      <c r="A78" s="22" t="s">
        <v>774</v>
      </c>
      <c r="B78" s="349" t="s">
        <v>228</v>
      </c>
      <c r="C78" s="357" t="s">
        <v>30</v>
      </c>
      <c r="D78" s="357" t="s">
        <v>63</v>
      </c>
      <c r="E78" s="46" t="s">
        <v>775</v>
      </c>
      <c r="F78" s="138"/>
      <c r="G78" s="138"/>
      <c r="H78" s="144">
        <f>H79</f>
        <v>480000</v>
      </c>
      <c r="I78" s="144">
        <f t="shared" ref="I78:J78" si="17">I79</f>
        <v>0</v>
      </c>
      <c r="J78" s="144">
        <f t="shared" si="17"/>
        <v>0</v>
      </c>
      <c r="K78" s="145"/>
      <c r="L78" s="132"/>
    </row>
    <row r="79" spans="1:12" s="133" customFormat="1" x14ac:dyDescent="0.2">
      <c r="A79" s="22" t="s">
        <v>28</v>
      </c>
      <c r="B79" s="349" t="s">
        <v>228</v>
      </c>
      <c r="C79" s="357" t="s">
        <v>30</v>
      </c>
      <c r="D79" s="357" t="s">
        <v>63</v>
      </c>
      <c r="E79" s="46" t="s">
        <v>775</v>
      </c>
      <c r="F79" s="138" t="s">
        <v>29</v>
      </c>
      <c r="G79" s="138" t="s">
        <v>243</v>
      </c>
      <c r="H79" s="144">
        <v>480000</v>
      </c>
      <c r="I79" s="144">
        <v>0</v>
      </c>
      <c r="J79" s="144">
        <v>0</v>
      </c>
      <c r="K79" s="145"/>
      <c r="L79" s="132"/>
    </row>
    <row r="80" spans="1:12" s="133" customFormat="1" ht="60" x14ac:dyDescent="0.2">
      <c r="A80" s="22" t="s">
        <v>776</v>
      </c>
      <c r="B80" s="349" t="s">
        <v>228</v>
      </c>
      <c r="C80" s="357" t="s">
        <v>30</v>
      </c>
      <c r="D80" s="357" t="s">
        <v>63</v>
      </c>
      <c r="E80" s="46" t="s">
        <v>777</v>
      </c>
      <c r="F80" s="138"/>
      <c r="G80" s="138"/>
      <c r="H80" s="144">
        <f>H81</f>
        <v>5518000</v>
      </c>
      <c r="I80" s="144">
        <f t="shared" ref="I80:J80" si="18">I81</f>
        <v>0</v>
      </c>
      <c r="J80" s="144">
        <f t="shared" si="18"/>
        <v>0</v>
      </c>
      <c r="K80" s="145"/>
      <c r="L80" s="132"/>
    </row>
    <row r="81" spans="1:12" s="133" customFormat="1" x14ac:dyDescent="0.2">
      <c r="A81" s="22" t="s">
        <v>28</v>
      </c>
      <c r="B81" s="349" t="s">
        <v>228</v>
      </c>
      <c r="C81" s="357" t="s">
        <v>30</v>
      </c>
      <c r="D81" s="357" t="s">
        <v>63</v>
      </c>
      <c r="E81" s="46" t="s">
        <v>777</v>
      </c>
      <c r="F81" s="138" t="s">
        <v>29</v>
      </c>
      <c r="G81" s="138" t="s">
        <v>243</v>
      </c>
      <c r="H81" s="144">
        <v>5518000</v>
      </c>
      <c r="I81" s="144">
        <v>0</v>
      </c>
      <c r="J81" s="144">
        <v>0</v>
      </c>
      <c r="K81" s="145"/>
      <c r="L81" s="132"/>
    </row>
    <row r="82" spans="1:12" s="133" customFormat="1" ht="60" x14ac:dyDescent="0.2">
      <c r="A82" s="22" t="s">
        <v>778</v>
      </c>
      <c r="B82" s="349" t="s">
        <v>228</v>
      </c>
      <c r="C82" s="357" t="s">
        <v>30</v>
      </c>
      <c r="D82" s="357" t="s">
        <v>63</v>
      </c>
      <c r="E82" s="46" t="s">
        <v>779</v>
      </c>
      <c r="F82" s="138"/>
      <c r="G82" s="138"/>
      <c r="H82" s="144">
        <f>H83</f>
        <v>3148000</v>
      </c>
      <c r="I82" s="144">
        <f t="shared" ref="I82:J82" si="19">I83</f>
        <v>0</v>
      </c>
      <c r="J82" s="144">
        <f t="shared" si="19"/>
        <v>0</v>
      </c>
      <c r="K82" s="145"/>
      <c r="L82" s="132"/>
    </row>
    <row r="83" spans="1:12" s="133" customFormat="1" x14ac:dyDescent="0.2">
      <c r="A83" s="22" t="s">
        <v>28</v>
      </c>
      <c r="B83" s="349" t="s">
        <v>228</v>
      </c>
      <c r="C83" s="357" t="s">
        <v>30</v>
      </c>
      <c r="D83" s="357" t="s">
        <v>63</v>
      </c>
      <c r="E83" s="46" t="s">
        <v>779</v>
      </c>
      <c r="F83" s="138" t="s">
        <v>29</v>
      </c>
      <c r="G83" s="138" t="s">
        <v>243</v>
      </c>
      <c r="H83" s="144">
        <v>3148000</v>
      </c>
      <c r="I83" s="144">
        <v>0</v>
      </c>
      <c r="J83" s="144">
        <v>0</v>
      </c>
      <c r="K83" s="145"/>
      <c r="L83" s="132"/>
    </row>
    <row r="84" spans="1:12" s="133" customFormat="1" x14ac:dyDescent="0.2">
      <c r="A84" s="22" t="s">
        <v>50</v>
      </c>
      <c r="B84" s="349" t="s">
        <v>228</v>
      </c>
      <c r="C84" s="357" t="s">
        <v>30</v>
      </c>
      <c r="D84" s="357" t="s">
        <v>63</v>
      </c>
      <c r="E84" s="46">
        <v>6740000000</v>
      </c>
      <c r="F84" s="138"/>
      <c r="G84" s="138"/>
      <c r="H84" s="144">
        <f>H85</f>
        <v>16684968.6</v>
      </c>
      <c r="I84" s="144">
        <f t="shared" ref="I84:J84" si="20">I85</f>
        <v>16598400</v>
      </c>
      <c r="J84" s="144">
        <f t="shared" si="20"/>
        <v>16598400</v>
      </c>
      <c r="K84" s="145"/>
      <c r="L84" s="132"/>
    </row>
    <row r="85" spans="1:12" s="133" customFormat="1" ht="45" x14ac:dyDescent="0.2">
      <c r="A85" s="22" t="s">
        <v>247</v>
      </c>
      <c r="B85" s="349" t="s">
        <v>228</v>
      </c>
      <c r="C85" s="357" t="s">
        <v>30</v>
      </c>
      <c r="D85" s="357" t="s">
        <v>63</v>
      </c>
      <c r="E85" s="46" t="s">
        <v>780</v>
      </c>
      <c r="F85" s="138"/>
      <c r="G85" s="138"/>
      <c r="H85" s="144">
        <f>SUM(H86:H87)</f>
        <v>16684968.6</v>
      </c>
      <c r="I85" s="144">
        <f t="shared" ref="I85:J85" si="21">SUM(I86:I87)</f>
        <v>16598400</v>
      </c>
      <c r="J85" s="144">
        <f t="shared" si="21"/>
        <v>16598400</v>
      </c>
      <c r="K85" s="145"/>
      <c r="L85" s="132"/>
    </row>
    <row r="86" spans="1:12" s="133" customFormat="1" ht="60" x14ac:dyDescent="0.2">
      <c r="A86" s="22" t="s">
        <v>22</v>
      </c>
      <c r="B86" s="349" t="s">
        <v>228</v>
      </c>
      <c r="C86" s="357" t="s">
        <v>30</v>
      </c>
      <c r="D86" s="357" t="s">
        <v>63</v>
      </c>
      <c r="E86" s="46" t="s">
        <v>780</v>
      </c>
      <c r="F86" s="138" t="s">
        <v>23</v>
      </c>
      <c r="G86" s="138" t="s">
        <v>243</v>
      </c>
      <c r="H86" s="144">
        <v>16466820.6</v>
      </c>
      <c r="I86" s="144">
        <v>16472819</v>
      </c>
      <c r="J86" s="144">
        <v>16472819</v>
      </c>
      <c r="K86" s="145"/>
      <c r="L86" s="132"/>
    </row>
    <row r="87" spans="1:12" s="133" customFormat="1" ht="30" x14ac:dyDescent="0.2">
      <c r="A87" s="22" t="s">
        <v>26</v>
      </c>
      <c r="B87" s="349" t="s">
        <v>228</v>
      </c>
      <c r="C87" s="357" t="s">
        <v>30</v>
      </c>
      <c r="D87" s="357" t="s">
        <v>63</v>
      </c>
      <c r="E87" s="46" t="s">
        <v>780</v>
      </c>
      <c r="F87" s="138" t="s">
        <v>27</v>
      </c>
      <c r="G87" s="138" t="s">
        <v>243</v>
      </c>
      <c r="H87" s="144">
        <v>218148</v>
      </c>
      <c r="I87" s="144">
        <v>125581</v>
      </c>
      <c r="J87" s="144">
        <v>125581</v>
      </c>
      <c r="K87" s="145"/>
      <c r="L87" s="132"/>
    </row>
    <row r="88" spans="1:12" s="133" customFormat="1" ht="15.75" x14ac:dyDescent="0.2">
      <c r="A88" s="359" t="s">
        <v>18</v>
      </c>
      <c r="B88" s="348" t="s">
        <v>228</v>
      </c>
      <c r="C88" s="354" t="s">
        <v>30</v>
      </c>
      <c r="D88" s="354" t="s">
        <v>63</v>
      </c>
      <c r="E88" s="78">
        <v>9900000000</v>
      </c>
      <c r="F88" s="355"/>
      <c r="G88" s="355"/>
      <c r="H88" s="356">
        <f>H89</f>
        <v>6222556.04</v>
      </c>
      <c r="I88" s="356">
        <f t="shared" ref="I88:J90" si="22">I89</f>
        <v>0</v>
      </c>
      <c r="J88" s="356">
        <f t="shared" si="22"/>
        <v>0</v>
      </c>
      <c r="K88" s="143"/>
      <c r="L88" s="132"/>
    </row>
    <row r="89" spans="1:12" s="133" customFormat="1" x14ac:dyDescent="0.2">
      <c r="A89" s="360" t="s">
        <v>84</v>
      </c>
      <c r="B89" s="349" t="s">
        <v>228</v>
      </c>
      <c r="C89" s="357" t="s">
        <v>30</v>
      </c>
      <c r="D89" s="357" t="s">
        <v>63</v>
      </c>
      <c r="E89" s="46">
        <v>9960000000</v>
      </c>
      <c r="F89" s="138"/>
      <c r="G89" s="138"/>
      <c r="H89" s="144">
        <f>H90</f>
        <v>6222556.04</v>
      </c>
      <c r="I89" s="144">
        <f t="shared" si="22"/>
        <v>0</v>
      </c>
      <c r="J89" s="144">
        <f t="shared" si="22"/>
        <v>0</v>
      </c>
      <c r="K89" s="145"/>
      <c r="L89" s="132"/>
    </row>
    <row r="90" spans="1:12" s="133" customFormat="1" ht="45" x14ac:dyDescent="0.2">
      <c r="A90" s="150" t="s">
        <v>249</v>
      </c>
      <c r="B90" s="349" t="s">
        <v>228</v>
      </c>
      <c r="C90" s="357" t="s">
        <v>30</v>
      </c>
      <c r="D90" s="357" t="s">
        <v>63</v>
      </c>
      <c r="E90" s="357" t="s">
        <v>250</v>
      </c>
      <c r="F90" s="138"/>
      <c r="G90" s="138"/>
      <c r="H90" s="444">
        <f>H91</f>
        <v>6222556.04</v>
      </c>
      <c r="I90" s="444">
        <f t="shared" si="22"/>
        <v>0</v>
      </c>
      <c r="J90" s="444">
        <f t="shared" si="22"/>
        <v>0</v>
      </c>
      <c r="K90" s="151"/>
      <c r="L90" s="151"/>
    </row>
    <row r="91" spans="1:12" s="133" customFormat="1" x14ac:dyDescent="0.2">
      <c r="A91" s="37" t="s">
        <v>84</v>
      </c>
      <c r="B91" s="349" t="s">
        <v>228</v>
      </c>
      <c r="C91" s="357" t="s">
        <v>30</v>
      </c>
      <c r="D91" s="357" t="s">
        <v>63</v>
      </c>
      <c r="E91" s="357" t="s">
        <v>250</v>
      </c>
      <c r="F91" s="138" t="s">
        <v>142</v>
      </c>
      <c r="G91" s="138" t="s">
        <v>243</v>
      </c>
      <c r="H91" s="444">
        <v>6222556.04</v>
      </c>
      <c r="I91" s="444">
        <v>0</v>
      </c>
      <c r="J91" s="444">
        <v>0</v>
      </c>
      <c r="K91" s="151"/>
      <c r="L91" s="132"/>
    </row>
    <row r="92" spans="1:12" s="133" customFormat="1" ht="15.75" x14ac:dyDescent="0.2">
      <c r="A92" s="363" t="s">
        <v>73</v>
      </c>
      <c r="B92" s="348" t="s">
        <v>228</v>
      </c>
      <c r="C92" s="354" t="s">
        <v>30</v>
      </c>
      <c r="D92" s="354" t="s">
        <v>74</v>
      </c>
      <c r="E92" s="354"/>
      <c r="F92" s="355"/>
      <c r="G92" s="355"/>
      <c r="H92" s="445">
        <f>H93</f>
        <v>16457599.869999999</v>
      </c>
      <c r="I92" s="445">
        <f t="shared" ref="I92:J95" si="23">I93</f>
        <v>0</v>
      </c>
      <c r="J92" s="445">
        <f t="shared" si="23"/>
        <v>0</v>
      </c>
      <c r="K92" s="151"/>
      <c r="L92" s="132"/>
    </row>
    <row r="93" spans="1:12" s="133" customFormat="1" ht="31.5" x14ac:dyDescent="0.2">
      <c r="A93" s="363" t="s">
        <v>70</v>
      </c>
      <c r="B93" s="348">
        <v>701</v>
      </c>
      <c r="C93" s="354" t="s">
        <v>30</v>
      </c>
      <c r="D93" s="354" t="s">
        <v>74</v>
      </c>
      <c r="E93" s="354" t="s">
        <v>71</v>
      </c>
      <c r="F93" s="355"/>
      <c r="G93" s="355"/>
      <c r="H93" s="445">
        <f>H94</f>
        <v>16457599.869999999</v>
      </c>
      <c r="I93" s="445">
        <f t="shared" si="23"/>
        <v>0</v>
      </c>
      <c r="J93" s="445">
        <f t="shared" si="23"/>
        <v>0</v>
      </c>
      <c r="K93" s="151"/>
      <c r="L93" s="132"/>
    </row>
    <row r="94" spans="1:12" s="133" customFormat="1" x14ac:dyDescent="0.2">
      <c r="A94" s="37" t="s">
        <v>50</v>
      </c>
      <c r="B94" s="349">
        <v>701</v>
      </c>
      <c r="C94" s="357" t="s">
        <v>30</v>
      </c>
      <c r="D94" s="357" t="s">
        <v>74</v>
      </c>
      <c r="E94" s="357" t="s">
        <v>204</v>
      </c>
      <c r="F94" s="138"/>
      <c r="G94" s="138"/>
      <c r="H94" s="444">
        <f>H95</f>
        <v>16457599.869999999</v>
      </c>
      <c r="I94" s="444">
        <f t="shared" si="23"/>
        <v>0</v>
      </c>
      <c r="J94" s="444">
        <f t="shared" si="23"/>
        <v>0</v>
      </c>
      <c r="K94" s="151"/>
      <c r="L94" s="132"/>
    </row>
    <row r="95" spans="1:12" s="133" customFormat="1" ht="60" x14ac:dyDescent="0.2">
      <c r="A95" s="37" t="s">
        <v>816</v>
      </c>
      <c r="B95" s="349" t="s">
        <v>228</v>
      </c>
      <c r="C95" s="357" t="s">
        <v>30</v>
      </c>
      <c r="D95" s="357" t="s">
        <v>74</v>
      </c>
      <c r="E95" s="357" t="s">
        <v>817</v>
      </c>
      <c r="F95" s="138"/>
      <c r="G95" s="138"/>
      <c r="H95" s="444">
        <f>H96</f>
        <v>16457599.869999999</v>
      </c>
      <c r="I95" s="444">
        <f t="shared" si="23"/>
        <v>0</v>
      </c>
      <c r="J95" s="444">
        <f t="shared" si="23"/>
        <v>0</v>
      </c>
      <c r="K95" s="151"/>
      <c r="L95" s="132"/>
    </row>
    <row r="96" spans="1:12" s="133" customFormat="1" ht="30" x14ac:dyDescent="0.2">
      <c r="A96" s="37" t="s">
        <v>26</v>
      </c>
      <c r="B96" s="349" t="s">
        <v>228</v>
      </c>
      <c r="C96" s="357" t="s">
        <v>30</v>
      </c>
      <c r="D96" s="357" t="s">
        <v>74</v>
      </c>
      <c r="E96" s="357" t="s">
        <v>817</v>
      </c>
      <c r="F96" s="138" t="s">
        <v>27</v>
      </c>
      <c r="G96" s="138" t="s">
        <v>243</v>
      </c>
      <c r="H96" s="444">
        <v>16457599.869999999</v>
      </c>
      <c r="I96" s="444">
        <v>0</v>
      </c>
      <c r="J96" s="444">
        <v>0</v>
      </c>
      <c r="K96" s="151"/>
      <c r="L96" s="132"/>
    </row>
    <row r="97" spans="1:12" s="133" customFormat="1" ht="15.75" x14ac:dyDescent="0.2">
      <c r="A97" s="364" t="s">
        <v>85</v>
      </c>
      <c r="B97" s="348" t="s">
        <v>228</v>
      </c>
      <c r="C97" s="354" t="s">
        <v>34</v>
      </c>
      <c r="D97" s="354"/>
      <c r="E97" s="354"/>
      <c r="F97" s="355"/>
      <c r="G97" s="355"/>
      <c r="H97" s="356">
        <f>H98+H109+H135+H144+H169</f>
        <v>1326363800.71</v>
      </c>
      <c r="I97" s="356">
        <f t="shared" ref="I97:J97" si="24">I98+I109+I135+I144+I169</f>
        <v>1312676746.5799999</v>
      </c>
      <c r="J97" s="356">
        <f t="shared" si="24"/>
        <v>1313139297.5799999</v>
      </c>
      <c r="K97" s="143"/>
      <c r="L97" s="132"/>
    </row>
    <row r="98" spans="1:12" s="133" customFormat="1" ht="15.75" x14ac:dyDescent="0.2">
      <c r="A98" s="364" t="s">
        <v>86</v>
      </c>
      <c r="B98" s="348" t="s">
        <v>228</v>
      </c>
      <c r="C98" s="354" t="s">
        <v>34</v>
      </c>
      <c r="D98" s="354" t="s">
        <v>15</v>
      </c>
      <c r="E98" s="354"/>
      <c r="F98" s="354"/>
      <c r="G98" s="354"/>
      <c r="H98" s="356">
        <f>H99</f>
        <v>403870105.18000001</v>
      </c>
      <c r="I98" s="356">
        <f>I99</f>
        <v>403833955.80000001</v>
      </c>
      <c r="J98" s="356">
        <f>J99</f>
        <v>403833955.80000001</v>
      </c>
      <c r="K98" s="143"/>
      <c r="L98" s="132"/>
    </row>
    <row r="99" spans="1:12" s="133" customFormat="1" ht="15.75" x14ac:dyDescent="0.25">
      <c r="A99" s="18" t="s">
        <v>87</v>
      </c>
      <c r="B99" s="348" t="s">
        <v>228</v>
      </c>
      <c r="C99" s="354" t="s">
        <v>34</v>
      </c>
      <c r="D99" s="354" t="s">
        <v>15</v>
      </c>
      <c r="E99" s="354" t="s">
        <v>88</v>
      </c>
      <c r="F99" s="354"/>
      <c r="G99" s="354"/>
      <c r="H99" s="356">
        <f>H100</f>
        <v>403870105.18000001</v>
      </c>
      <c r="I99" s="356">
        <f t="shared" ref="I99:J99" si="25">I100</f>
        <v>403833955.80000001</v>
      </c>
      <c r="J99" s="356">
        <f t="shared" si="25"/>
        <v>403833955.80000001</v>
      </c>
      <c r="K99" s="143"/>
      <c r="L99" s="132"/>
    </row>
    <row r="100" spans="1:12" s="133" customFormat="1" x14ac:dyDescent="0.2">
      <c r="A100" s="365" t="s">
        <v>50</v>
      </c>
      <c r="B100" s="366" t="s">
        <v>228</v>
      </c>
      <c r="C100" s="367" t="s">
        <v>34</v>
      </c>
      <c r="D100" s="367" t="s">
        <v>15</v>
      </c>
      <c r="E100" s="357" t="s">
        <v>89</v>
      </c>
      <c r="F100" s="357"/>
      <c r="G100" s="357"/>
      <c r="H100" s="446">
        <f>H103+H105</f>
        <v>403870105.18000001</v>
      </c>
      <c r="I100" s="446">
        <f t="shared" ref="I100:J100" si="26">I103+I105</f>
        <v>403833955.80000001</v>
      </c>
      <c r="J100" s="446">
        <f t="shared" si="26"/>
        <v>403833955.80000001</v>
      </c>
      <c r="K100" s="145"/>
      <c r="L100" s="132"/>
    </row>
    <row r="101" spans="1:12" s="133" customFormat="1" ht="30" hidden="1" x14ac:dyDescent="0.2">
      <c r="A101" s="365" t="s">
        <v>168</v>
      </c>
      <c r="B101" s="366" t="s">
        <v>228</v>
      </c>
      <c r="C101" s="367" t="s">
        <v>34</v>
      </c>
      <c r="D101" s="367" t="s">
        <v>15</v>
      </c>
      <c r="E101" s="357" t="s">
        <v>252</v>
      </c>
      <c r="F101" s="357"/>
      <c r="G101" s="357"/>
      <c r="H101" s="446">
        <f>H102</f>
        <v>0</v>
      </c>
      <c r="I101" s="446">
        <f>I102</f>
        <v>0</v>
      </c>
      <c r="J101" s="446">
        <f>J102</f>
        <v>0</v>
      </c>
      <c r="K101" s="145"/>
      <c r="L101" s="132"/>
    </row>
    <row r="102" spans="1:12" s="133" customFormat="1" ht="60" hidden="1" x14ac:dyDescent="0.2">
      <c r="A102" s="22" t="s">
        <v>22</v>
      </c>
      <c r="B102" s="366" t="s">
        <v>228</v>
      </c>
      <c r="C102" s="367" t="s">
        <v>34</v>
      </c>
      <c r="D102" s="367" t="s">
        <v>15</v>
      </c>
      <c r="E102" s="357" t="s">
        <v>252</v>
      </c>
      <c r="F102" s="357" t="s">
        <v>23</v>
      </c>
      <c r="G102" s="357" t="s">
        <v>243</v>
      </c>
      <c r="H102" s="446"/>
      <c r="I102" s="446"/>
      <c r="J102" s="446"/>
      <c r="K102" s="145"/>
      <c r="L102" s="132"/>
    </row>
    <row r="103" spans="1:12" s="133" customFormat="1" ht="75" x14ac:dyDescent="0.2">
      <c r="A103" s="368" t="s">
        <v>781</v>
      </c>
      <c r="B103" s="349" t="s">
        <v>228</v>
      </c>
      <c r="C103" s="357" t="s">
        <v>34</v>
      </c>
      <c r="D103" s="357" t="s">
        <v>15</v>
      </c>
      <c r="E103" s="357" t="s">
        <v>782</v>
      </c>
      <c r="F103" s="357"/>
      <c r="G103" s="357"/>
      <c r="H103" s="444">
        <f>SUM(H104:H104)</f>
        <v>792000</v>
      </c>
      <c r="I103" s="444">
        <f>SUM(I104:I104)</f>
        <v>755850.62</v>
      </c>
      <c r="J103" s="444">
        <f>SUM(J104:J104)</f>
        <v>755850.62</v>
      </c>
      <c r="K103" s="151"/>
      <c r="L103" s="132"/>
    </row>
    <row r="104" spans="1:12" s="133" customFormat="1" ht="60" x14ac:dyDescent="0.2">
      <c r="A104" s="22" t="s">
        <v>22</v>
      </c>
      <c r="B104" s="349" t="s">
        <v>228</v>
      </c>
      <c r="C104" s="357" t="s">
        <v>34</v>
      </c>
      <c r="D104" s="357" t="s">
        <v>15</v>
      </c>
      <c r="E104" s="357" t="s">
        <v>782</v>
      </c>
      <c r="F104" s="357" t="s">
        <v>23</v>
      </c>
      <c r="G104" s="138" t="s">
        <v>243</v>
      </c>
      <c r="H104" s="444">
        <v>792000</v>
      </c>
      <c r="I104" s="444">
        <v>755850.62</v>
      </c>
      <c r="J104" s="444">
        <v>755850.62</v>
      </c>
      <c r="K104" s="151"/>
      <c r="L104" s="132"/>
    </row>
    <row r="105" spans="1:12" s="133" customFormat="1" ht="45" x14ac:dyDescent="0.2">
      <c r="A105" s="368" t="s">
        <v>783</v>
      </c>
      <c r="B105" s="349" t="s">
        <v>228</v>
      </c>
      <c r="C105" s="357" t="s">
        <v>34</v>
      </c>
      <c r="D105" s="357" t="s">
        <v>15</v>
      </c>
      <c r="E105" s="357" t="s">
        <v>784</v>
      </c>
      <c r="F105" s="138"/>
      <c r="G105" s="138"/>
      <c r="H105" s="444">
        <f>SUM(H106:H108)</f>
        <v>403078105.18000001</v>
      </c>
      <c r="I105" s="444">
        <f t="shared" ref="I105:J105" si="27">SUM(I106:I108)</f>
        <v>403078105.18000001</v>
      </c>
      <c r="J105" s="444">
        <f t="shared" si="27"/>
        <v>403078105.18000001</v>
      </c>
      <c r="K105" s="151"/>
      <c r="L105" s="132"/>
    </row>
    <row r="106" spans="1:12" s="133" customFormat="1" ht="60" x14ac:dyDescent="0.2">
      <c r="A106" s="22" t="s">
        <v>22</v>
      </c>
      <c r="B106" s="349" t="s">
        <v>228</v>
      </c>
      <c r="C106" s="357" t="s">
        <v>34</v>
      </c>
      <c r="D106" s="357" t="s">
        <v>15</v>
      </c>
      <c r="E106" s="357" t="s">
        <v>784</v>
      </c>
      <c r="F106" s="138" t="s">
        <v>23</v>
      </c>
      <c r="G106" s="138" t="s">
        <v>243</v>
      </c>
      <c r="H106" s="444">
        <v>396476823.56</v>
      </c>
      <c r="I106" s="444">
        <v>396727912.28000003</v>
      </c>
      <c r="J106" s="139">
        <v>396727912.28000003</v>
      </c>
      <c r="K106" s="140"/>
      <c r="L106" s="132"/>
    </row>
    <row r="107" spans="1:12" s="133" customFormat="1" ht="30" x14ac:dyDescent="0.2">
      <c r="A107" s="22" t="s">
        <v>26</v>
      </c>
      <c r="B107" s="349" t="s">
        <v>228</v>
      </c>
      <c r="C107" s="357" t="s">
        <v>34</v>
      </c>
      <c r="D107" s="357" t="s">
        <v>15</v>
      </c>
      <c r="E107" s="357" t="s">
        <v>784</v>
      </c>
      <c r="F107" s="138" t="s">
        <v>27</v>
      </c>
      <c r="G107" s="138" t="s">
        <v>243</v>
      </c>
      <c r="H107" s="444">
        <v>6350192.9000000004</v>
      </c>
      <c r="I107" s="444">
        <v>6350192.9000000004</v>
      </c>
      <c r="J107" s="139">
        <v>6350192.9000000004</v>
      </c>
      <c r="K107" s="140"/>
      <c r="L107" s="132"/>
    </row>
    <row r="108" spans="1:12" s="133" customFormat="1" x14ac:dyDescent="0.2">
      <c r="A108" s="22" t="s">
        <v>52</v>
      </c>
      <c r="B108" s="349" t="s">
        <v>228</v>
      </c>
      <c r="C108" s="357" t="s">
        <v>34</v>
      </c>
      <c r="D108" s="357" t="s">
        <v>15</v>
      </c>
      <c r="E108" s="357" t="s">
        <v>784</v>
      </c>
      <c r="F108" s="138" t="s">
        <v>53</v>
      </c>
      <c r="G108" s="138" t="s">
        <v>243</v>
      </c>
      <c r="H108" s="444">
        <v>251088.72</v>
      </c>
      <c r="I108" s="444">
        <v>0</v>
      </c>
      <c r="J108" s="139">
        <v>0</v>
      </c>
      <c r="K108" s="140"/>
      <c r="L108" s="132"/>
    </row>
    <row r="109" spans="1:12" s="133" customFormat="1" ht="15.75" x14ac:dyDescent="0.2">
      <c r="A109" s="369" t="s">
        <v>90</v>
      </c>
      <c r="B109" s="348" t="s">
        <v>228</v>
      </c>
      <c r="C109" s="354" t="s">
        <v>34</v>
      </c>
      <c r="D109" s="354" t="s">
        <v>17</v>
      </c>
      <c r="E109" s="354"/>
      <c r="F109" s="355"/>
      <c r="G109" s="355"/>
      <c r="H109" s="356">
        <f>H110</f>
        <v>917053299.63999999</v>
      </c>
      <c r="I109" s="356">
        <f t="shared" ref="I109:J109" si="28">I110</f>
        <v>907728500.2299999</v>
      </c>
      <c r="J109" s="356">
        <f t="shared" si="28"/>
        <v>908226051.2299999</v>
      </c>
      <c r="K109" s="143"/>
      <c r="L109" s="132"/>
    </row>
    <row r="110" spans="1:12" s="133" customFormat="1" ht="15.75" x14ac:dyDescent="0.25">
      <c r="A110" s="18" t="s">
        <v>87</v>
      </c>
      <c r="B110" s="348" t="s">
        <v>228</v>
      </c>
      <c r="C110" s="354" t="s">
        <v>34</v>
      </c>
      <c r="D110" s="354" t="s">
        <v>17</v>
      </c>
      <c r="E110" s="354" t="s">
        <v>88</v>
      </c>
      <c r="F110" s="355"/>
      <c r="G110" s="355"/>
      <c r="H110" s="356">
        <f>H111+H115</f>
        <v>917053299.63999999</v>
      </c>
      <c r="I110" s="356">
        <f t="shared" ref="I110:J110" si="29">I111+I115</f>
        <v>907728500.2299999</v>
      </c>
      <c r="J110" s="356">
        <f t="shared" si="29"/>
        <v>908226051.2299999</v>
      </c>
      <c r="K110" s="143"/>
      <c r="L110" s="132"/>
    </row>
    <row r="111" spans="1:12" s="133" customFormat="1" ht="45" x14ac:dyDescent="0.2">
      <c r="A111" s="365" t="s">
        <v>712</v>
      </c>
      <c r="B111" s="349" t="s">
        <v>228</v>
      </c>
      <c r="C111" s="357" t="s">
        <v>34</v>
      </c>
      <c r="D111" s="357" t="s">
        <v>17</v>
      </c>
      <c r="E111" s="357" t="s">
        <v>92</v>
      </c>
      <c r="F111" s="138"/>
      <c r="G111" s="138"/>
      <c r="H111" s="144">
        <f>H112</f>
        <v>8754946</v>
      </c>
      <c r="I111" s="144">
        <f t="shared" ref="I111:J111" si="30">I112</f>
        <v>8754946</v>
      </c>
      <c r="J111" s="144">
        <f t="shared" si="30"/>
        <v>9727886</v>
      </c>
      <c r="K111" s="143"/>
      <c r="L111" s="132"/>
    </row>
    <row r="112" spans="1:12" s="133" customFormat="1" ht="45" x14ac:dyDescent="0.2">
      <c r="A112" s="370" t="s">
        <v>714</v>
      </c>
      <c r="B112" s="349" t="s">
        <v>228</v>
      </c>
      <c r="C112" s="357" t="s">
        <v>34</v>
      </c>
      <c r="D112" s="357" t="s">
        <v>17</v>
      </c>
      <c r="E112" s="357" t="s">
        <v>785</v>
      </c>
      <c r="F112" s="138"/>
      <c r="G112" s="138"/>
      <c r="H112" s="144">
        <f>SUM(H113:H114)</f>
        <v>8754946</v>
      </c>
      <c r="I112" s="144">
        <f t="shared" ref="I112:J112" si="31">SUM(I113:I114)</f>
        <v>8754946</v>
      </c>
      <c r="J112" s="144">
        <f t="shared" si="31"/>
        <v>9727886</v>
      </c>
      <c r="K112" s="145"/>
      <c r="L112" s="132"/>
    </row>
    <row r="113" spans="1:14" s="133" customFormat="1" ht="60" x14ac:dyDescent="0.2">
      <c r="A113" s="22" t="s">
        <v>22</v>
      </c>
      <c r="B113" s="349" t="s">
        <v>228</v>
      </c>
      <c r="C113" s="357" t="s">
        <v>34</v>
      </c>
      <c r="D113" s="357" t="s">
        <v>17</v>
      </c>
      <c r="E113" s="357" t="s">
        <v>785</v>
      </c>
      <c r="F113" s="138" t="s">
        <v>23</v>
      </c>
      <c r="G113" s="138" t="s">
        <v>243</v>
      </c>
      <c r="H113" s="144">
        <v>3210146.85</v>
      </c>
      <c r="I113" s="144">
        <v>3210146.85</v>
      </c>
      <c r="J113" s="144">
        <v>3566891.5</v>
      </c>
      <c r="K113" s="145"/>
      <c r="L113" s="132"/>
      <c r="M113" s="132"/>
      <c r="N113" s="132"/>
    </row>
    <row r="114" spans="1:14" s="142" customFormat="1" ht="30" x14ac:dyDescent="0.25">
      <c r="A114" s="368" t="s">
        <v>54</v>
      </c>
      <c r="B114" s="349" t="s">
        <v>228</v>
      </c>
      <c r="C114" s="357" t="s">
        <v>34</v>
      </c>
      <c r="D114" s="357" t="s">
        <v>17</v>
      </c>
      <c r="E114" s="357" t="s">
        <v>785</v>
      </c>
      <c r="F114" s="138" t="s">
        <v>55</v>
      </c>
      <c r="G114" s="138" t="s">
        <v>243</v>
      </c>
      <c r="H114" s="144">
        <v>5544799.1500000004</v>
      </c>
      <c r="I114" s="144">
        <v>5544799.1499999994</v>
      </c>
      <c r="J114" s="144">
        <v>6160994.5</v>
      </c>
      <c r="K114" s="145"/>
      <c r="L114" s="132"/>
      <c r="M114" s="132"/>
      <c r="N114" s="132"/>
    </row>
    <row r="115" spans="1:14" s="133" customFormat="1" x14ac:dyDescent="0.2">
      <c r="A115" s="22" t="s">
        <v>50</v>
      </c>
      <c r="B115" s="349" t="s">
        <v>228</v>
      </c>
      <c r="C115" s="357" t="s">
        <v>34</v>
      </c>
      <c r="D115" s="357" t="s">
        <v>17</v>
      </c>
      <c r="E115" s="357" t="s">
        <v>89</v>
      </c>
      <c r="F115" s="138"/>
      <c r="G115" s="138"/>
      <c r="H115" s="144">
        <f>H116+H119+H122+H125+H129+H132</f>
        <v>908298353.63999999</v>
      </c>
      <c r="I115" s="144">
        <f t="shared" ref="I115:J115" si="32">I116+I119+I122+I125+I129+I132</f>
        <v>898973554.2299999</v>
      </c>
      <c r="J115" s="144">
        <f t="shared" si="32"/>
        <v>898498165.2299999</v>
      </c>
      <c r="K115" s="145"/>
      <c r="L115" s="132"/>
    </row>
    <row r="116" spans="1:14" s="133" customFormat="1" ht="75" x14ac:dyDescent="0.2">
      <c r="A116" s="22" t="s">
        <v>781</v>
      </c>
      <c r="B116" s="349" t="s">
        <v>228</v>
      </c>
      <c r="C116" s="357" t="s">
        <v>34</v>
      </c>
      <c r="D116" s="357" t="s">
        <v>17</v>
      </c>
      <c r="E116" s="357" t="s">
        <v>782</v>
      </c>
      <c r="F116" s="138"/>
      <c r="G116" s="138"/>
      <c r="H116" s="144">
        <f>SUM(H117:H118)</f>
        <v>2318400</v>
      </c>
      <c r="I116" s="144">
        <f t="shared" ref="I116:J116" si="33">SUM(I117:I118)</f>
        <v>2212580.92</v>
      </c>
      <c r="J116" s="144">
        <f t="shared" si="33"/>
        <v>2212580.92</v>
      </c>
      <c r="K116" s="140"/>
      <c r="L116" s="132"/>
    </row>
    <row r="117" spans="1:14" s="142" customFormat="1" ht="60.75" x14ac:dyDescent="0.25">
      <c r="A117" s="22" t="s">
        <v>22</v>
      </c>
      <c r="B117" s="349" t="s">
        <v>228</v>
      </c>
      <c r="C117" s="357" t="s">
        <v>34</v>
      </c>
      <c r="D117" s="357" t="s">
        <v>17</v>
      </c>
      <c r="E117" s="357" t="s">
        <v>782</v>
      </c>
      <c r="F117" s="138" t="s">
        <v>23</v>
      </c>
      <c r="G117" s="138" t="s">
        <v>243</v>
      </c>
      <c r="H117" s="144">
        <v>1296000</v>
      </c>
      <c r="I117" s="144">
        <v>1236846.48</v>
      </c>
      <c r="J117" s="139">
        <v>1236846.48</v>
      </c>
      <c r="K117" s="140"/>
      <c r="L117" s="141"/>
    </row>
    <row r="118" spans="1:14" s="133" customFormat="1" ht="30" x14ac:dyDescent="0.2">
      <c r="A118" s="368" t="s">
        <v>54</v>
      </c>
      <c r="B118" s="349" t="s">
        <v>228</v>
      </c>
      <c r="C118" s="357" t="s">
        <v>34</v>
      </c>
      <c r="D118" s="357" t="s">
        <v>17</v>
      </c>
      <c r="E118" s="357" t="s">
        <v>782</v>
      </c>
      <c r="F118" s="138" t="s">
        <v>55</v>
      </c>
      <c r="G118" s="138" t="s">
        <v>243</v>
      </c>
      <c r="H118" s="144">
        <v>1022400</v>
      </c>
      <c r="I118" s="144">
        <v>975734.44</v>
      </c>
      <c r="J118" s="139">
        <v>975734.44</v>
      </c>
      <c r="K118" s="140"/>
      <c r="L118" s="132"/>
    </row>
    <row r="119" spans="1:14" s="133" customFormat="1" ht="60" x14ac:dyDescent="0.2">
      <c r="A119" s="150" t="s">
        <v>719</v>
      </c>
      <c r="B119" s="349" t="s">
        <v>228</v>
      </c>
      <c r="C119" s="357" t="s">
        <v>34</v>
      </c>
      <c r="D119" s="357" t="s">
        <v>17</v>
      </c>
      <c r="E119" s="357" t="s">
        <v>718</v>
      </c>
      <c r="F119" s="138"/>
      <c r="G119" s="138"/>
      <c r="H119" s="144">
        <f>SUM(H120:H121)</f>
        <v>22916800</v>
      </c>
      <c r="I119" s="144">
        <f t="shared" ref="I119:J119" si="34">SUM(I120:I121)</f>
        <v>22916800</v>
      </c>
      <c r="J119" s="144">
        <f t="shared" si="34"/>
        <v>22436011.000000004</v>
      </c>
      <c r="K119" s="145"/>
      <c r="L119" s="132"/>
    </row>
    <row r="120" spans="1:14" s="142" customFormat="1" ht="30.75" x14ac:dyDescent="0.25">
      <c r="A120" s="22" t="s">
        <v>26</v>
      </c>
      <c r="B120" s="349" t="s">
        <v>228</v>
      </c>
      <c r="C120" s="357" t="s">
        <v>34</v>
      </c>
      <c r="D120" s="357" t="s">
        <v>17</v>
      </c>
      <c r="E120" s="357" t="s">
        <v>718</v>
      </c>
      <c r="F120" s="138" t="s">
        <v>27</v>
      </c>
      <c r="G120" s="138" t="s">
        <v>243</v>
      </c>
      <c r="H120" s="144">
        <v>2242996.04</v>
      </c>
      <c r="I120" s="144">
        <v>2242996.04</v>
      </c>
      <c r="J120" s="144">
        <v>2242996.0299999998</v>
      </c>
      <c r="K120" s="145"/>
      <c r="L120" s="141"/>
      <c r="M120" s="141"/>
      <c r="N120" s="141"/>
    </row>
    <row r="121" spans="1:14" s="133" customFormat="1" ht="30.75" x14ac:dyDescent="0.25">
      <c r="A121" s="22" t="s">
        <v>54</v>
      </c>
      <c r="B121" s="349" t="s">
        <v>228</v>
      </c>
      <c r="C121" s="357" t="s">
        <v>34</v>
      </c>
      <c r="D121" s="357" t="s">
        <v>17</v>
      </c>
      <c r="E121" s="357" t="s">
        <v>718</v>
      </c>
      <c r="F121" s="138" t="s">
        <v>55</v>
      </c>
      <c r="G121" s="138" t="s">
        <v>243</v>
      </c>
      <c r="H121" s="144">
        <v>20673803.960000001</v>
      </c>
      <c r="I121" s="144">
        <v>20673803.960000001</v>
      </c>
      <c r="J121" s="144">
        <v>20193014.970000003</v>
      </c>
      <c r="K121" s="145"/>
      <c r="L121" s="141"/>
      <c r="M121" s="141"/>
      <c r="N121" s="141"/>
    </row>
    <row r="122" spans="1:14" s="133" customFormat="1" ht="45" x14ac:dyDescent="0.2">
      <c r="A122" s="22" t="s">
        <v>786</v>
      </c>
      <c r="B122" s="349" t="s">
        <v>228</v>
      </c>
      <c r="C122" s="357" t="s">
        <v>34</v>
      </c>
      <c r="D122" s="357" t="s">
        <v>17</v>
      </c>
      <c r="E122" s="357" t="s">
        <v>787</v>
      </c>
      <c r="F122" s="138"/>
      <c r="G122" s="138"/>
      <c r="H122" s="144">
        <f>SUM(H123:H124)</f>
        <v>49541972</v>
      </c>
      <c r="I122" s="144">
        <f t="shared" ref="I122:J122" si="35">SUM(I123:I124)</f>
        <v>47305700</v>
      </c>
      <c r="J122" s="144">
        <f t="shared" si="35"/>
        <v>47311100</v>
      </c>
      <c r="K122" s="140"/>
      <c r="L122" s="132"/>
    </row>
    <row r="123" spans="1:14" s="133" customFormat="1" ht="60" x14ac:dyDescent="0.2">
      <c r="A123" s="22" t="s">
        <v>22</v>
      </c>
      <c r="B123" s="349" t="s">
        <v>228</v>
      </c>
      <c r="C123" s="357" t="s">
        <v>34</v>
      </c>
      <c r="D123" s="357" t="s">
        <v>17</v>
      </c>
      <c r="E123" s="357" t="s">
        <v>787</v>
      </c>
      <c r="F123" s="138" t="s">
        <v>23</v>
      </c>
      <c r="G123" s="138" t="s">
        <v>243</v>
      </c>
      <c r="H123" s="144">
        <v>14753308</v>
      </c>
      <c r="I123" s="144">
        <v>14087359.189999999</v>
      </c>
      <c r="J123" s="144">
        <v>14088967.279999999</v>
      </c>
      <c r="K123" s="145"/>
      <c r="L123" s="132"/>
      <c r="M123" s="132"/>
      <c r="N123" s="132"/>
    </row>
    <row r="124" spans="1:14" s="133" customFormat="1" ht="30" x14ac:dyDescent="0.2">
      <c r="A124" s="22" t="s">
        <v>54</v>
      </c>
      <c r="B124" s="349" t="s">
        <v>228</v>
      </c>
      <c r="C124" s="357" t="s">
        <v>34</v>
      </c>
      <c r="D124" s="357" t="s">
        <v>17</v>
      </c>
      <c r="E124" s="357" t="s">
        <v>787</v>
      </c>
      <c r="F124" s="138" t="s">
        <v>55</v>
      </c>
      <c r="G124" s="138" t="s">
        <v>243</v>
      </c>
      <c r="H124" s="144">
        <v>34788664</v>
      </c>
      <c r="I124" s="144">
        <v>33218340.809999999</v>
      </c>
      <c r="J124" s="139">
        <v>33222132.719999999</v>
      </c>
      <c r="K124" s="140"/>
      <c r="L124" s="132"/>
    </row>
    <row r="125" spans="1:14" s="142" customFormat="1" ht="90.75" x14ac:dyDescent="0.25">
      <c r="A125" s="371" t="s">
        <v>788</v>
      </c>
      <c r="B125" s="349" t="s">
        <v>228</v>
      </c>
      <c r="C125" s="357" t="s">
        <v>34</v>
      </c>
      <c r="D125" s="357" t="s">
        <v>17</v>
      </c>
      <c r="E125" s="357" t="s">
        <v>789</v>
      </c>
      <c r="F125" s="138"/>
      <c r="G125" s="138"/>
      <c r="H125" s="144">
        <f>SUM(H126:H128)</f>
        <v>761370739.24000001</v>
      </c>
      <c r="I125" s="144">
        <f t="shared" ref="I125:J125" si="36">SUM(I126:I128)</f>
        <v>761371958.90999997</v>
      </c>
      <c r="J125" s="144">
        <f t="shared" si="36"/>
        <v>761371958.90999997</v>
      </c>
      <c r="K125" s="140"/>
      <c r="L125" s="141"/>
    </row>
    <row r="126" spans="1:14" s="133" customFormat="1" ht="60" x14ac:dyDescent="0.2">
      <c r="A126" s="22" t="s">
        <v>22</v>
      </c>
      <c r="B126" s="349" t="s">
        <v>228</v>
      </c>
      <c r="C126" s="357" t="s">
        <v>34</v>
      </c>
      <c r="D126" s="357" t="s">
        <v>17</v>
      </c>
      <c r="E126" s="372" t="s">
        <v>789</v>
      </c>
      <c r="F126" s="138" t="s">
        <v>23</v>
      </c>
      <c r="G126" s="138" t="s">
        <v>243</v>
      </c>
      <c r="H126" s="144">
        <v>233370416.00999999</v>
      </c>
      <c r="I126" s="144">
        <v>233370416.00999999</v>
      </c>
      <c r="J126" s="144">
        <v>233370416.00999999</v>
      </c>
      <c r="K126" s="145"/>
      <c r="L126" s="132"/>
    </row>
    <row r="127" spans="1:14" s="133" customFormat="1" ht="30" x14ac:dyDescent="0.2">
      <c r="A127" s="22" t="s">
        <v>26</v>
      </c>
      <c r="B127" s="349" t="s">
        <v>228</v>
      </c>
      <c r="C127" s="357" t="s">
        <v>34</v>
      </c>
      <c r="D127" s="357" t="s">
        <v>17</v>
      </c>
      <c r="E127" s="372" t="s">
        <v>789</v>
      </c>
      <c r="F127" s="138" t="s">
        <v>27</v>
      </c>
      <c r="G127" s="138" t="s">
        <v>243</v>
      </c>
      <c r="H127" s="144">
        <v>1793245</v>
      </c>
      <c r="I127" s="144">
        <v>1793245</v>
      </c>
      <c r="J127" s="139">
        <v>1793245</v>
      </c>
      <c r="K127" s="140"/>
      <c r="L127" s="132"/>
    </row>
    <row r="128" spans="1:14" s="133" customFormat="1" ht="30" x14ac:dyDescent="0.2">
      <c r="A128" s="371" t="s">
        <v>54</v>
      </c>
      <c r="B128" s="349" t="s">
        <v>228</v>
      </c>
      <c r="C128" s="357" t="s">
        <v>34</v>
      </c>
      <c r="D128" s="357" t="s">
        <v>17</v>
      </c>
      <c r="E128" s="372" t="s">
        <v>789</v>
      </c>
      <c r="F128" s="138" t="s">
        <v>55</v>
      </c>
      <c r="G128" s="138" t="s">
        <v>243</v>
      </c>
      <c r="H128" s="144">
        <f>526208297.9-1219.67</f>
        <v>526207078.22999996</v>
      </c>
      <c r="I128" s="144">
        <v>526208297.89999998</v>
      </c>
      <c r="J128" s="139">
        <v>526208297.89999998</v>
      </c>
      <c r="K128" s="140"/>
      <c r="L128" s="132"/>
    </row>
    <row r="129" spans="1:12" s="133" customFormat="1" ht="105" x14ac:dyDescent="0.2">
      <c r="A129" s="368" t="s">
        <v>790</v>
      </c>
      <c r="B129" s="349" t="s">
        <v>228</v>
      </c>
      <c r="C129" s="357" t="s">
        <v>34</v>
      </c>
      <c r="D129" s="357" t="s">
        <v>17</v>
      </c>
      <c r="E129" s="357" t="s">
        <v>791</v>
      </c>
      <c r="F129" s="138"/>
      <c r="G129" s="138"/>
      <c r="H129" s="144">
        <f>SUM(H130:H131)</f>
        <v>65166514.400000006</v>
      </c>
      <c r="I129" s="144">
        <f t="shared" ref="I129:J129" si="37">SUM(I130:I131)</f>
        <v>65166514.400000006</v>
      </c>
      <c r="J129" s="144">
        <f t="shared" si="37"/>
        <v>65166514.400000006</v>
      </c>
      <c r="K129" s="143"/>
      <c r="L129" s="132"/>
    </row>
    <row r="130" spans="1:12" s="133" customFormat="1" ht="60" x14ac:dyDescent="0.2">
      <c r="A130" s="368" t="s">
        <v>22</v>
      </c>
      <c r="B130" s="349" t="s">
        <v>228</v>
      </c>
      <c r="C130" s="357" t="s">
        <v>34</v>
      </c>
      <c r="D130" s="357" t="s">
        <v>17</v>
      </c>
      <c r="E130" s="357" t="s">
        <v>791</v>
      </c>
      <c r="F130" s="138" t="s">
        <v>23</v>
      </c>
      <c r="G130" s="138" t="s">
        <v>243</v>
      </c>
      <c r="H130" s="144">
        <v>55160933.480000004</v>
      </c>
      <c r="I130" s="144">
        <v>55160933.480000004</v>
      </c>
      <c r="J130" s="144">
        <v>55160933.480000004</v>
      </c>
      <c r="K130" s="145"/>
      <c r="L130" s="132"/>
    </row>
    <row r="131" spans="1:12" s="133" customFormat="1" ht="30" x14ac:dyDescent="0.2">
      <c r="A131" s="22" t="s">
        <v>26</v>
      </c>
      <c r="B131" s="349" t="s">
        <v>228</v>
      </c>
      <c r="C131" s="357" t="s">
        <v>34</v>
      </c>
      <c r="D131" s="357" t="s">
        <v>17</v>
      </c>
      <c r="E131" s="357" t="s">
        <v>791</v>
      </c>
      <c r="F131" s="138" t="s">
        <v>27</v>
      </c>
      <c r="G131" s="138" t="s">
        <v>243</v>
      </c>
      <c r="H131" s="144">
        <v>10005580.92</v>
      </c>
      <c r="I131" s="144">
        <v>10005580.92</v>
      </c>
      <c r="J131" s="144">
        <v>10005580.92</v>
      </c>
      <c r="K131" s="145"/>
      <c r="L131" s="132"/>
    </row>
    <row r="132" spans="1:12" s="133" customFormat="1" ht="45" x14ac:dyDescent="0.2">
      <c r="A132" s="371" t="s">
        <v>786</v>
      </c>
      <c r="B132" s="349" t="s">
        <v>228</v>
      </c>
      <c r="C132" s="357" t="s">
        <v>34</v>
      </c>
      <c r="D132" s="357" t="s">
        <v>17</v>
      </c>
      <c r="E132" s="357" t="s">
        <v>792</v>
      </c>
      <c r="F132" s="138"/>
      <c r="G132" s="138"/>
      <c r="H132" s="144">
        <f>SUM(H133:H134)</f>
        <v>6983928</v>
      </c>
      <c r="I132" s="144">
        <f t="shared" ref="I132:J132" si="38">SUM(I133:I134)</f>
        <v>0</v>
      </c>
      <c r="J132" s="144">
        <f t="shared" si="38"/>
        <v>0</v>
      </c>
      <c r="K132" s="140"/>
      <c r="L132" s="132"/>
    </row>
    <row r="133" spans="1:12" s="133" customFormat="1" ht="60" x14ac:dyDescent="0.2">
      <c r="A133" s="37" t="s">
        <v>22</v>
      </c>
      <c r="B133" s="349" t="s">
        <v>228</v>
      </c>
      <c r="C133" s="357" t="s">
        <v>34</v>
      </c>
      <c r="D133" s="357" t="s">
        <v>17</v>
      </c>
      <c r="E133" s="358" t="s">
        <v>792</v>
      </c>
      <c r="F133" s="138" t="s">
        <v>23</v>
      </c>
      <c r="G133" s="138" t="s">
        <v>243</v>
      </c>
      <c r="H133" s="144">
        <v>2079773</v>
      </c>
      <c r="I133" s="144">
        <v>0</v>
      </c>
      <c r="J133" s="144">
        <v>0</v>
      </c>
      <c r="K133" s="143"/>
      <c r="L133" s="132"/>
    </row>
    <row r="134" spans="1:12" s="133" customFormat="1" ht="30" x14ac:dyDescent="0.2">
      <c r="A134" s="37" t="s">
        <v>54</v>
      </c>
      <c r="B134" s="349" t="s">
        <v>228</v>
      </c>
      <c r="C134" s="357" t="s">
        <v>34</v>
      </c>
      <c r="D134" s="357" t="s">
        <v>17</v>
      </c>
      <c r="E134" s="358" t="s">
        <v>792</v>
      </c>
      <c r="F134" s="138" t="s">
        <v>55</v>
      </c>
      <c r="G134" s="138" t="s">
        <v>243</v>
      </c>
      <c r="H134" s="144">
        <v>4904155</v>
      </c>
      <c r="I134" s="144">
        <v>0</v>
      </c>
      <c r="J134" s="144">
        <v>0</v>
      </c>
      <c r="K134" s="143"/>
      <c r="L134" s="132"/>
    </row>
    <row r="135" spans="1:12" s="133" customFormat="1" ht="15.75" x14ac:dyDescent="0.25">
      <c r="A135" s="34" t="s">
        <v>94</v>
      </c>
      <c r="B135" s="348" t="s">
        <v>228</v>
      </c>
      <c r="C135" s="354" t="s">
        <v>34</v>
      </c>
      <c r="D135" s="354" t="s">
        <v>25</v>
      </c>
      <c r="E135" s="373"/>
      <c r="F135" s="355"/>
      <c r="G135" s="355"/>
      <c r="H135" s="356">
        <f>H136+H140</f>
        <v>360000</v>
      </c>
      <c r="I135" s="356">
        <f>I136+I140</f>
        <v>343568.46</v>
      </c>
      <c r="J135" s="356">
        <f>J136+J140</f>
        <v>343568.46</v>
      </c>
      <c r="K135" s="143"/>
      <c r="L135" s="132"/>
    </row>
    <row r="136" spans="1:12" s="133" customFormat="1" ht="15.75" x14ac:dyDescent="0.25">
      <c r="A136" s="34" t="s">
        <v>95</v>
      </c>
      <c r="B136" s="348" t="s">
        <v>228</v>
      </c>
      <c r="C136" s="354" t="s">
        <v>34</v>
      </c>
      <c r="D136" s="354" t="s">
        <v>25</v>
      </c>
      <c r="E136" s="373" t="s">
        <v>96</v>
      </c>
      <c r="F136" s="355"/>
      <c r="G136" s="355"/>
      <c r="H136" s="356">
        <f>H137</f>
        <v>360000</v>
      </c>
      <c r="I136" s="356">
        <f t="shared" ref="I136:J136" si="39">I137</f>
        <v>343568.46</v>
      </c>
      <c r="J136" s="356">
        <f t="shared" si="39"/>
        <v>343568.46</v>
      </c>
      <c r="K136" s="143"/>
      <c r="L136" s="132"/>
    </row>
    <row r="137" spans="1:12" s="133" customFormat="1" ht="15.75" x14ac:dyDescent="0.25">
      <c r="A137" s="34" t="s">
        <v>50</v>
      </c>
      <c r="B137" s="348" t="s">
        <v>228</v>
      </c>
      <c r="C137" s="354" t="s">
        <v>34</v>
      </c>
      <c r="D137" s="354" t="s">
        <v>25</v>
      </c>
      <c r="E137" s="373" t="s">
        <v>98</v>
      </c>
      <c r="F137" s="355"/>
      <c r="G137" s="355"/>
      <c r="H137" s="356">
        <f t="shared" ref="H137:J138" si="40">H138</f>
        <v>360000</v>
      </c>
      <c r="I137" s="356">
        <f t="shared" si="40"/>
        <v>343568.46</v>
      </c>
      <c r="J137" s="356">
        <f t="shared" si="40"/>
        <v>343568.46</v>
      </c>
      <c r="K137" s="143"/>
      <c r="L137" s="132"/>
    </row>
    <row r="138" spans="1:12" s="133" customFormat="1" ht="75" x14ac:dyDescent="0.2">
      <c r="A138" s="22" t="s">
        <v>781</v>
      </c>
      <c r="B138" s="349" t="s">
        <v>228</v>
      </c>
      <c r="C138" s="357" t="s">
        <v>34</v>
      </c>
      <c r="D138" s="357" t="s">
        <v>25</v>
      </c>
      <c r="E138" s="358" t="s">
        <v>793</v>
      </c>
      <c r="F138" s="138"/>
      <c r="G138" s="138"/>
      <c r="H138" s="144">
        <f t="shared" si="40"/>
        <v>360000</v>
      </c>
      <c r="I138" s="144">
        <f t="shared" si="40"/>
        <v>343568.46</v>
      </c>
      <c r="J138" s="144">
        <f t="shared" si="40"/>
        <v>343568.46</v>
      </c>
      <c r="K138" s="145"/>
      <c r="L138" s="132"/>
    </row>
    <row r="139" spans="1:12" s="133" customFormat="1" ht="60" x14ac:dyDescent="0.2">
      <c r="A139" s="22" t="s">
        <v>22</v>
      </c>
      <c r="B139" s="349" t="s">
        <v>228</v>
      </c>
      <c r="C139" s="357" t="s">
        <v>34</v>
      </c>
      <c r="D139" s="357" t="s">
        <v>25</v>
      </c>
      <c r="E139" s="358" t="s">
        <v>793</v>
      </c>
      <c r="F139" s="138" t="s">
        <v>23</v>
      </c>
      <c r="G139" s="138" t="s">
        <v>243</v>
      </c>
      <c r="H139" s="144">
        <v>360000</v>
      </c>
      <c r="I139" s="144">
        <v>343568.46</v>
      </c>
      <c r="J139" s="144">
        <v>343568.46</v>
      </c>
      <c r="K139" s="145"/>
      <c r="L139" s="132"/>
    </row>
    <row r="140" spans="1:12" s="133" customFormat="1" ht="15.75" hidden="1" x14ac:dyDescent="0.25">
      <c r="A140" s="18" t="s">
        <v>95</v>
      </c>
      <c r="B140" s="348" t="s">
        <v>228</v>
      </c>
      <c r="C140" s="354" t="s">
        <v>34</v>
      </c>
      <c r="D140" s="354" t="s">
        <v>25</v>
      </c>
      <c r="E140" s="373" t="s">
        <v>251</v>
      </c>
      <c r="F140" s="355"/>
      <c r="G140" s="355"/>
      <c r="H140" s="356">
        <f>H141</f>
        <v>0</v>
      </c>
      <c r="I140" s="356">
        <f t="shared" ref="I140:J142" si="41">I141</f>
        <v>0</v>
      </c>
      <c r="J140" s="356">
        <f t="shared" si="41"/>
        <v>0</v>
      </c>
      <c r="K140" s="143"/>
      <c r="L140" s="132"/>
    </row>
    <row r="141" spans="1:12" s="133" customFormat="1" ht="15.75" hidden="1" x14ac:dyDescent="0.25">
      <c r="A141" s="34" t="s">
        <v>253</v>
      </c>
      <c r="B141" s="348" t="s">
        <v>228</v>
      </c>
      <c r="C141" s="354" t="s">
        <v>34</v>
      </c>
      <c r="D141" s="354" t="s">
        <v>25</v>
      </c>
      <c r="E141" s="373" t="s">
        <v>254</v>
      </c>
      <c r="F141" s="355"/>
      <c r="G141" s="355"/>
      <c r="H141" s="144">
        <f>H142</f>
        <v>0</v>
      </c>
      <c r="I141" s="144">
        <f t="shared" si="41"/>
        <v>0</v>
      </c>
      <c r="J141" s="144">
        <f t="shared" si="41"/>
        <v>0</v>
      </c>
      <c r="K141" s="145"/>
      <c r="L141" s="132"/>
    </row>
    <row r="142" spans="1:12" s="133" customFormat="1" ht="30" hidden="1" x14ac:dyDescent="0.2">
      <c r="A142" s="22" t="s">
        <v>168</v>
      </c>
      <c r="B142" s="349" t="s">
        <v>228</v>
      </c>
      <c r="C142" s="357" t="s">
        <v>34</v>
      </c>
      <c r="D142" s="357" t="s">
        <v>25</v>
      </c>
      <c r="E142" s="358" t="s">
        <v>255</v>
      </c>
      <c r="F142" s="138"/>
      <c r="G142" s="138"/>
      <c r="H142" s="144">
        <f>H143</f>
        <v>0</v>
      </c>
      <c r="I142" s="144">
        <f t="shared" si="41"/>
        <v>0</v>
      </c>
      <c r="J142" s="144">
        <f t="shared" si="41"/>
        <v>0</v>
      </c>
      <c r="K142" s="145"/>
      <c r="L142" s="132"/>
    </row>
    <row r="143" spans="1:12" s="133" customFormat="1" ht="60" hidden="1" x14ac:dyDescent="0.2">
      <c r="A143" s="22" t="s">
        <v>22</v>
      </c>
      <c r="B143" s="349" t="s">
        <v>228</v>
      </c>
      <c r="C143" s="357" t="s">
        <v>34</v>
      </c>
      <c r="D143" s="357" t="s">
        <v>25</v>
      </c>
      <c r="E143" s="358" t="s">
        <v>255</v>
      </c>
      <c r="F143" s="138" t="s">
        <v>23</v>
      </c>
      <c r="G143" s="138" t="s">
        <v>243</v>
      </c>
      <c r="H143" s="144"/>
      <c r="I143" s="144"/>
      <c r="J143" s="144"/>
      <c r="K143" s="145"/>
      <c r="L143" s="132"/>
    </row>
    <row r="144" spans="1:12" s="142" customFormat="1" ht="31.5" x14ac:dyDescent="0.25">
      <c r="A144" s="18" t="s">
        <v>610</v>
      </c>
      <c r="B144" s="348" t="s">
        <v>228</v>
      </c>
      <c r="C144" s="354" t="s">
        <v>34</v>
      </c>
      <c r="D144" s="354" t="s">
        <v>63</v>
      </c>
      <c r="E144" s="373"/>
      <c r="F144" s="355"/>
      <c r="G144" s="355"/>
      <c r="H144" s="356">
        <f>H158+H145+H154</f>
        <v>884591.89</v>
      </c>
      <c r="I144" s="356">
        <f t="shared" ref="I144:J144" si="42">I158+I145+I154</f>
        <v>770722.09</v>
      </c>
      <c r="J144" s="356">
        <f t="shared" si="42"/>
        <v>735722.09</v>
      </c>
      <c r="K144" s="143"/>
      <c r="L144" s="141"/>
    </row>
    <row r="145" spans="1:12" s="142" customFormat="1" ht="15.75" x14ac:dyDescent="0.25">
      <c r="A145" s="18" t="s">
        <v>87</v>
      </c>
      <c r="B145" s="348" t="s">
        <v>228</v>
      </c>
      <c r="C145" s="354" t="s">
        <v>34</v>
      </c>
      <c r="D145" s="354" t="s">
        <v>63</v>
      </c>
      <c r="E145" s="373" t="s">
        <v>88</v>
      </c>
      <c r="F145" s="355"/>
      <c r="G145" s="355"/>
      <c r="H145" s="356">
        <f>H146</f>
        <v>723941.76</v>
      </c>
      <c r="I145" s="356">
        <f t="shared" ref="I145:J145" si="43">I146</f>
        <v>722722.09</v>
      </c>
      <c r="J145" s="356">
        <f t="shared" si="43"/>
        <v>722722.09</v>
      </c>
      <c r="K145" s="143"/>
      <c r="L145" s="141"/>
    </row>
    <row r="146" spans="1:12" s="133" customFormat="1" x14ac:dyDescent="0.2">
      <c r="A146" s="22" t="s">
        <v>50</v>
      </c>
      <c r="B146" s="349" t="s">
        <v>228</v>
      </c>
      <c r="C146" s="357" t="s">
        <v>34</v>
      </c>
      <c r="D146" s="357" t="s">
        <v>63</v>
      </c>
      <c r="E146" s="358" t="s">
        <v>89</v>
      </c>
      <c r="F146" s="138"/>
      <c r="G146" s="138"/>
      <c r="H146" s="144">
        <f>H147+H150+H152</f>
        <v>723941.76</v>
      </c>
      <c r="I146" s="144">
        <f t="shared" ref="I146:J146" si="44">I147+I150+I152</f>
        <v>722722.09</v>
      </c>
      <c r="J146" s="144">
        <f t="shared" si="44"/>
        <v>722722.09</v>
      </c>
      <c r="K146" s="145"/>
      <c r="L146" s="132"/>
    </row>
    <row r="147" spans="1:12" s="133" customFormat="1" ht="90" x14ac:dyDescent="0.2">
      <c r="A147" s="22" t="s">
        <v>788</v>
      </c>
      <c r="B147" s="349" t="s">
        <v>228</v>
      </c>
      <c r="C147" s="357" t="s">
        <v>34</v>
      </c>
      <c r="D147" s="357" t="s">
        <v>63</v>
      </c>
      <c r="E147" s="358" t="s">
        <v>789</v>
      </c>
      <c r="F147" s="138"/>
      <c r="G147" s="138"/>
      <c r="H147" s="144">
        <f>SUM(H148:H149)</f>
        <v>495593.67</v>
      </c>
      <c r="I147" s="144">
        <f t="shared" ref="I147:J147" si="45">SUM(I148:I149)</f>
        <v>494374</v>
      </c>
      <c r="J147" s="144">
        <f t="shared" si="45"/>
        <v>494374</v>
      </c>
      <c r="K147" s="145"/>
      <c r="L147" s="132"/>
    </row>
    <row r="148" spans="1:12" s="133" customFormat="1" ht="30" x14ac:dyDescent="0.2">
      <c r="A148" s="22" t="s">
        <v>26</v>
      </c>
      <c r="B148" s="349" t="s">
        <v>228</v>
      </c>
      <c r="C148" s="357" t="s">
        <v>34</v>
      </c>
      <c r="D148" s="357" t="s">
        <v>63</v>
      </c>
      <c r="E148" s="358" t="s">
        <v>789</v>
      </c>
      <c r="F148" s="138" t="s">
        <v>27</v>
      </c>
      <c r="G148" s="138" t="s">
        <v>243</v>
      </c>
      <c r="H148" s="144">
        <v>25000</v>
      </c>
      <c r="I148" s="144">
        <v>25000</v>
      </c>
      <c r="J148" s="144">
        <v>25000</v>
      </c>
      <c r="K148" s="145"/>
      <c r="L148" s="132"/>
    </row>
    <row r="149" spans="1:12" s="133" customFormat="1" ht="30" x14ac:dyDescent="0.2">
      <c r="A149" s="22" t="s">
        <v>54</v>
      </c>
      <c r="B149" s="349" t="s">
        <v>228</v>
      </c>
      <c r="C149" s="357" t="s">
        <v>34</v>
      </c>
      <c r="D149" s="357" t="s">
        <v>63</v>
      </c>
      <c r="E149" s="358" t="s">
        <v>789</v>
      </c>
      <c r="F149" s="138" t="s">
        <v>55</v>
      </c>
      <c r="G149" s="138" t="s">
        <v>243</v>
      </c>
      <c r="H149" s="144">
        <f>469374+1219.67</f>
        <v>470593.67</v>
      </c>
      <c r="I149" s="144">
        <v>469374</v>
      </c>
      <c r="J149" s="144">
        <v>469374</v>
      </c>
      <c r="K149" s="145"/>
      <c r="L149" s="132"/>
    </row>
    <row r="150" spans="1:12" s="133" customFormat="1" ht="105" x14ac:dyDescent="0.2">
      <c r="A150" s="22" t="s">
        <v>790</v>
      </c>
      <c r="B150" s="349" t="s">
        <v>228</v>
      </c>
      <c r="C150" s="357" t="s">
        <v>34</v>
      </c>
      <c r="D150" s="357" t="s">
        <v>63</v>
      </c>
      <c r="E150" s="358" t="s">
        <v>791</v>
      </c>
      <c r="F150" s="138"/>
      <c r="G150" s="138"/>
      <c r="H150" s="144">
        <f>H151</f>
        <v>99897.09</v>
      </c>
      <c r="I150" s="144">
        <f t="shared" ref="I150:J150" si="46">I151</f>
        <v>99897.09</v>
      </c>
      <c r="J150" s="144">
        <f t="shared" si="46"/>
        <v>99897.09</v>
      </c>
      <c r="K150" s="145"/>
      <c r="L150" s="132"/>
    </row>
    <row r="151" spans="1:12" s="133" customFormat="1" ht="30" x14ac:dyDescent="0.2">
      <c r="A151" s="22" t="s">
        <v>26</v>
      </c>
      <c r="B151" s="349" t="s">
        <v>228</v>
      </c>
      <c r="C151" s="357" t="s">
        <v>34</v>
      </c>
      <c r="D151" s="357" t="s">
        <v>63</v>
      </c>
      <c r="E151" s="358" t="s">
        <v>791</v>
      </c>
      <c r="F151" s="138" t="s">
        <v>27</v>
      </c>
      <c r="G151" s="138" t="s">
        <v>243</v>
      </c>
      <c r="H151" s="144">
        <v>99897.09</v>
      </c>
      <c r="I151" s="144">
        <v>99897.09</v>
      </c>
      <c r="J151" s="144">
        <v>99897.09</v>
      </c>
      <c r="K151" s="145"/>
      <c r="L151" s="132"/>
    </row>
    <row r="152" spans="1:12" s="133" customFormat="1" ht="45" x14ac:dyDescent="0.2">
      <c r="A152" s="22" t="s">
        <v>783</v>
      </c>
      <c r="B152" s="349" t="s">
        <v>228</v>
      </c>
      <c r="C152" s="357" t="s">
        <v>34</v>
      </c>
      <c r="D152" s="357" t="s">
        <v>63</v>
      </c>
      <c r="E152" s="358" t="s">
        <v>784</v>
      </c>
      <c r="F152" s="138"/>
      <c r="G152" s="138"/>
      <c r="H152" s="144">
        <f>H153</f>
        <v>128451</v>
      </c>
      <c r="I152" s="144">
        <f t="shared" ref="I152:J152" si="47">I153</f>
        <v>128451</v>
      </c>
      <c r="J152" s="144">
        <f t="shared" si="47"/>
        <v>128451</v>
      </c>
      <c r="K152" s="145"/>
      <c r="L152" s="132"/>
    </row>
    <row r="153" spans="1:12" s="133" customFormat="1" ht="30" x14ac:dyDescent="0.2">
      <c r="A153" s="22" t="s">
        <v>26</v>
      </c>
      <c r="B153" s="349" t="s">
        <v>228</v>
      </c>
      <c r="C153" s="357" t="s">
        <v>34</v>
      </c>
      <c r="D153" s="357" t="s">
        <v>63</v>
      </c>
      <c r="E153" s="358" t="s">
        <v>784</v>
      </c>
      <c r="F153" s="138" t="s">
        <v>27</v>
      </c>
      <c r="G153" s="138" t="s">
        <v>243</v>
      </c>
      <c r="H153" s="144">
        <v>128451</v>
      </c>
      <c r="I153" s="144">
        <v>128451</v>
      </c>
      <c r="J153" s="144">
        <v>128451</v>
      </c>
      <c r="K153" s="145"/>
      <c r="L153" s="132"/>
    </row>
    <row r="154" spans="1:12" s="142" customFormat="1" ht="63" x14ac:dyDescent="0.25">
      <c r="A154" s="18" t="s">
        <v>64</v>
      </c>
      <c r="B154" s="348" t="s">
        <v>228</v>
      </c>
      <c r="C154" s="354" t="s">
        <v>34</v>
      </c>
      <c r="D154" s="354" t="s">
        <v>63</v>
      </c>
      <c r="E154" s="373" t="s">
        <v>65</v>
      </c>
      <c r="F154" s="355"/>
      <c r="G154" s="355"/>
      <c r="H154" s="356">
        <f>H155</f>
        <v>13000</v>
      </c>
      <c r="I154" s="356">
        <f t="shared" ref="I154:J156" si="48">I155</f>
        <v>13000</v>
      </c>
      <c r="J154" s="356">
        <f t="shared" si="48"/>
        <v>13000</v>
      </c>
      <c r="K154" s="143"/>
      <c r="L154" s="141"/>
    </row>
    <row r="155" spans="1:12" s="133" customFormat="1" x14ac:dyDescent="0.2">
      <c r="A155" s="22" t="s">
        <v>50</v>
      </c>
      <c r="B155" s="349" t="s">
        <v>228</v>
      </c>
      <c r="C155" s="357" t="s">
        <v>34</v>
      </c>
      <c r="D155" s="357" t="s">
        <v>63</v>
      </c>
      <c r="E155" s="358" t="s">
        <v>67</v>
      </c>
      <c r="F155" s="138"/>
      <c r="G155" s="138"/>
      <c r="H155" s="144">
        <f>H156</f>
        <v>13000</v>
      </c>
      <c r="I155" s="144">
        <f t="shared" si="48"/>
        <v>13000</v>
      </c>
      <c r="J155" s="144">
        <f t="shared" si="48"/>
        <v>13000</v>
      </c>
      <c r="K155" s="145"/>
      <c r="L155" s="132"/>
    </row>
    <row r="156" spans="1:12" s="133" customFormat="1" ht="45" x14ac:dyDescent="0.2">
      <c r="A156" s="22" t="s">
        <v>247</v>
      </c>
      <c r="B156" s="349" t="s">
        <v>228</v>
      </c>
      <c r="C156" s="357" t="s">
        <v>34</v>
      </c>
      <c r="D156" s="357" t="s">
        <v>63</v>
      </c>
      <c r="E156" s="358" t="s">
        <v>780</v>
      </c>
      <c r="F156" s="138"/>
      <c r="G156" s="138"/>
      <c r="H156" s="144">
        <f>H157</f>
        <v>13000</v>
      </c>
      <c r="I156" s="144">
        <f t="shared" si="48"/>
        <v>13000</v>
      </c>
      <c r="J156" s="144">
        <f t="shared" si="48"/>
        <v>13000</v>
      </c>
      <c r="K156" s="145"/>
      <c r="L156" s="132"/>
    </row>
    <row r="157" spans="1:12" s="133" customFormat="1" ht="30" x14ac:dyDescent="0.2">
      <c r="A157" s="22" t="s">
        <v>26</v>
      </c>
      <c r="B157" s="349" t="s">
        <v>228</v>
      </c>
      <c r="C157" s="357" t="s">
        <v>34</v>
      </c>
      <c r="D157" s="357" t="s">
        <v>63</v>
      </c>
      <c r="E157" s="358" t="s">
        <v>780</v>
      </c>
      <c r="F157" s="138" t="s">
        <v>27</v>
      </c>
      <c r="G157" s="138" t="s">
        <v>243</v>
      </c>
      <c r="H157" s="144">
        <v>13000</v>
      </c>
      <c r="I157" s="144">
        <v>13000</v>
      </c>
      <c r="J157" s="144">
        <v>13000</v>
      </c>
      <c r="K157" s="145"/>
      <c r="L157" s="132"/>
    </row>
    <row r="158" spans="1:12" s="142" customFormat="1" ht="15.75" x14ac:dyDescent="0.25">
      <c r="A158" s="18" t="s">
        <v>18</v>
      </c>
      <c r="B158" s="348" t="s">
        <v>228</v>
      </c>
      <c r="C158" s="86" t="s">
        <v>34</v>
      </c>
      <c r="D158" s="134" t="s">
        <v>63</v>
      </c>
      <c r="E158" s="134" t="s">
        <v>19</v>
      </c>
      <c r="F158" s="355"/>
      <c r="G158" s="355"/>
      <c r="H158" s="356">
        <f>H159+H162</f>
        <v>147650.13</v>
      </c>
      <c r="I158" s="356">
        <f t="shared" ref="I158:J158" si="49">I159+I162</f>
        <v>35000</v>
      </c>
      <c r="J158" s="356">
        <f t="shared" si="49"/>
        <v>0</v>
      </c>
      <c r="K158" s="143"/>
      <c r="L158" s="141"/>
    </row>
    <row r="159" spans="1:12" s="133" customFormat="1" ht="30" x14ac:dyDescent="0.2">
      <c r="A159" s="22" t="s">
        <v>236</v>
      </c>
      <c r="B159" s="349" t="s">
        <v>228</v>
      </c>
      <c r="C159" s="135" t="s">
        <v>34</v>
      </c>
      <c r="D159" s="136" t="s">
        <v>63</v>
      </c>
      <c r="E159" s="136" t="s">
        <v>21</v>
      </c>
      <c r="F159" s="138"/>
      <c r="G159" s="138"/>
      <c r="H159" s="144">
        <f>H160</f>
        <v>42650.13</v>
      </c>
      <c r="I159" s="144">
        <f t="shared" ref="I159:J160" si="50">I160</f>
        <v>0</v>
      </c>
      <c r="J159" s="144">
        <f t="shared" si="50"/>
        <v>0</v>
      </c>
      <c r="K159" s="145"/>
      <c r="L159" s="132"/>
    </row>
    <row r="160" spans="1:12" s="133" customFormat="1" x14ac:dyDescent="0.2">
      <c r="A160" s="22" t="s">
        <v>162</v>
      </c>
      <c r="B160" s="349" t="s">
        <v>228</v>
      </c>
      <c r="C160" s="136" t="s">
        <v>34</v>
      </c>
      <c r="D160" s="136" t="s">
        <v>63</v>
      </c>
      <c r="E160" s="136" t="s">
        <v>163</v>
      </c>
      <c r="F160" s="138"/>
      <c r="G160" s="138"/>
      <c r="H160" s="144">
        <f>H161</f>
        <v>42650.13</v>
      </c>
      <c r="I160" s="144">
        <f t="shared" si="50"/>
        <v>0</v>
      </c>
      <c r="J160" s="144">
        <f t="shared" si="50"/>
        <v>0</v>
      </c>
      <c r="K160" s="145"/>
      <c r="L160" s="132"/>
    </row>
    <row r="161" spans="1:12" s="133" customFormat="1" ht="30" x14ac:dyDescent="0.2">
      <c r="A161" s="22" t="s">
        <v>26</v>
      </c>
      <c r="B161" s="349" t="s">
        <v>228</v>
      </c>
      <c r="C161" s="136" t="s">
        <v>34</v>
      </c>
      <c r="D161" s="136" t="s">
        <v>63</v>
      </c>
      <c r="E161" s="136" t="s">
        <v>163</v>
      </c>
      <c r="F161" s="138" t="s">
        <v>27</v>
      </c>
      <c r="G161" s="138" t="s">
        <v>237</v>
      </c>
      <c r="H161" s="144">
        <v>42650.13</v>
      </c>
      <c r="I161" s="144">
        <v>0</v>
      </c>
      <c r="J161" s="144">
        <v>0</v>
      </c>
      <c r="K161" s="145"/>
      <c r="L161" s="132"/>
    </row>
    <row r="162" spans="1:12" s="133" customFormat="1" x14ac:dyDescent="0.2">
      <c r="A162" s="22" t="s">
        <v>56</v>
      </c>
      <c r="B162" s="349" t="s">
        <v>228</v>
      </c>
      <c r="C162" s="135" t="s">
        <v>34</v>
      </c>
      <c r="D162" s="136" t="s">
        <v>63</v>
      </c>
      <c r="E162" s="136" t="s">
        <v>38</v>
      </c>
      <c r="F162" s="138"/>
      <c r="G162" s="138"/>
      <c r="H162" s="144">
        <f>H163+H165+H167</f>
        <v>105000</v>
      </c>
      <c r="I162" s="144">
        <f t="shared" ref="I162:J162" si="51">I163+I165+I167</f>
        <v>35000</v>
      </c>
      <c r="J162" s="144">
        <f t="shared" si="51"/>
        <v>0</v>
      </c>
      <c r="K162" s="145"/>
      <c r="L162" s="132"/>
    </row>
    <row r="163" spans="1:12" s="133" customFormat="1" ht="30" x14ac:dyDescent="0.2">
      <c r="A163" s="22" t="s">
        <v>276</v>
      </c>
      <c r="B163" s="349" t="s">
        <v>228</v>
      </c>
      <c r="C163" s="136" t="s">
        <v>34</v>
      </c>
      <c r="D163" s="136" t="s">
        <v>63</v>
      </c>
      <c r="E163" s="136" t="s">
        <v>794</v>
      </c>
      <c r="F163" s="138"/>
      <c r="G163" s="138"/>
      <c r="H163" s="144">
        <f>H164</f>
        <v>70000</v>
      </c>
      <c r="I163" s="144">
        <f t="shared" ref="I163:J163" si="52">I164</f>
        <v>0</v>
      </c>
      <c r="J163" s="144">
        <f t="shared" si="52"/>
        <v>0</v>
      </c>
      <c r="K163" s="145"/>
      <c r="L163" s="132"/>
    </row>
    <row r="164" spans="1:12" s="133" customFormat="1" ht="30" x14ac:dyDescent="0.2">
      <c r="A164" s="22" t="s">
        <v>26</v>
      </c>
      <c r="B164" s="349" t="s">
        <v>228</v>
      </c>
      <c r="C164" s="136" t="s">
        <v>34</v>
      </c>
      <c r="D164" s="136" t="s">
        <v>63</v>
      </c>
      <c r="E164" s="136" t="s">
        <v>794</v>
      </c>
      <c r="F164" s="138" t="s">
        <v>27</v>
      </c>
      <c r="G164" s="138" t="s">
        <v>243</v>
      </c>
      <c r="H164" s="144">
        <v>70000</v>
      </c>
      <c r="I164" s="144">
        <v>0</v>
      </c>
      <c r="J164" s="144">
        <v>0</v>
      </c>
      <c r="K164" s="145"/>
      <c r="L164" s="132"/>
    </row>
    <row r="165" spans="1:12" s="133" customFormat="1" ht="30" x14ac:dyDescent="0.2">
      <c r="A165" s="22" t="s">
        <v>796</v>
      </c>
      <c r="B165" s="349" t="s">
        <v>228</v>
      </c>
      <c r="C165" s="135" t="s">
        <v>34</v>
      </c>
      <c r="D165" s="136" t="s">
        <v>63</v>
      </c>
      <c r="E165" s="136" t="s">
        <v>795</v>
      </c>
      <c r="F165" s="138"/>
      <c r="G165" s="138"/>
      <c r="H165" s="144">
        <f>H166</f>
        <v>35000</v>
      </c>
      <c r="I165" s="144">
        <f t="shared" ref="I165:J165" si="53">I166</f>
        <v>0</v>
      </c>
      <c r="J165" s="144">
        <f t="shared" si="53"/>
        <v>0</v>
      </c>
      <c r="K165" s="145"/>
      <c r="L165" s="132"/>
    </row>
    <row r="166" spans="1:12" s="133" customFormat="1" ht="30" x14ac:dyDescent="0.2">
      <c r="A166" s="22" t="s">
        <v>26</v>
      </c>
      <c r="B166" s="349" t="s">
        <v>228</v>
      </c>
      <c r="C166" s="136" t="s">
        <v>34</v>
      </c>
      <c r="D166" s="136" t="s">
        <v>63</v>
      </c>
      <c r="E166" s="136" t="s">
        <v>795</v>
      </c>
      <c r="F166" s="138" t="s">
        <v>27</v>
      </c>
      <c r="G166" s="138" t="s">
        <v>243</v>
      </c>
      <c r="H166" s="144">
        <v>35000</v>
      </c>
      <c r="I166" s="144">
        <v>0</v>
      </c>
      <c r="J166" s="144">
        <v>0</v>
      </c>
      <c r="K166" s="145"/>
      <c r="L166" s="132"/>
    </row>
    <row r="167" spans="1:12" s="133" customFormat="1" ht="30" x14ac:dyDescent="0.2">
      <c r="A167" s="22" t="s">
        <v>246</v>
      </c>
      <c r="B167" s="349" t="s">
        <v>228</v>
      </c>
      <c r="C167" s="136" t="s">
        <v>34</v>
      </c>
      <c r="D167" s="136" t="s">
        <v>63</v>
      </c>
      <c r="E167" s="136" t="s">
        <v>759</v>
      </c>
      <c r="F167" s="138"/>
      <c r="G167" s="138"/>
      <c r="H167" s="144">
        <f>H168</f>
        <v>0</v>
      </c>
      <c r="I167" s="144">
        <f t="shared" ref="I167:J167" si="54">I168</f>
        <v>35000</v>
      </c>
      <c r="J167" s="144">
        <f t="shared" si="54"/>
        <v>0</v>
      </c>
      <c r="K167" s="145"/>
      <c r="L167" s="132"/>
    </row>
    <row r="168" spans="1:12" s="133" customFormat="1" ht="30" x14ac:dyDescent="0.2">
      <c r="A168" s="22" t="s">
        <v>26</v>
      </c>
      <c r="B168" s="349" t="s">
        <v>228</v>
      </c>
      <c r="C168" s="135" t="s">
        <v>34</v>
      </c>
      <c r="D168" s="136" t="s">
        <v>63</v>
      </c>
      <c r="E168" s="136" t="s">
        <v>759</v>
      </c>
      <c r="F168" s="138" t="s">
        <v>27</v>
      </c>
      <c r="G168" s="138" t="s">
        <v>243</v>
      </c>
      <c r="H168" s="144">
        <v>0</v>
      </c>
      <c r="I168" s="144">
        <v>35000</v>
      </c>
      <c r="J168" s="144">
        <v>0</v>
      </c>
      <c r="K168" s="145"/>
      <c r="L168" s="132"/>
    </row>
    <row r="169" spans="1:12" s="133" customFormat="1" ht="15.75" x14ac:dyDescent="0.25">
      <c r="A169" s="423" t="s">
        <v>104</v>
      </c>
      <c r="B169" s="348" t="s">
        <v>228</v>
      </c>
      <c r="C169" s="354" t="s">
        <v>34</v>
      </c>
      <c r="D169" s="354" t="s">
        <v>74</v>
      </c>
      <c r="E169" s="373"/>
      <c r="F169" s="355"/>
      <c r="G169" s="355"/>
      <c r="H169" s="356">
        <f>H170</f>
        <v>4195804</v>
      </c>
      <c r="I169" s="356">
        <f t="shared" ref="I169:J172" si="55">I170</f>
        <v>0</v>
      </c>
      <c r="J169" s="356">
        <f t="shared" si="55"/>
        <v>0</v>
      </c>
      <c r="K169" s="143"/>
      <c r="L169" s="132"/>
    </row>
    <row r="170" spans="1:12" s="133" customFormat="1" ht="15.75" x14ac:dyDescent="0.25">
      <c r="A170" s="34" t="s">
        <v>256</v>
      </c>
      <c r="B170" s="348" t="s">
        <v>228</v>
      </c>
      <c r="C170" s="354" t="s">
        <v>34</v>
      </c>
      <c r="D170" s="354" t="s">
        <v>74</v>
      </c>
      <c r="E170" s="373" t="s">
        <v>88</v>
      </c>
      <c r="F170" s="355"/>
      <c r="G170" s="355"/>
      <c r="H170" s="356">
        <f>H171</f>
        <v>4195804</v>
      </c>
      <c r="I170" s="356">
        <f t="shared" si="55"/>
        <v>0</v>
      </c>
      <c r="J170" s="356">
        <f t="shared" si="55"/>
        <v>0</v>
      </c>
      <c r="K170" s="143"/>
      <c r="L170" s="132"/>
    </row>
    <row r="171" spans="1:12" s="133" customFormat="1" x14ac:dyDescent="0.2">
      <c r="A171" s="371" t="s">
        <v>50</v>
      </c>
      <c r="B171" s="349" t="s">
        <v>228</v>
      </c>
      <c r="C171" s="357" t="s">
        <v>34</v>
      </c>
      <c r="D171" s="357" t="s">
        <v>74</v>
      </c>
      <c r="E171" s="358" t="s">
        <v>89</v>
      </c>
      <c r="F171" s="138"/>
      <c r="G171" s="138"/>
      <c r="H171" s="144">
        <f>H172</f>
        <v>4195804</v>
      </c>
      <c r="I171" s="144">
        <f t="shared" si="55"/>
        <v>0</v>
      </c>
      <c r="J171" s="144">
        <f t="shared" si="55"/>
        <v>0</v>
      </c>
      <c r="K171" s="145"/>
      <c r="L171" s="132"/>
    </row>
    <row r="172" spans="1:12" s="133" customFormat="1" ht="30" x14ac:dyDescent="0.2">
      <c r="A172" s="22" t="s">
        <v>257</v>
      </c>
      <c r="B172" s="349" t="s">
        <v>228</v>
      </c>
      <c r="C172" s="357" t="s">
        <v>34</v>
      </c>
      <c r="D172" s="357" t="s">
        <v>74</v>
      </c>
      <c r="E172" s="358" t="s">
        <v>797</v>
      </c>
      <c r="F172" s="138"/>
      <c r="G172" s="138"/>
      <c r="H172" s="144">
        <f>H173</f>
        <v>4195804</v>
      </c>
      <c r="I172" s="144">
        <f t="shared" si="55"/>
        <v>0</v>
      </c>
      <c r="J172" s="144">
        <f t="shared" si="55"/>
        <v>0</v>
      </c>
      <c r="K172" s="145"/>
      <c r="L172" s="132"/>
    </row>
    <row r="173" spans="1:12" s="133" customFormat="1" x14ac:dyDescent="0.2">
      <c r="A173" s="22" t="s">
        <v>28</v>
      </c>
      <c r="B173" s="349" t="s">
        <v>228</v>
      </c>
      <c r="C173" s="357" t="s">
        <v>34</v>
      </c>
      <c r="D173" s="357" t="s">
        <v>74</v>
      </c>
      <c r="E173" s="358" t="s">
        <v>797</v>
      </c>
      <c r="F173" s="138" t="s">
        <v>29</v>
      </c>
      <c r="G173" s="138" t="s">
        <v>243</v>
      </c>
      <c r="H173" s="144">
        <v>4195804</v>
      </c>
      <c r="I173" s="144">
        <v>0</v>
      </c>
      <c r="J173" s="144">
        <v>0</v>
      </c>
      <c r="K173" s="145"/>
      <c r="L173" s="132"/>
    </row>
    <row r="174" spans="1:12" s="133" customFormat="1" ht="15.75" hidden="1" x14ac:dyDescent="0.25">
      <c r="A174" s="34" t="s">
        <v>106</v>
      </c>
      <c r="B174" s="348" t="s">
        <v>228</v>
      </c>
      <c r="C174" s="19" t="s">
        <v>69</v>
      </c>
      <c r="D174" s="19"/>
      <c r="E174" s="30"/>
      <c r="F174" s="355"/>
      <c r="G174" s="355"/>
      <c r="H174" s="356">
        <f>H175+H186</f>
        <v>0</v>
      </c>
      <c r="I174" s="356">
        <f>I175+I186</f>
        <v>0</v>
      </c>
      <c r="J174" s="356">
        <f>J175+J186</f>
        <v>0</v>
      </c>
      <c r="K174" s="143"/>
      <c r="L174" s="132"/>
    </row>
    <row r="175" spans="1:12" s="142" customFormat="1" ht="15.75" hidden="1" x14ac:dyDescent="0.25">
      <c r="A175" s="34" t="s">
        <v>107</v>
      </c>
      <c r="B175" s="348" t="s">
        <v>228</v>
      </c>
      <c r="C175" s="19" t="s">
        <v>69</v>
      </c>
      <c r="D175" s="19" t="s">
        <v>15</v>
      </c>
      <c r="E175" s="30"/>
      <c r="F175" s="355"/>
      <c r="G175" s="355"/>
      <c r="H175" s="356">
        <f t="shared" ref="H175:J176" si="56">H176</f>
        <v>0</v>
      </c>
      <c r="I175" s="356">
        <f t="shared" si="56"/>
        <v>0</v>
      </c>
      <c r="J175" s="356">
        <f t="shared" si="56"/>
        <v>0</v>
      </c>
      <c r="K175" s="143"/>
      <c r="L175" s="141"/>
    </row>
    <row r="176" spans="1:12" s="133" customFormat="1" ht="15.75" hidden="1" x14ac:dyDescent="0.25">
      <c r="A176" s="34" t="s">
        <v>95</v>
      </c>
      <c r="B176" s="348" t="s">
        <v>228</v>
      </c>
      <c r="C176" s="19" t="s">
        <v>69</v>
      </c>
      <c r="D176" s="19" t="s">
        <v>15</v>
      </c>
      <c r="E176" s="35" t="s">
        <v>258</v>
      </c>
      <c r="F176" s="355"/>
      <c r="G176" s="355"/>
      <c r="H176" s="356">
        <f t="shared" si="56"/>
        <v>0</v>
      </c>
      <c r="I176" s="356">
        <f t="shared" si="56"/>
        <v>0</v>
      </c>
      <c r="J176" s="356">
        <f t="shared" si="56"/>
        <v>0</v>
      </c>
      <c r="K176" s="143"/>
      <c r="L176" s="132"/>
    </row>
    <row r="177" spans="1:12" s="133" customFormat="1" ht="47.25" hidden="1" x14ac:dyDescent="0.25">
      <c r="A177" s="18" t="s">
        <v>259</v>
      </c>
      <c r="B177" s="348" t="s">
        <v>228</v>
      </c>
      <c r="C177" s="354" t="s">
        <v>69</v>
      </c>
      <c r="D177" s="354" t="s">
        <v>15</v>
      </c>
      <c r="E177" s="373" t="s">
        <v>260</v>
      </c>
      <c r="F177" s="355"/>
      <c r="G177" s="355"/>
      <c r="H177" s="356">
        <f>H184+H178+H181</f>
        <v>0</v>
      </c>
      <c r="I177" s="356">
        <f>I184+I178+I181</f>
        <v>0</v>
      </c>
      <c r="J177" s="356">
        <f>J184+J178+J181</f>
        <v>0</v>
      </c>
      <c r="K177" s="143"/>
      <c r="L177" s="132"/>
    </row>
    <row r="178" spans="1:12" s="133" customFormat="1" hidden="1" x14ac:dyDescent="0.2">
      <c r="A178" s="22" t="s">
        <v>261</v>
      </c>
      <c r="B178" s="349" t="s">
        <v>228</v>
      </c>
      <c r="C178" s="357" t="s">
        <v>69</v>
      </c>
      <c r="D178" s="357" t="s">
        <v>15</v>
      </c>
      <c r="E178" s="358" t="s">
        <v>262</v>
      </c>
      <c r="F178" s="138"/>
      <c r="G178" s="138"/>
      <c r="H178" s="144">
        <f t="shared" ref="H178:J179" si="57">H179</f>
        <v>0</v>
      </c>
      <c r="I178" s="144">
        <f t="shared" si="57"/>
        <v>0</v>
      </c>
      <c r="J178" s="144">
        <f t="shared" si="57"/>
        <v>0</v>
      </c>
      <c r="K178" s="145"/>
      <c r="L178" s="132"/>
    </row>
    <row r="179" spans="1:12" s="133" customFormat="1" ht="30" hidden="1" x14ac:dyDescent="0.2">
      <c r="A179" s="22" t="s">
        <v>168</v>
      </c>
      <c r="B179" s="349" t="s">
        <v>228</v>
      </c>
      <c r="C179" s="357" t="s">
        <v>69</v>
      </c>
      <c r="D179" s="357" t="s">
        <v>15</v>
      </c>
      <c r="E179" s="358" t="s">
        <v>263</v>
      </c>
      <c r="F179" s="138"/>
      <c r="G179" s="138"/>
      <c r="H179" s="144">
        <f t="shared" si="57"/>
        <v>0</v>
      </c>
      <c r="I179" s="144">
        <f t="shared" si="57"/>
        <v>0</v>
      </c>
      <c r="J179" s="144">
        <f t="shared" si="57"/>
        <v>0</v>
      </c>
      <c r="K179" s="145"/>
      <c r="L179" s="132"/>
    </row>
    <row r="180" spans="1:12" s="133" customFormat="1" ht="60" hidden="1" x14ac:dyDescent="0.2">
      <c r="A180" s="22" t="s">
        <v>22</v>
      </c>
      <c r="B180" s="349" t="s">
        <v>228</v>
      </c>
      <c r="C180" s="357" t="s">
        <v>69</v>
      </c>
      <c r="D180" s="357" t="s">
        <v>15</v>
      </c>
      <c r="E180" s="358" t="s">
        <v>263</v>
      </c>
      <c r="F180" s="138" t="s">
        <v>23</v>
      </c>
      <c r="G180" s="138" t="s">
        <v>243</v>
      </c>
      <c r="H180" s="144"/>
      <c r="I180" s="144"/>
      <c r="J180" s="144"/>
      <c r="K180" s="145"/>
      <c r="L180" s="132"/>
    </row>
    <row r="181" spans="1:12" s="133" customFormat="1" hidden="1" x14ac:dyDescent="0.2">
      <c r="A181" s="22" t="s">
        <v>264</v>
      </c>
      <c r="B181" s="349" t="s">
        <v>228</v>
      </c>
      <c r="C181" s="357" t="s">
        <v>69</v>
      </c>
      <c r="D181" s="357" t="s">
        <v>15</v>
      </c>
      <c r="E181" s="358" t="s">
        <v>265</v>
      </c>
      <c r="F181" s="138"/>
      <c r="G181" s="138"/>
      <c r="H181" s="144">
        <f t="shared" ref="H181:J182" si="58">H182</f>
        <v>0</v>
      </c>
      <c r="I181" s="144">
        <f t="shared" si="58"/>
        <v>0</v>
      </c>
      <c r="J181" s="144">
        <f t="shared" si="58"/>
        <v>0</v>
      </c>
      <c r="K181" s="145"/>
      <c r="L181" s="132"/>
    </row>
    <row r="182" spans="1:12" s="133" customFormat="1" ht="30" hidden="1" x14ac:dyDescent="0.2">
      <c r="A182" s="22" t="s">
        <v>168</v>
      </c>
      <c r="B182" s="349" t="s">
        <v>228</v>
      </c>
      <c r="C182" s="357" t="s">
        <v>69</v>
      </c>
      <c r="D182" s="357" t="s">
        <v>15</v>
      </c>
      <c r="E182" s="358" t="s">
        <v>265</v>
      </c>
      <c r="F182" s="138"/>
      <c r="G182" s="138"/>
      <c r="H182" s="144">
        <f t="shared" si="58"/>
        <v>0</v>
      </c>
      <c r="I182" s="144">
        <f t="shared" si="58"/>
        <v>0</v>
      </c>
      <c r="J182" s="144">
        <f t="shared" si="58"/>
        <v>0</v>
      </c>
      <c r="K182" s="145"/>
      <c r="L182" s="132"/>
    </row>
    <row r="183" spans="1:12" s="133" customFormat="1" ht="60" hidden="1" x14ac:dyDescent="0.2">
      <c r="A183" s="22" t="s">
        <v>22</v>
      </c>
      <c r="B183" s="349" t="s">
        <v>228</v>
      </c>
      <c r="C183" s="357" t="s">
        <v>69</v>
      </c>
      <c r="D183" s="357" t="s">
        <v>15</v>
      </c>
      <c r="E183" s="358" t="s">
        <v>265</v>
      </c>
      <c r="F183" s="138" t="s">
        <v>23</v>
      </c>
      <c r="G183" s="138"/>
      <c r="H183" s="144"/>
      <c r="I183" s="144"/>
      <c r="J183" s="144"/>
      <c r="K183" s="145"/>
      <c r="L183" s="132"/>
    </row>
    <row r="184" spans="1:12" s="133" customFormat="1" ht="30" hidden="1" x14ac:dyDescent="0.2">
      <c r="A184" s="150" t="s">
        <v>266</v>
      </c>
      <c r="B184" s="349" t="s">
        <v>228</v>
      </c>
      <c r="C184" s="357" t="s">
        <v>69</v>
      </c>
      <c r="D184" s="357" t="s">
        <v>15</v>
      </c>
      <c r="E184" s="358" t="s">
        <v>267</v>
      </c>
      <c r="F184" s="138"/>
      <c r="G184" s="138"/>
      <c r="H184" s="144">
        <f>H185</f>
        <v>0</v>
      </c>
      <c r="I184" s="144">
        <f>I185</f>
        <v>0</v>
      </c>
      <c r="J184" s="144">
        <f>J185</f>
        <v>0</v>
      </c>
      <c r="K184" s="145"/>
      <c r="L184" s="132"/>
    </row>
    <row r="185" spans="1:12" s="133" customFormat="1" ht="30" hidden="1" x14ac:dyDescent="0.2">
      <c r="A185" s="22" t="s">
        <v>26</v>
      </c>
      <c r="B185" s="349" t="s">
        <v>228</v>
      </c>
      <c r="C185" s="357" t="s">
        <v>69</v>
      </c>
      <c r="D185" s="357" t="s">
        <v>15</v>
      </c>
      <c r="E185" s="358" t="s">
        <v>267</v>
      </c>
      <c r="F185" s="138" t="s">
        <v>27</v>
      </c>
      <c r="G185" s="138" t="s">
        <v>243</v>
      </c>
      <c r="H185" s="144"/>
      <c r="I185" s="144"/>
      <c r="J185" s="144"/>
      <c r="K185" s="145"/>
      <c r="L185" s="132"/>
    </row>
    <row r="186" spans="1:12" s="133" customFormat="1" ht="15.75" hidden="1" x14ac:dyDescent="0.25">
      <c r="A186" s="34" t="s">
        <v>113</v>
      </c>
      <c r="B186" s="349" t="s">
        <v>228</v>
      </c>
      <c r="C186" s="357" t="s">
        <v>69</v>
      </c>
      <c r="D186" s="357" t="s">
        <v>30</v>
      </c>
      <c r="E186" s="358"/>
      <c r="F186" s="138"/>
      <c r="G186" s="138"/>
      <c r="H186" s="144">
        <f>H187</f>
        <v>0</v>
      </c>
      <c r="I186" s="144">
        <f t="shared" ref="I186:J189" si="59">I187</f>
        <v>0</v>
      </c>
      <c r="J186" s="144">
        <f t="shared" si="59"/>
        <v>0</v>
      </c>
      <c r="K186" s="145"/>
      <c r="L186" s="132"/>
    </row>
    <row r="187" spans="1:12" s="133" customFormat="1" ht="15.75" hidden="1" x14ac:dyDescent="0.25">
      <c r="A187" s="34" t="s">
        <v>95</v>
      </c>
      <c r="B187" s="349" t="s">
        <v>228</v>
      </c>
      <c r="C187" s="357" t="s">
        <v>69</v>
      </c>
      <c r="D187" s="357" t="s">
        <v>30</v>
      </c>
      <c r="E187" s="358" t="s">
        <v>258</v>
      </c>
      <c r="F187" s="138"/>
      <c r="G187" s="138"/>
      <c r="H187" s="144">
        <f>H188</f>
        <v>0</v>
      </c>
      <c r="I187" s="144">
        <f t="shared" si="59"/>
        <v>0</v>
      </c>
      <c r="J187" s="144">
        <f t="shared" si="59"/>
        <v>0</v>
      </c>
      <c r="K187" s="145"/>
      <c r="L187" s="132"/>
    </row>
    <row r="188" spans="1:12" s="133" customFormat="1" hidden="1" x14ac:dyDescent="0.2">
      <c r="A188" s="32" t="s">
        <v>242</v>
      </c>
      <c r="B188" s="349" t="s">
        <v>228</v>
      </c>
      <c r="C188" s="357" t="s">
        <v>69</v>
      </c>
      <c r="D188" s="357" t="s">
        <v>30</v>
      </c>
      <c r="E188" s="358" t="s">
        <v>268</v>
      </c>
      <c r="F188" s="138"/>
      <c r="G188" s="138"/>
      <c r="H188" s="144">
        <f>H189</f>
        <v>0</v>
      </c>
      <c r="I188" s="144">
        <f t="shared" si="59"/>
        <v>0</v>
      </c>
      <c r="J188" s="144">
        <f t="shared" si="59"/>
        <v>0</v>
      </c>
      <c r="K188" s="145"/>
      <c r="L188" s="132"/>
    </row>
    <row r="189" spans="1:12" s="133" customFormat="1" hidden="1" x14ac:dyDescent="0.2">
      <c r="A189" s="22" t="s">
        <v>269</v>
      </c>
      <c r="B189" s="349" t="s">
        <v>228</v>
      </c>
      <c r="C189" s="357" t="s">
        <v>69</v>
      </c>
      <c r="D189" s="357" t="s">
        <v>30</v>
      </c>
      <c r="E189" s="358" t="s">
        <v>270</v>
      </c>
      <c r="F189" s="138"/>
      <c r="G189" s="138"/>
      <c r="H189" s="144">
        <f>H190</f>
        <v>0</v>
      </c>
      <c r="I189" s="144">
        <f t="shared" si="59"/>
        <v>0</v>
      </c>
      <c r="J189" s="144">
        <f t="shared" si="59"/>
        <v>0</v>
      </c>
      <c r="K189" s="145"/>
      <c r="L189" s="132"/>
    </row>
    <row r="190" spans="1:12" s="133" customFormat="1" ht="60" hidden="1" x14ac:dyDescent="0.2">
      <c r="A190" s="22" t="s">
        <v>22</v>
      </c>
      <c r="B190" s="349" t="s">
        <v>228</v>
      </c>
      <c r="C190" s="357" t="s">
        <v>69</v>
      </c>
      <c r="D190" s="357" t="s">
        <v>30</v>
      </c>
      <c r="E190" s="358" t="s">
        <v>270</v>
      </c>
      <c r="F190" s="138" t="s">
        <v>23</v>
      </c>
      <c r="G190" s="138"/>
      <c r="H190" s="144"/>
      <c r="I190" s="144"/>
      <c r="J190" s="144"/>
      <c r="K190" s="145"/>
      <c r="L190" s="132"/>
    </row>
    <row r="191" spans="1:12" s="133" customFormat="1" ht="15.75" x14ac:dyDescent="0.2">
      <c r="A191" s="374" t="s">
        <v>118</v>
      </c>
      <c r="B191" s="348" t="s">
        <v>228</v>
      </c>
      <c r="C191" s="354" t="s">
        <v>59</v>
      </c>
      <c r="D191" s="357"/>
      <c r="E191" s="357"/>
      <c r="F191" s="138"/>
      <c r="G191" s="138"/>
      <c r="H191" s="356">
        <f>H192+H197+H218</f>
        <v>123750296.01000001</v>
      </c>
      <c r="I191" s="356">
        <f>I192+I197+I218</f>
        <v>85233513.920000002</v>
      </c>
      <c r="J191" s="356">
        <f>J192+J197+J218</f>
        <v>85233513.920000002</v>
      </c>
      <c r="K191" s="143"/>
      <c r="L191" s="132"/>
    </row>
    <row r="192" spans="1:12" s="133" customFormat="1" ht="15.75" x14ac:dyDescent="0.2">
      <c r="A192" s="375" t="s">
        <v>119</v>
      </c>
      <c r="B192" s="348" t="s">
        <v>228</v>
      </c>
      <c r="C192" s="134" t="s">
        <v>59</v>
      </c>
      <c r="D192" s="134" t="s">
        <v>15</v>
      </c>
      <c r="E192" s="134"/>
      <c r="F192" s="347"/>
      <c r="G192" s="347"/>
      <c r="H192" s="356">
        <f t="shared" ref="H192:J195" si="60">H193</f>
        <v>2265817.92</v>
      </c>
      <c r="I192" s="356">
        <f t="shared" si="60"/>
        <v>0</v>
      </c>
      <c r="J192" s="356">
        <f t="shared" si="60"/>
        <v>0</v>
      </c>
      <c r="K192" s="143"/>
      <c r="L192" s="132"/>
    </row>
    <row r="193" spans="1:12" s="133" customFormat="1" ht="15.75" x14ac:dyDescent="0.2">
      <c r="A193" s="375" t="s">
        <v>18</v>
      </c>
      <c r="B193" s="348" t="s">
        <v>228</v>
      </c>
      <c r="C193" s="134" t="s">
        <v>59</v>
      </c>
      <c r="D193" s="134" t="s">
        <v>15</v>
      </c>
      <c r="E193" s="134" t="s">
        <v>19</v>
      </c>
      <c r="F193" s="347"/>
      <c r="G193" s="347"/>
      <c r="H193" s="356">
        <f>H194</f>
        <v>2265817.92</v>
      </c>
      <c r="I193" s="356">
        <f>I194</f>
        <v>0</v>
      </c>
      <c r="J193" s="356">
        <f t="shared" si="60"/>
        <v>0</v>
      </c>
      <c r="K193" s="143"/>
      <c r="L193" s="132"/>
    </row>
    <row r="194" spans="1:12" s="133" customFormat="1" x14ac:dyDescent="0.2">
      <c r="A194" s="22" t="s">
        <v>56</v>
      </c>
      <c r="B194" s="349" t="s">
        <v>228</v>
      </c>
      <c r="C194" s="136" t="s">
        <v>59</v>
      </c>
      <c r="D194" s="136" t="s">
        <v>15</v>
      </c>
      <c r="E194" s="136" t="s">
        <v>38</v>
      </c>
      <c r="F194" s="376"/>
      <c r="G194" s="376"/>
      <c r="H194" s="144">
        <f>H195</f>
        <v>2265817.92</v>
      </c>
      <c r="I194" s="144">
        <f>I195</f>
        <v>0</v>
      </c>
      <c r="J194" s="144">
        <f>J195</f>
        <v>0</v>
      </c>
      <c r="K194" s="145"/>
      <c r="L194" s="132"/>
    </row>
    <row r="195" spans="1:12" s="133" customFormat="1" ht="45" x14ac:dyDescent="0.2">
      <c r="A195" s="377" t="s">
        <v>186</v>
      </c>
      <c r="B195" s="349" t="s">
        <v>228</v>
      </c>
      <c r="C195" s="136" t="s">
        <v>59</v>
      </c>
      <c r="D195" s="136" t="s">
        <v>15</v>
      </c>
      <c r="E195" s="136" t="s">
        <v>187</v>
      </c>
      <c r="F195" s="350"/>
      <c r="G195" s="350"/>
      <c r="H195" s="144">
        <f t="shared" si="60"/>
        <v>2265817.92</v>
      </c>
      <c r="I195" s="144">
        <f t="shared" si="60"/>
        <v>0</v>
      </c>
      <c r="J195" s="144">
        <f t="shared" si="60"/>
        <v>0</v>
      </c>
      <c r="K195" s="145"/>
      <c r="L195" s="132"/>
    </row>
    <row r="196" spans="1:12" s="133" customFormat="1" x14ac:dyDescent="0.2">
      <c r="A196" s="37" t="s">
        <v>52</v>
      </c>
      <c r="B196" s="349" t="s">
        <v>228</v>
      </c>
      <c r="C196" s="136" t="s">
        <v>59</v>
      </c>
      <c r="D196" s="136" t="s">
        <v>15</v>
      </c>
      <c r="E196" s="136" t="s">
        <v>187</v>
      </c>
      <c r="F196" s="23" t="s">
        <v>53</v>
      </c>
      <c r="G196" s="138" t="s">
        <v>237</v>
      </c>
      <c r="H196" s="144">
        <v>2265817.92</v>
      </c>
      <c r="I196" s="144">
        <v>0</v>
      </c>
      <c r="J196" s="139">
        <v>0</v>
      </c>
      <c r="K196" s="140"/>
      <c r="L196" s="132"/>
    </row>
    <row r="197" spans="1:12" s="133" customFormat="1" ht="15.75" x14ac:dyDescent="0.2">
      <c r="A197" s="378" t="s">
        <v>126</v>
      </c>
      <c r="B197" s="348" t="s">
        <v>228</v>
      </c>
      <c r="C197" s="354" t="s">
        <v>59</v>
      </c>
      <c r="D197" s="354" t="s">
        <v>30</v>
      </c>
      <c r="E197" s="354"/>
      <c r="F197" s="355"/>
      <c r="G197" s="355"/>
      <c r="H197" s="356">
        <f>H198+H207+H203</f>
        <v>109801806.67</v>
      </c>
      <c r="I197" s="356">
        <f t="shared" ref="I197:J197" si="61">I198+I207+I203</f>
        <v>77160677.870000005</v>
      </c>
      <c r="J197" s="356">
        <f t="shared" si="61"/>
        <v>77160677.870000005</v>
      </c>
      <c r="K197" s="143"/>
      <c r="L197" s="132"/>
    </row>
    <row r="198" spans="1:12" s="133" customFormat="1" ht="15.75" x14ac:dyDescent="0.25">
      <c r="A198" s="18" t="s">
        <v>87</v>
      </c>
      <c r="B198" s="348" t="s">
        <v>228</v>
      </c>
      <c r="C198" s="354" t="s">
        <v>59</v>
      </c>
      <c r="D198" s="354" t="s">
        <v>30</v>
      </c>
      <c r="E198" s="354" t="s">
        <v>88</v>
      </c>
      <c r="F198" s="355"/>
      <c r="G198" s="355"/>
      <c r="H198" s="356">
        <f t="shared" ref="H198:J199" si="62">H199</f>
        <v>3154100</v>
      </c>
      <c r="I198" s="356">
        <f t="shared" si="62"/>
        <v>3154100</v>
      </c>
      <c r="J198" s="356">
        <f t="shared" si="62"/>
        <v>3154100</v>
      </c>
      <c r="K198" s="143"/>
      <c r="L198" s="132"/>
    </row>
    <row r="199" spans="1:12" s="133" customFormat="1" x14ac:dyDescent="0.2">
      <c r="A199" s="365" t="s">
        <v>50</v>
      </c>
      <c r="B199" s="349" t="s">
        <v>228</v>
      </c>
      <c r="C199" s="357" t="s">
        <v>59</v>
      </c>
      <c r="D199" s="357" t="s">
        <v>30</v>
      </c>
      <c r="E199" s="357" t="s">
        <v>89</v>
      </c>
      <c r="F199" s="138"/>
      <c r="G199" s="138"/>
      <c r="H199" s="144">
        <f t="shared" si="62"/>
        <v>3154100</v>
      </c>
      <c r="I199" s="144">
        <f t="shared" si="62"/>
        <v>3154100</v>
      </c>
      <c r="J199" s="144">
        <f t="shared" si="62"/>
        <v>3154100</v>
      </c>
      <c r="K199" s="145"/>
      <c r="L199" s="132"/>
    </row>
    <row r="200" spans="1:12" s="133" customFormat="1" ht="60" x14ac:dyDescent="0.2">
      <c r="A200" s="424" t="s">
        <v>798</v>
      </c>
      <c r="B200" s="349" t="s">
        <v>228</v>
      </c>
      <c r="C200" s="357" t="s">
        <v>59</v>
      </c>
      <c r="D200" s="357" t="s">
        <v>30</v>
      </c>
      <c r="E200" s="357" t="s">
        <v>799</v>
      </c>
      <c r="F200" s="138"/>
      <c r="G200" s="138"/>
      <c r="H200" s="144">
        <f>SUM(H201:H202)</f>
        <v>3154100</v>
      </c>
      <c r="I200" s="144">
        <f>SUM(I201:I202)</f>
        <v>3154100</v>
      </c>
      <c r="J200" s="144">
        <f>SUM(J201:J202)</f>
        <v>3154100</v>
      </c>
      <c r="K200" s="145"/>
      <c r="L200" s="132"/>
    </row>
    <row r="201" spans="1:12" s="133" customFormat="1" ht="30" x14ac:dyDescent="0.2">
      <c r="A201" s="22" t="s">
        <v>26</v>
      </c>
      <c r="B201" s="349" t="s">
        <v>228</v>
      </c>
      <c r="C201" s="357" t="s">
        <v>59</v>
      </c>
      <c r="D201" s="357" t="s">
        <v>30</v>
      </c>
      <c r="E201" s="357" t="s">
        <v>799</v>
      </c>
      <c r="F201" s="138" t="s">
        <v>27</v>
      </c>
      <c r="G201" s="138" t="s">
        <v>243</v>
      </c>
      <c r="H201" s="144">
        <v>94623</v>
      </c>
      <c r="I201" s="144">
        <v>94623</v>
      </c>
      <c r="J201" s="144">
        <v>94623</v>
      </c>
      <c r="K201" s="145"/>
      <c r="L201" s="132"/>
    </row>
    <row r="202" spans="1:12" s="133" customFormat="1" x14ac:dyDescent="0.2">
      <c r="A202" s="37" t="s">
        <v>52</v>
      </c>
      <c r="B202" s="349" t="s">
        <v>228</v>
      </c>
      <c r="C202" s="357" t="s">
        <v>59</v>
      </c>
      <c r="D202" s="357" t="s">
        <v>30</v>
      </c>
      <c r="E202" s="357" t="s">
        <v>799</v>
      </c>
      <c r="F202" s="138" t="s">
        <v>53</v>
      </c>
      <c r="G202" s="138" t="s">
        <v>243</v>
      </c>
      <c r="H202" s="144">
        <v>3059477</v>
      </c>
      <c r="I202" s="144">
        <v>3059477</v>
      </c>
      <c r="J202" s="144">
        <v>3059477</v>
      </c>
      <c r="K202" s="145"/>
      <c r="L202" s="132"/>
    </row>
    <row r="203" spans="1:12" s="133" customFormat="1" ht="47.25" x14ac:dyDescent="0.2">
      <c r="A203" s="363" t="s">
        <v>41</v>
      </c>
      <c r="B203" s="348" t="s">
        <v>228</v>
      </c>
      <c r="C203" s="354" t="s">
        <v>59</v>
      </c>
      <c r="D203" s="354" t="s">
        <v>30</v>
      </c>
      <c r="E203" s="354" t="s">
        <v>42</v>
      </c>
      <c r="F203" s="355"/>
      <c r="G203" s="355"/>
      <c r="H203" s="356">
        <f>H204</f>
        <v>10683479.02</v>
      </c>
      <c r="I203" s="356">
        <f t="shared" ref="I203:J205" si="63">I204</f>
        <v>0</v>
      </c>
      <c r="J203" s="356">
        <f t="shared" si="63"/>
        <v>0</v>
      </c>
      <c r="K203" s="143"/>
      <c r="L203" s="132"/>
    </row>
    <row r="204" spans="1:12" s="133" customFormat="1" ht="31.5" x14ac:dyDescent="0.2">
      <c r="A204" s="363" t="s">
        <v>271</v>
      </c>
      <c r="B204" s="348" t="s">
        <v>228</v>
      </c>
      <c r="C204" s="354" t="s">
        <v>59</v>
      </c>
      <c r="D204" s="354" t="s">
        <v>30</v>
      </c>
      <c r="E204" s="354" t="s">
        <v>44</v>
      </c>
      <c r="F204" s="355"/>
      <c r="G204" s="355"/>
      <c r="H204" s="356">
        <f>H205</f>
        <v>10683479.02</v>
      </c>
      <c r="I204" s="356">
        <f t="shared" si="63"/>
        <v>0</v>
      </c>
      <c r="J204" s="356">
        <f t="shared" si="63"/>
        <v>0</v>
      </c>
      <c r="K204" s="143"/>
      <c r="L204" s="132"/>
    </row>
    <row r="205" spans="1:12" s="133" customFormat="1" ht="30" x14ac:dyDescent="0.2">
      <c r="A205" s="37" t="s">
        <v>272</v>
      </c>
      <c r="B205" s="349" t="s">
        <v>228</v>
      </c>
      <c r="C205" s="357" t="s">
        <v>59</v>
      </c>
      <c r="D205" s="357" t="s">
        <v>30</v>
      </c>
      <c r="E205" s="357" t="s">
        <v>741</v>
      </c>
      <c r="F205" s="138"/>
      <c r="G205" s="138"/>
      <c r="H205" s="144">
        <f>H206</f>
        <v>10683479.02</v>
      </c>
      <c r="I205" s="144">
        <f t="shared" si="63"/>
        <v>0</v>
      </c>
      <c r="J205" s="144">
        <f t="shared" si="63"/>
        <v>0</v>
      </c>
      <c r="K205" s="145"/>
      <c r="L205" s="132"/>
    </row>
    <row r="206" spans="1:12" s="133" customFormat="1" x14ac:dyDescent="0.2">
      <c r="A206" s="37" t="s">
        <v>52</v>
      </c>
      <c r="B206" s="349" t="s">
        <v>228</v>
      </c>
      <c r="C206" s="357" t="s">
        <v>59</v>
      </c>
      <c r="D206" s="357" t="s">
        <v>30</v>
      </c>
      <c r="E206" s="357" t="s">
        <v>741</v>
      </c>
      <c r="F206" s="138" t="s">
        <v>53</v>
      </c>
      <c r="G206" s="138" t="s">
        <v>243</v>
      </c>
      <c r="H206" s="144">
        <v>10683479.02</v>
      </c>
      <c r="I206" s="144">
        <v>0</v>
      </c>
      <c r="J206" s="144">
        <v>0</v>
      </c>
      <c r="K206" s="145"/>
      <c r="L206" s="132"/>
    </row>
    <row r="207" spans="1:12" s="133" customFormat="1" ht="15.75" x14ac:dyDescent="0.2">
      <c r="A207" s="375" t="s">
        <v>18</v>
      </c>
      <c r="B207" s="348" t="s">
        <v>228</v>
      </c>
      <c r="C207" s="354" t="s">
        <v>59</v>
      </c>
      <c r="D207" s="354" t="s">
        <v>30</v>
      </c>
      <c r="E207" s="134" t="s">
        <v>19</v>
      </c>
      <c r="F207" s="355"/>
      <c r="G207" s="355"/>
      <c r="H207" s="356">
        <f>H208</f>
        <v>95964227.650000006</v>
      </c>
      <c r="I207" s="356">
        <f t="shared" ref="I207:J207" si="64">I208</f>
        <v>74006577.870000005</v>
      </c>
      <c r="J207" s="356">
        <f t="shared" si="64"/>
        <v>74006577.870000005</v>
      </c>
      <c r="K207" s="143"/>
      <c r="L207" s="132"/>
    </row>
    <row r="208" spans="1:12" s="133" customFormat="1" x14ac:dyDescent="0.2">
      <c r="A208" s="22" t="s">
        <v>56</v>
      </c>
      <c r="B208" s="349" t="s">
        <v>228</v>
      </c>
      <c r="C208" s="357" t="s">
        <v>59</v>
      </c>
      <c r="D208" s="357" t="s">
        <v>30</v>
      </c>
      <c r="E208" s="136" t="s">
        <v>38</v>
      </c>
      <c r="F208" s="138"/>
      <c r="G208" s="138"/>
      <c r="H208" s="144">
        <f>H209+H212+H214+H216</f>
        <v>95964227.650000006</v>
      </c>
      <c r="I208" s="144">
        <f t="shared" ref="I208:J208" si="65">I209+I212+I214+I216</f>
        <v>74006577.870000005</v>
      </c>
      <c r="J208" s="144">
        <f t="shared" si="65"/>
        <v>74006577.870000005</v>
      </c>
      <c r="K208" s="145"/>
      <c r="L208" s="132"/>
    </row>
    <row r="209" spans="1:12" s="133" customFormat="1" ht="60" x14ac:dyDescent="0.2">
      <c r="A209" s="150" t="s">
        <v>273</v>
      </c>
      <c r="B209" s="349" t="s">
        <v>228</v>
      </c>
      <c r="C209" s="357" t="s">
        <v>59</v>
      </c>
      <c r="D209" s="357" t="s">
        <v>30</v>
      </c>
      <c r="E209" s="136" t="s">
        <v>274</v>
      </c>
      <c r="F209" s="355"/>
      <c r="G209" s="355"/>
      <c r="H209" s="144">
        <f>SUM(H210:H211)</f>
        <v>44613393</v>
      </c>
      <c r="I209" s="144">
        <f t="shared" ref="I209:J209" si="66">SUM(I210:I211)</f>
        <v>45855379.189999998</v>
      </c>
      <c r="J209" s="144">
        <f t="shared" si="66"/>
        <v>45855379.189999998</v>
      </c>
      <c r="K209" s="145"/>
      <c r="L209" s="132"/>
    </row>
    <row r="210" spans="1:12" s="133" customFormat="1" x14ac:dyDescent="0.2">
      <c r="A210" s="37" t="s">
        <v>52</v>
      </c>
      <c r="B210" s="349" t="s">
        <v>228</v>
      </c>
      <c r="C210" s="357" t="s">
        <v>59</v>
      </c>
      <c r="D210" s="357" t="s">
        <v>30</v>
      </c>
      <c r="E210" s="136" t="s">
        <v>274</v>
      </c>
      <c r="F210" s="138" t="s">
        <v>53</v>
      </c>
      <c r="G210" s="138" t="s">
        <v>243</v>
      </c>
      <c r="H210" s="144">
        <v>9157533</v>
      </c>
      <c r="I210" s="144">
        <v>0</v>
      </c>
      <c r="J210" s="144">
        <v>0</v>
      </c>
      <c r="K210" s="145"/>
      <c r="L210" s="132"/>
    </row>
    <row r="211" spans="1:12" s="133" customFormat="1" ht="30" x14ac:dyDescent="0.2">
      <c r="A211" s="37" t="s">
        <v>48</v>
      </c>
      <c r="B211" s="349" t="s">
        <v>228</v>
      </c>
      <c r="C211" s="357" t="s">
        <v>59</v>
      </c>
      <c r="D211" s="357" t="s">
        <v>30</v>
      </c>
      <c r="E211" s="357" t="s">
        <v>274</v>
      </c>
      <c r="F211" s="138" t="s">
        <v>49</v>
      </c>
      <c r="G211" s="138" t="s">
        <v>243</v>
      </c>
      <c r="H211" s="144">
        <v>35455860</v>
      </c>
      <c r="I211" s="144">
        <v>45855379.189999998</v>
      </c>
      <c r="J211" s="144">
        <v>45855379.189999998</v>
      </c>
      <c r="K211" s="145"/>
      <c r="L211" s="132"/>
    </row>
    <row r="212" spans="1:12" s="133" customFormat="1" ht="120" x14ac:dyDescent="0.2">
      <c r="A212" s="22" t="s">
        <v>803</v>
      </c>
      <c r="B212" s="349" t="s">
        <v>228</v>
      </c>
      <c r="C212" s="357" t="s">
        <v>59</v>
      </c>
      <c r="D212" s="357" t="s">
        <v>30</v>
      </c>
      <c r="E212" s="357" t="s">
        <v>800</v>
      </c>
      <c r="F212" s="138"/>
      <c r="G212" s="138"/>
      <c r="H212" s="144">
        <f>H213</f>
        <v>49534751.649999999</v>
      </c>
      <c r="I212" s="144">
        <f t="shared" ref="I212:J212" si="67">I213</f>
        <v>28151198.68</v>
      </c>
      <c r="J212" s="144">
        <f t="shared" si="67"/>
        <v>28151198.68</v>
      </c>
      <c r="K212" s="145"/>
      <c r="L212" s="132"/>
    </row>
    <row r="213" spans="1:12" s="133" customFormat="1" x14ac:dyDescent="0.2">
      <c r="A213" s="370" t="s">
        <v>52</v>
      </c>
      <c r="B213" s="349" t="s">
        <v>228</v>
      </c>
      <c r="C213" s="357" t="s">
        <v>59</v>
      </c>
      <c r="D213" s="357" t="s">
        <v>30</v>
      </c>
      <c r="E213" s="372" t="s">
        <v>800</v>
      </c>
      <c r="F213" s="138" t="s">
        <v>53</v>
      </c>
      <c r="G213" s="138" t="s">
        <v>243</v>
      </c>
      <c r="H213" s="144">
        <v>49534751.649999999</v>
      </c>
      <c r="I213" s="144">
        <v>28151198.68</v>
      </c>
      <c r="J213" s="144">
        <v>28151198.68</v>
      </c>
      <c r="K213" s="145"/>
      <c r="L213" s="132"/>
    </row>
    <row r="214" spans="1:12" s="133" customFormat="1" ht="60" x14ac:dyDescent="0.2">
      <c r="A214" s="370" t="s">
        <v>804</v>
      </c>
      <c r="B214" s="349" t="s">
        <v>228</v>
      </c>
      <c r="C214" s="357" t="s">
        <v>59</v>
      </c>
      <c r="D214" s="357" t="s">
        <v>30</v>
      </c>
      <c r="E214" s="372" t="s">
        <v>801</v>
      </c>
      <c r="F214" s="138"/>
      <c r="G214" s="138"/>
      <c r="H214" s="144">
        <f>H215</f>
        <v>718083</v>
      </c>
      <c r="I214" s="144">
        <f t="shared" ref="I214:J214" si="68">I215</f>
        <v>0</v>
      </c>
      <c r="J214" s="144">
        <f t="shared" si="68"/>
        <v>0</v>
      </c>
      <c r="K214" s="145"/>
      <c r="L214" s="132"/>
    </row>
    <row r="215" spans="1:12" s="133" customFormat="1" x14ac:dyDescent="0.2">
      <c r="A215" s="37" t="s">
        <v>52</v>
      </c>
      <c r="B215" s="349" t="s">
        <v>228</v>
      </c>
      <c r="C215" s="357" t="s">
        <v>59</v>
      </c>
      <c r="D215" s="357" t="s">
        <v>30</v>
      </c>
      <c r="E215" s="372" t="s">
        <v>801</v>
      </c>
      <c r="F215" s="138" t="s">
        <v>53</v>
      </c>
      <c r="G215" s="138" t="s">
        <v>243</v>
      </c>
      <c r="H215" s="144">
        <v>718083</v>
      </c>
      <c r="I215" s="144">
        <v>0</v>
      </c>
      <c r="J215" s="144">
        <v>0</v>
      </c>
      <c r="K215" s="145"/>
      <c r="L215" s="132"/>
    </row>
    <row r="216" spans="1:12" s="133" customFormat="1" ht="150" x14ac:dyDescent="0.2">
      <c r="A216" s="37" t="s">
        <v>805</v>
      </c>
      <c r="B216" s="349" t="s">
        <v>228</v>
      </c>
      <c r="C216" s="357" t="s">
        <v>59</v>
      </c>
      <c r="D216" s="357" t="s">
        <v>30</v>
      </c>
      <c r="E216" s="372" t="s">
        <v>802</v>
      </c>
      <c r="F216" s="138"/>
      <c r="G216" s="138"/>
      <c r="H216" s="144">
        <f>H217</f>
        <v>1098000</v>
      </c>
      <c r="I216" s="144">
        <f t="shared" ref="I216:J216" si="69">I217</f>
        <v>0</v>
      </c>
      <c r="J216" s="144">
        <f t="shared" si="69"/>
        <v>0</v>
      </c>
      <c r="K216" s="145"/>
      <c r="L216" s="132"/>
    </row>
    <row r="217" spans="1:12" s="133" customFormat="1" x14ac:dyDescent="0.2">
      <c r="A217" s="37" t="s">
        <v>52</v>
      </c>
      <c r="B217" s="349" t="s">
        <v>228</v>
      </c>
      <c r="C217" s="357" t="s">
        <v>59</v>
      </c>
      <c r="D217" s="357" t="s">
        <v>30</v>
      </c>
      <c r="E217" s="372" t="s">
        <v>802</v>
      </c>
      <c r="F217" s="138" t="s">
        <v>53</v>
      </c>
      <c r="G217" s="138" t="s">
        <v>243</v>
      </c>
      <c r="H217" s="144">
        <v>1098000</v>
      </c>
      <c r="I217" s="144">
        <v>0</v>
      </c>
      <c r="J217" s="144">
        <v>0</v>
      </c>
      <c r="K217" s="145"/>
      <c r="L217" s="132"/>
    </row>
    <row r="218" spans="1:12" s="153" customFormat="1" ht="15.75" x14ac:dyDescent="0.2">
      <c r="A218" s="379" t="s">
        <v>128</v>
      </c>
      <c r="B218" s="348" t="s">
        <v>228</v>
      </c>
      <c r="C218" s="354" t="s">
        <v>59</v>
      </c>
      <c r="D218" s="354" t="s">
        <v>32</v>
      </c>
      <c r="E218" s="354"/>
      <c r="F218" s="355"/>
      <c r="G218" s="355"/>
      <c r="H218" s="356">
        <f t="shared" ref="H218:J219" si="70">H219</f>
        <v>11682671.420000002</v>
      </c>
      <c r="I218" s="356">
        <f t="shared" si="70"/>
        <v>8072836.0500000007</v>
      </c>
      <c r="J218" s="356">
        <f t="shared" si="70"/>
        <v>8072836.0500000007</v>
      </c>
      <c r="K218" s="143"/>
      <c r="L218" s="152"/>
    </row>
    <row r="219" spans="1:12" s="153" customFormat="1" ht="15.75" x14ac:dyDescent="0.25">
      <c r="A219" s="18" t="s">
        <v>18</v>
      </c>
      <c r="B219" s="348" t="s">
        <v>228</v>
      </c>
      <c r="C219" s="354" t="s">
        <v>59</v>
      </c>
      <c r="D219" s="354" t="s">
        <v>32</v>
      </c>
      <c r="E219" s="354" t="s">
        <v>19</v>
      </c>
      <c r="F219" s="355"/>
      <c r="G219" s="355"/>
      <c r="H219" s="356">
        <f t="shared" si="70"/>
        <v>11682671.420000002</v>
      </c>
      <c r="I219" s="356">
        <f t="shared" si="70"/>
        <v>8072836.0500000007</v>
      </c>
      <c r="J219" s="356">
        <f t="shared" si="70"/>
        <v>8072836.0500000007</v>
      </c>
      <c r="K219" s="143"/>
      <c r="L219" s="152"/>
    </row>
    <row r="220" spans="1:12" s="153" customFormat="1" x14ac:dyDescent="0.2">
      <c r="A220" s="22" t="s">
        <v>56</v>
      </c>
      <c r="B220" s="349" t="s">
        <v>228</v>
      </c>
      <c r="C220" s="357" t="s">
        <v>59</v>
      </c>
      <c r="D220" s="357" t="s">
        <v>32</v>
      </c>
      <c r="E220" s="136" t="s">
        <v>38</v>
      </c>
      <c r="F220" s="138"/>
      <c r="G220" s="138"/>
      <c r="H220" s="144">
        <f>H221+H224+H227+H230</f>
        <v>11682671.420000002</v>
      </c>
      <c r="I220" s="144">
        <f t="shared" ref="I220:J220" si="71">I221+I224+I227+I230</f>
        <v>8072836.0500000007</v>
      </c>
      <c r="J220" s="144">
        <f t="shared" si="71"/>
        <v>8072836.0500000007</v>
      </c>
      <c r="K220" s="145"/>
      <c r="L220" s="152"/>
    </row>
    <row r="221" spans="1:12" s="153" customFormat="1" ht="45" x14ac:dyDescent="0.2">
      <c r="A221" s="370" t="s">
        <v>275</v>
      </c>
      <c r="B221" s="349" t="s">
        <v>228</v>
      </c>
      <c r="C221" s="357" t="s">
        <v>59</v>
      </c>
      <c r="D221" s="357" t="s">
        <v>32</v>
      </c>
      <c r="E221" s="357" t="s">
        <v>806</v>
      </c>
      <c r="F221" s="138"/>
      <c r="G221" s="138"/>
      <c r="H221" s="144">
        <f>SUM(H222:H223)</f>
        <v>345928.3</v>
      </c>
      <c r="I221" s="144">
        <f>SUM(I222:I223)</f>
        <v>345928.3</v>
      </c>
      <c r="J221" s="144">
        <f>SUM(J222:J223)</f>
        <v>345928.3</v>
      </c>
      <c r="K221" s="145"/>
      <c r="L221" s="152"/>
    </row>
    <row r="222" spans="1:12" s="153" customFormat="1" ht="60" x14ac:dyDescent="0.2">
      <c r="A222" s="22" t="s">
        <v>22</v>
      </c>
      <c r="B222" s="349" t="s">
        <v>228</v>
      </c>
      <c r="C222" s="357" t="s">
        <v>59</v>
      </c>
      <c r="D222" s="357" t="s">
        <v>32</v>
      </c>
      <c r="E222" s="357" t="s">
        <v>806</v>
      </c>
      <c r="F222" s="138" t="s">
        <v>23</v>
      </c>
      <c r="G222" s="138" t="s">
        <v>243</v>
      </c>
      <c r="H222" s="144">
        <v>310653.3</v>
      </c>
      <c r="I222" s="144">
        <v>310653.3</v>
      </c>
      <c r="J222" s="144">
        <v>310653.3</v>
      </c>
      <c r="K222" s="145"/>
      <c r="L222" s="152"/>
    </row>
    <row r="223" spans="1:12" s="153" customFormat="1" ht="30" x14ac:dyDescent="0.2">
      <c r="A223" s="22" t="s">
        <v>26</v>
      </c>
      <c r="B223" s="349" t="s">
        <v>228</v>
      </c>
      <c r="C223" s="357" t="s">
        <v>59</v>
      </c>
      <c r="D223" s="357" t="s">
        <v>32</v>
      </c>
      <c r="E223" s="357" t="s">
        <v>806</v>
      </c>
      <c r="F223" s="138" t="s">
        <v>27</v>
      </c>
      <c r="G223" s="138" t="s">
        <v>243</v>
      </c>
      <c r="H223" s="144">
        <v>35275</v>
      </c>
      <c r="I223" s="144">
        <v>35275</v>
      </c>
      <c r="J223" s="144">
        <v>35275</v>
      </c>
      <c r="K223" s="145"/>
      <c r="L223" s="152"/>
    </row>
    <row r="224" spans="1:12" s="153" customFormat="1" ht="30" x14ac:dyDescent="0.2">
      <c r="A224" s="150" t="s">
        <v>276</v>
      </c>
      <c r="B224" s="349" t="s">
        <v>228</v>
      </c>
      <c r="C224" s="357" t="s">
        <v>59</v>
      </c>
      <c r="D224" s="357" t="s">
        <v>32</v>
      </c>
      <c r="E224" s="357" t="s">
        <v>794</v>
      </c>
      <c r="F224" s="138"/>
      <c r="G224" s="138"/>
      <c r="H224" s="144">
        <f>SUM(H225:H226)</f>
        <v>8616049.0500000007</v>
      </c>
      <c r="I224" s="144">
        <f>SUM(I225:I226)</f>
        <v>5141247.9800000004</v>
      </c>
      <c r="J224" s="144">
        <f>SUM(J225:J226)</f>
        <v>5141247.9800000004</v>
      </c>
      <c r="K224" s="145"/>
      <c r="L224" s="152"/>
    </row>
    <row r="225" spans="1:12" s="153" customFormat="1" ht="60" x14ac:dyDescent="0.2">
      <c r="A225" s="22" t="s">
        <v>22</v>
      </c>
      <c r="B225" s="349" t="s">
        <v>228</v>
      </c>
      <c r="C225" s="357" t="s">
        <v>59</v>
      </c>
      <c r="D225" s="357" t="s">
        <v>32</v>
      </c>
      <c r="E225" s="357" t="s">
        <v>794</v>
      </c>
      <c r="F225" s="138" t="s">
        <v>23</v>
      </c>
      <c r="G225" s="138" t="s">
        <v>243</v>
      </c>
      <c r="H225" s="144">
        <v>8234648.0499999998</v>
      </c>
      <c r="I225" s="144">
        <v>5141247.9800000004</v>
      </c>
      <c r="J225" s="144">
        <v>5141247.9800000004</v>
      </c>
      <c r="K225" s="145"/>
      <c r="L225" s="152"/>
    </row>
    <row r="226" spans="1:12" s="153" customFormat="1" ht="30" x14ac:dyDescent="0.2">
      <c r="A226" s="22" t="s">
        <v>26</v>
      </c>
      <c r="B226" s="349" t="s">
        <v>228</v>
      </c>
      <c r="C226" s="357" t="s">
        <v>59</v>
      </c>
      <c r="D226" s="357" t="s">
        <v>32</v>
      </c>
      <c r="E226" s="357" t="s">
        <v>794</v>
      </c>
      <c r="F226" s="138" t="s">
        <v>27</v>
      </c>
      <c r="G226" s="138" t="s">
        <v>243</v>
      </c>
      <c r="H226" s="144">
        <v>381401</v>
      </c>
      <c r="I226" s="144">
        <v>0</v>
      </c>
      <c r="J226" s="144">
        <v>0</v>
      </c>
      <c r="K226" s="145"/>
      <c r="L226" s="152"/>
    </row>
    <row r="227" spans="1:12" s="153" customFormat="1" ht="30" x14ac:dyDescent="0.2">
      <c r="A227" s="150" t="s">
        <v>796</v>
      </c>
      <c r="B227" s="349" t="s">
        <v>228</v>
      </c>
      <c r="C227" s="357" t="s">
        <v>59</v>
      </c>
      <c r="D227" s="357" t="s">
        <v>32</v>
      </c>
      <c r="E227" s="357" t="s">
        <v>795</v>
      </c>
      <c r="F227" s="138"/>
      <c r="G227" s="138"/>
      <c r="H227" s="144">
        <f>SUM(H228:H229)</f>
        <v>1394440.48</v>
      </c>
      <c r="I227" s="144">
        <f>SUM(I228:I229)</f>
        <v>1259406.1800000002</v>
      </c>
      <c r="J227" s="144">
        <f>SUM(J228:J229)</f>
        <v>1259406.1800000002</v>
      </c>
      <c r="K227" s="145"/>
      <c r="L227" s="152"/>
    </row>
    <row r="228" spans="1:12" s="153" customFormat="1" ht="60" x14ac:dyDescent="0.2">
      <c r="A228" s="22" t="s">
        <v>22</v>
      </c>
      <c r="B228" s="349" t="s">
        <v>228</v>
      </c>
      <c r="C228" s="357" t="s">
        <v>59</v>
      </c>
      <c r="D228" s="357" t="s">
        <v>32</v>
      </c>
      <c r="E228" s="357" t="s">
        <v>795</v>
      </c>
      <c r="F228" s="138" t="s">
        <v>23</v>
      </c>
      <c r="G228" s="138" t="s">
        <v>243</v>
      </c>
      <c r="H228" s="144">
        <v>1357458.48</v>
      </c>
      <c r="I228" s="144">
        <v>1242613.1800000002</v>
      </c>
      <c r="J228" s="144">
        <v>1242613.1800000002</v>
      </c>
      <c r="K228" s="145"/>
      <c r="L228" s="152"/>
    </row>
    <row r="229" spans="1:12" s="142" customFormat="1" ht="30.75" x14ac:dyDescent="0.25">
      <c r="A229" s="22" t="s">
        <v>26</v>
      </c>
      <c r="B229" s="349" t="s">
        <v>228</v>
      </c>
      <c r="C229" s="357" t="s">
        <v>59</v>
      </c>
      <c r="D229" s="357" t="s">
        <v>32</v>
      </c>
      <c r="E229" s="357" t="s">
        <v>795</v>
      </c>
      <c r="F229" s="138" t="s">
        <v>27</v>
      </c>
      <c r="G229" s="138" t="s">
        <v>243</v>
      </c>
      <c r="H229" s="144">
        <v>36982</v>
      </c>
      <c r="I229" s="144">
        <v>16793</v>
      </c>
      <c r="J229" s="144">
        <v>16793</v>
      </c>
      <c r="K229" s="145"/>
      <c r="L229" s="141"/>
    </row>
    <row r="230" spans="1:12" s="133" customFormat="1" ht="45" x14ac:dyDescent="0.2">
      <c r="A230" s="150" t="s">
        <v>277</v>
      </c>
      <c r="B230" s="349" t="s">
        <v>228</v>
      </c>
      <c r="C230" s="357" t="s">
        <v>59</v>
      </c>
      <c r="D230" s="357" t="s">
        <v>32</v>
      </c>
      <c r="E230" s="357" t="s">
        <v>807</v>
      </c>
      <c r="F230" s="138"/>
      <c r="G230" s="138"/>
      <c r="H230" s="144">
        <f>SUM(H231:H232)</f>
        <v>1326253.5899999999</v>
      </c>
      <c r="I230" s="144">
        <f>SUM(I231:I232)</f>
        <v>1326253.5899999999</v>
      </c>
      <c r="J230" s="144">
        <f>SUM(J231:J232)</f>
        <v>1326253.5899999999</v>
      </c>
      <c r="K230" s="145"/>
      <c r="L230" s="132"/>
    </row>
    <row r="231" spans="1:12" s="133" customFormat="1" ht="60" x14ac:dyDescent="0.2">
      <c r="A231" s="22" t="s">
        <v>22</v>
      </c>
      <c r="B231" s="349" t="s">
        <v>228</v>
      </c>
      <c r="C231" s="357" t="s">
        <v>59</v>
      </c>
      <c r="D231" s="357" t="s">
        <v>32</v>
      </c>
      <c r="E231" s="357" t="s">
        <v>807</v>
      </c>
      <c r="F231" s="138" t="s">
        <v>23</v>
      </c>
      <c r="G231" s="138" t="s">
        <v>243</v>
      </c>
      <c r="H231" s="144">
        <v>1265271.5899999999</v>
      </c>
      <c r="I231" s="144">
        <v>1265271.5899999999</v>
      </c>
      <c r="J231" s="144">
        <v>1265271.5899999999</v>
      </c>
      <c r="K231" s="145"/>
      <c r="L231" s="132"/>
    </row>
    <row r="232" spans="1:12" s="133" customFormat="1" ht="30" x14ac:dyDescent="0.2">
      <c r="A232" s="22" t="s">
        <v>26</v>
      </c>
      <c r="B232" s="349" t="s">
        <v>228</v>
      </c>
      <c r="C232" s="357" t="s">
        <v>59</v>
      </c>
      <c r="D232" s="357" t="s">
        <v>32</v>
      </c>
      <c r="E232" s="357" t="s">
        <v>807</v>
      </c>
      <c r="F232" s="138" t="s">
        <v>27</v>
      </c>
      <c r="G232" s="138" t="s">
        <v>243</v>
      </c>
      <c r="H232" s="144">
        <v>60982</v>
      </c>
      <c r="I232" s="144">
        <v>60982</v>
      </c>
      <c r="J232" s="144">
        <v>60982</v>
      </c>
      <c r="K232" s="145"/>
      <c r="L232" s="132"/>
    </row>
    <row r="233" spans="1:12" s="133" customFormat="1" ht="15.75" hidden="1" x14ac:dyDescent="0.25">
      <c r="A233" s="18" t="s">
        <v>132</v>
      </c>
      <c r="B233" s="348" t="s">
        <v>228</v>
      </c>
      <c r="C233" s="354" t="s">
        <v>36</v>
      </c>
      <c r="D233" s="354"/>
      <c r="E233" s="354"/>
      <c r="F233" s="355"/>
      <c r="G233" s="355"/>
      <c r="H233" s="356">
        <f>H234</f>
        <v>0</v>
      </c>
      <c r="I233" s="356">
        <f>I234</f>
        <v>0</v>
      </c>
      <c r="J233" s="356">
        <f>J234</f>
        <v>0</v>
      </c>
      <c r="K233" s="143"/>
      <c r="L233" s="132"/>
    </row>
    <row r="234" spans="1:12" s="133" customFormat="1" ht="15.75" hidden="1" x14ac:dyDescent="0.25">
      <c r="A234" s="18" t="s">
        <v>133</v>
      </c>
      <c r="B234" s="348" t="s">
        <v>228</v>
      </c>
      <c r="C234" s="354" t="s">
        <v>36</v>
      </c>
      <c r="D234" s="354" t="s">
        <v>15</v>
      </c>
      <c r="E234" s="354"/>
      <c r="F234" s="355"/>
      <c r="G234" s="355"/>
      <c r="H234" s="356">
        <f>H239+H235</f>
        <v>0</v>
      </c>
      <c r="I234" s="356">
        <f>I239+I235</f>
        <v>0</v>
      </c>
      <c r="J234" s="356">
        <f>J239+J235</f>
        <v>0</v>
      </c>
      <c r="K234" s="143"/>
      <c r="L234" s="132"/>
    </row>
    <row r="235" spans="1:12" s="133" customFormat="1" ht="31.5" hidden="1" x14ac:dyDescent="0.25">
      <c r="A235" s="18" t="s">
        <v>134</v>
      </c>
      <c r="B235" s="348" t="s">
        <v>228</v>
      </c>
      <c r="C235" s="354" t="s">
        <v>36</v>
      </c>
      <c r="D235" s="354" t="s">
        <v>15</v>
      </c>
      <c r="E235" s="354" t="s">
        <v>278</v>
      </c>
      <c r="F235" s="355"/>
      <c r="G235" s="355"/>
      <c r="H235" s="356">
        <f t="shared" ref="H235:J236" si="72">H236</f>
        <v>0</v>
      </c>
      <c r="I235" s="356">
        <f t="shared" si="72"/>
        <v>0</v>
      </c>
      <c r="J235" s="356">
        <f t="shared" si="72"/>
        <v>0</v>
      </c>
      <c r="K235" s="143"/>
      <c r="L235" s="132"/>
    </row>
    <row r="236" spans="1:12" s="133" customFormat="1" ht="15.75" hidden="1" x14ac:dyDescent="0.25">
      <c r="A236" s="18" t="s">
        <v>242</v>
      </c>
      <c r="B236" s="348" t="s">
        <v>228</v>
      </c>
      <c r="C236" s="354" t="s">
        <v>36</v>
      </c>
      <c r="D236" s="354" t="s">
        <v>15</v>
      </c>
      <c r="E236" s="354" t="s">
        <v>279</v>
      </c>
      <c r="F236" s="355"/>
      <c r="G236" s="355"/>
      <c r="H236" s="356">
        <f t="shared" si="72"/>
        <v>0</v>
      </c>
      <c r="I236" s="356">
        <f t="shared" si="72"/>
        <v>0</v>
      </c>
      <c r="J236" s="356">
        <f t="shared" si="72"/>
        <v>0</v>
      </c>
      <c r="K236" s="143"/>
      <c r="L236" s="132"/>
    </row>
    <row r="237" spans="1:12" s="133" customFormat="1" ht="30" hidden="1" x14ac:dyDescent="0.2">
      <c r="A237" s="22" t="s">
        <v>168</v>
      </c>
      <c r="B237" s="349" t="s">
        <v>228</v>
      </c>
      <c r="C237" s="357" t="s">
        <v>36</v>
      </c>
      <c r="D237" s="357" t="s">
        <v>15</v>
      </c>
      <c r="E237" s="357" t="s">
        <v>280</v>
      </c>
      <c r="F237" s="138"/>
      <c r="G237" s="138"/>
      <c r="H237" s="144">
        <f>H238</f>
        <v>0</v>
      </c>
      <c r="I237" s="144">
        <f>I1819</f>
        <v>0</v>
      </c>
      <c r="J237" s="144">
        <f>J1819</f>
        <v>0</v>
      </c>
      <c r="K237" s="145"/>
      <c r="L237" s="132"/>
    </row>
    <row r="238" spans="1:12" s="133" customFormat="1" ht="60" hidden="1" x14ac:dyDescent="0.2">
      <c r="A238" s="22" t="s">
        <v>22</v>
      </c>
      <c r="B238" s="349" t="s">
        <v>228</v>
      </c>
      <c r="C238" s="357" t="s">
        <v>36</v>
      </c>
      <c r="D238" s="357" t="s">
        <v>15</v>
      </c>
      <c r="E238" s="357" t="s">
        <v>280</v>
      </c>
      <c r="F238" s="138" t="s">
        <v>23</v>
      </c>
      <c r="G238" s="138" t="s">
        <v>243</v>
      </c>
      <c r="H238" s="144"/>
      <c r="I238" s="144"/>
      <c r="J238" s="144"/>
      <c r="K238" s="145"/>
      <c r="L238" s="132"/>
    </row>
    <row r="239" spans="1:12" s="133" customFormat="1" ht="15.75" hidden="1" x14ac:dyDescent="0.2">
      <c r="A239" s="375" t="s">
        <v>18</v>
      </c>
      <c r="B239" s="348" t="s">
        <v>228</v>
      </c>
      <c r="C239" s="354" t="s">
        <v>36</v>
      </c>
      <c r="D239" s="354" t="s">
        <v>15</v>
      </c>
      <c r="E239" s="134" t="s">
        <v>19</v>
      </c>
      <c r="F239" s="355"/>
      <c r="G239" s="355"/>
      <c r="H239" s="356">
        <f t="shared" ref="H239:J241" si="73">H240</f>
        <v>0</v>
      </c>
      <c r="I239" s="356">
        <f t="shared" si="73"/>
        <v>0</v>
      </c>
      <c r="J239" s="356">
        <f t="shared" si="73"/>
        <v>0</v>
      </c>
      <c r="K239" s="143"/>
      <c r="L239" s="132"/>
    </row>
    <row r="240" spans="1:12" s="142" customFormat="1" ht="15.75" hidden="1" x14ac:dyDescent="0.25">
      <c r="A240" s="22" t="s">
        <v>56</v>
      </c>
      <c r="B240" s="349" t="s">
        <v>228</v>
      </c>
      <c r="C240" s="357" t="s">
        <v>36</v>
      </c>
      <c r="D240" s="357" t="s">
        <v>15</v>
      </c>
      <c r="E240" s="36" t="s">
        <v>38</v>
      </c>
      <c r="F240" s="355"/>
      <c r="G240" s="355"/>
      <c r="H240" s="144">
        <f t="shared" si="73"/>
        <v>0</v>
      </c>
      <c r="I240" s="144">
        <f t="shared" si="73"/>
        <v>0</v>
      </c>
      <c r="J240" s="144">
        <f t="shared" si="73"/>
        <v>0</v>
      </c>
      <c r="K240" s="145"/>
      <c r="L240" s="141"/>
    </row>
    <row r="241" spans="1:14" s="142" customFormat="1" ht="15.75" hidden="1" x14ac:dyDescent="0.25">
      <c r="A241" s="380" t="s">
        <v>192</v>
      </c>
      <c r="B241" s="349" t="s">
        <v>228</v>
      </c>
      <c r="C241" s="357" t="s">
        <v>36</v>
      </c>
      <c r="D241" s="357" t="s">
        <v>15</v>
      </c>
      <c r="E241" s="381" t="s">
        <v>193</v>
      </c>
      <c r="F241" s="138"/>
      <c r="G241" s="138"/>
      <c r="H241" s="144">
        <f t="shared" si="73"/>
        <v>0</v>
      </c>
      <c r="I241" s="144">
        <f t="shared" si="73"/>
        <v>0</v>
      </c>
      <c r="J241" s="144">
        <f t="shared" si="73"/>
        <v>0</v>
      </c>
      <c r="K241" s="145"/>
      <c r="L241" s="141"/>
    </row>
    <row r="242" spans="1:14" s="133" customFormat="1" ht="30" hidden="1" x14ac:dyDescent="0.2">
      <c r="A242" s="22" t="s">
        <v>26</v>
      </c>
      <c r="B242" s="349" t="s">
        <v>228</v>
      </c>
      <c r="C242" s="357" t="s">
        <v>36</v>
      </c>
      <c r="D242" s="357" t="s">
        <v>15</v>
      </c>
      <c r="E242" s="381" t="s">
        <v>193</v>
      </c>
      <c r="F242" s="138" t="s">
        <v>27</v>
      </c>
      <c r="G242" s="138" t="s">
        <v>237</v>
      </c>
      <c r="H242" s="144"/>
      <c r="I242" s="144"/>
      <c r="J242" s="139"/>
      <c r="K242" s="140"/>
      <c r="L242" s="132"/>
    </row>
    <row r="243" spans="1:14" s="153" customFormat="1" ht="47.25" x14ac:dyDescent="0.2">
      <c r="A243" s="123" t="s">
        <v>138</v>
      </c>
      <c r="B243" s="382" t="s">
        <v>228</v>
      </c>
      <c r="C243" s="48" t="s">
        <v>139</v>
      </c>
      <c r="D243" s="48"/>
      <c r="E243" s="48"/>
      <c r="F243" s="49"/>
      <c r="G243" s="357"/>
      <c r="H243" s="144">
        <f>H244</f>
        <v>312250870</v>
      </c>
      <c r="I243" s="144">
        <f t="shared" ref="I243:J247" si="74">I244</f>
        <v>185751300</v>
      </c>
      <c r="J243" s="144">
        <f t="shared" si="74"/>
        <v>201199400</v>
      </c>
      <c r="K243" s="145"/>
      <c r="L243" s="152"/>
    </row>
    <row r="244" spans="1:14" s="153" customFormat="1" ht="47.25" x14ac:dyDescent="0.2">
      <c r="A244" s="51" t="s">
        <v>281</v>
      </c>
      <c r="B244" s="382" t="s">
        <v>228</v>
      </c>
      <c r="C244" s="48" t="s">
        <v>139</v>
      </c>
      <c r="D244" s="48" t="s">
        <v>15</v>
      </c>
      <c r="E244" s="48"/>
      <c r="F244" s="49"/>
      <c r="G244" s="357"/>
      <c r="H244" s="144">
        <f>H245</f>
        <v>312250870</v>
      </c>
      <c r="I244" s="144">
        <f t="shared" si="74"/>
        <v>185751300</v>
      </c>
      <c r="J244" s="144">
        <f t="shared" si="74"/>
        <v>201199400</v>
      </c>
      <c r="K244" s="145"/>
      <c r="L244" s="152"/>
    </row>
    <row r="245" spans="1:14" s="153" customFormat="1" ht="15.75" x14ac:dyDescent="0.25">
      <c r="A245" s="18" t="s">
        <v>18</v>
      </c>
      <c r="B245" s="382" t="s">
        <v>228</v>
      </c>
      <c r="C245" s="48" t="s">
        <v>139</v>
      </c>
      <c r="D245" s="48" t="s">
        <v>15</v>
      </c>
      <c r="E245" s="48" t="s">
        <v>19</v>
      </c>
      <c r="F245" s="49"/>
      <c r="G245" s="357"/>
      <c r="H245" s="144">
        <f>H246</f>
        <v>312250870</v>
      </c>
      <c r="I245" s="144">
        <f t="shared" si="74"/>
        <v>185751300</v>
      </c>
      <c r="J245" s="144">
        <f t="shared" si="74"/>
        <v>201199400</v>
      </c>
      <c r="K245" s="145"/>
      <c r="L245" s="152"/>
    </row>
    <row r="246" spans="1:14" s="153" customFormat="1" x14ac:dyDescent="0.2">
      <c r="A246" s="22" t="s">
        <v>84</v>
      </c>
      <c r="B246" s="383" t="s">
        <v>228</v>
      </c>
      <c r="C246" s="52" t="s">
        <v>139</v>
      </c>
      <c r="D246" s="52" t="s">
        <v>15</v>
      </c>
      <c r="E246" s="52" t="s">
        <v>141</v>
      </c>
      <c r="F246" s="53"/>
      <c r="G246" s="357"/>
      <c r="H246" s="144">
        <f>H247</f>
        <v>312250870</v>
      </c>
      <c r="I246" s="144">
        <f t="shared" si="74"/>
        <v>185751300</v>
      </c>
      <c r="J246" s="446">
        <f t="shared" si="74"/>
        <v>201199400</v>
      </c>
      <c r="K246" s="145"/>
      <c r="L246" s="152"/>
    </row>
    <row r="247" spans="1:14" s="153" customFormat="1" ht="45" x14ac:dyDescent="0.2">
      <c r="A247" s="384" t="s">
        <v>282</v>
      </c>
      <c r="B247" s="383" t="s">
        <v>228</v>
      </c>
      <c r="C247" s="52" t="s">
        <v>139</v>
      </c>
      <c r="D247" s="52" t="s">
        <v>15</v>
      </c>
      <c r="E247" s="52" t="s">
        <v>283</v>
      </c>
      <c r="F247" s="53"/>
      <c r="G247" s="357"/>
      <c r="H247" s="144">
        <f>H248</f>
        <v>312250870</v>
      </c>
      <c r="I247" s="447">
        <f t="shared" si="74"/>
        <v>185751300</v>
      </c>
      <c r="J247" s="144">
        <f t="shared" si="74"/>
        <v>201199400</v>
      </c>
      <c r="K247" s="145"/>
      <c r="L247" s="152"/>
    </row>
    <row r="248" spans="1:14" s="153" customFormat="1" x14ac:dyDescent="0.2">
      <c r="A248" s="37" t="s">
        <v>84</v>
      </c>
      <c r="B248" s="383" t="s">
        <v>228</v>
      </c>
      <c r="C248" s="52" t="s">
        <v>139</v>
      </c>
      <c r="D248" s="52" t="s">
        <v>15</v>
      </c>
      <c r="E248" s="52" t="s">
        <v>283</v>
      </c>
      <c r="F248" s="53" t="s">
        <v>142</v>
      </c>
      <c r="G248" s="357" t="s">
        <v>243</v>
      </c>
      <c r="H248" s="154">
        <v>312250870</v>
      </c>
      <c r="I248" s="154">
        <v>185751300</v>
      </c>
      <c r="J248" s="154">
        <v>201199400</v>
      </c>
      <c r="K248" s="147"/>
      <c r="L248" s="334"/>
      <c r="M248" s="334"/>
      <c r="N248" s="334"/>
    </row>
    <row r="250" spans="1:14" x14ac:dyDescent="0.25">
      <c r="A250" s="1" t="s">
        <v>284</v>
      </c>
    </row>
  </sheetData>
  <autoFilter ref="A12:J248"/>
  <mergeCells count="1">
    <mergeCell ref="A10:J10"/>
  </mergeCells>
  <pageMargins left="0.70866141732283472" right="0.70866141732283472" top="0.74803149606299213" bottom="0.74803149606299213" header="0.31496062992125984" footer="0.31496062992125984"/>
  <pageSetup paperSize="9" scale="44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4"/>
  <sheetViews>
    <sheetView workbookViewId="0">
      <selection activeCell="C7" sqref="C7:C8"/>
    </sheetView>
  </sheetViews>
  <sheetFormatPr defaultRowHeight="15" x14ac:dyDescent="0.25"/>
  <cols>
    <col min="1" max="1" width="10.42578125" style="155" customWidth="1"/>
    <col min="2" max="2" width="67" style="155" customWidth="1"/>
    <col min="3" max="3" width="20.140625" style="158" customWidth="1"/>
    <col min="4" max="4" width="17.5703125" style="158" customWidth="1"/>
    <col min="5" max="5" width="17.28515625" style="158" bestFit="1" customWidth="1"/>
    <col min="6" max="6" width="16.7109375" customWidth="1"/>
    <col min="7" max="7" width="13.5703125" style="159" customWidth="1"/>
    <col min="8" max="8" width="11.140625" customWidth="1"/>
    <col min="9" max="9" width="13" customWidth="1"/>
    <col min="10" max="11" width="13.140625" customWidth="1"/>
  </cols>
  <sheetData>
    <row r="2" spans="1:5" ht="18.75" x14ac:dyDescent="0.3">
      <c r="B2" s="156"/>
      <c r="C2" s="157" t="s">
        <v>229</v>
      </c>
    </row>
    <row r="3" spans="1:5" ht="18.75" x14ac:dyDescent="0.3">
      <c r="B3" s="156"/>
      <c r="C3" s="157" t="s">
        <v>1</v>
      </c>
    </row>
    <row r="4" spans="1:5" ht="18.75" x14ac:dyDescent="0.3">
      <c r="B4" s="156"/>
      <c r="C4" s="157" t="s">
        <v>2</v>
      </c>
    </row>
    <row r="5" spans="1:5" ht="18.75" x14ac:dyDescent="0.3">
      <c r="B5" s="156"/>
      <c r="C5" s="157" t="s">
        <v>3</v>
      </c>
    </row>
    <row r="6" spans="1:5" ht="18.75" x14ac:dyDescent="0.3">
      <c r="B6" s="156"/>
      <c r="C6" s="157" t="s">
        <v>4</v>
      </c>
    </row>
    <row r="7" spans="1:5" ht="18.75" x14ac:dyDescent="0.3">
      <c r="B7" s="156"/>
      <c r="C7" s="157" t="s">
        <v>830</v>
      </c>
    </row>
    <row r="8" spans="1:5" ht="18.75" x14ac:dyDescent="0.3">
      <c r="C8" s="157" t="s">
        <v>831</v>
      </c>
    </row>
    <row r="10" spans="1:5" ht="46.5" customHeight="1" x14ac:dyDescent="0.25">
      <c r="A10" s="501" t="s">
        <v>333</v>
      </c>
      <c r="B10" s="501"/>
      <c r="C10" s="501"/>
      <c r="D10" s="501"/>
      <c r="E10" s="501"/>
    </row>
    <row r="11" spans="1:5" x14ac:dyDescent="0.25">
      <c r="E11" s="160" t="s">
        <v>287</v>
      </c>
    </row>
    <row r="12" spans="1:5" ht="30" x14ac:dyDescent="0.25">
      <c r="A12" s="161" t="s">
        <v>288</v>
      </c>
      <c r="B12" s="161" t="s">
        <v>289</v>
      </c>
      <c r="C12" s="162" t="s">
        <v>11</v>
      </c>
      <c r="D12" s="162" t="s">
        <v>12</v>
      </c>
      <c r="E12" s="162" t="s">
        <v>143</v>
      </c>
    </row>
    <row r="13" spans="1:5" ht="31.5" x14ac:dyDescent="0.25">
      <c r="A13" s="163">
        <v>1</v>
      </c>
      <c r="B13" s="164" t="s">
        <v>290</v>
      </c>
      <c r="C13" s="165">
        <f>SUM(C14:C24)</f>
        <v>312250870</v>
      </c>
      <c r="D13" s="165">
        <v>185751300</v>
      </c>
      <c r="E13" s="165">
        <v>201199400</v>
      </c>
    </row>
    <row r="14" spans="1:5" ht="15.75" x14ac:dyDescent="0.25">
      <c r="A14" s="166" t="s">
        <v>291</v>
      </c>
      <c r="B14" s="167" t="s">
        <v>292</v>
      </c>
      <c r="C14" s="168">
        <v>50152600</v>
      </c>
      <c r="D14" s="169"/>
      <c r="E14" s="169"/>
    </row>
    <row r="15" spans="1:5" ht="15.75" x14ac:dyDescent="0.25">
      <c r="A15" s="166" t="s">
        <v>293</v>
      </c>
      <c r="B15" s="167" t="s">
        <v>294</v>
      </c>
      <c r="C15" s="168">
        <v>26802860</v>
      </c>
      <c r="D15" s="169"/>
      <c r="E15" s="169"/>
    </row>
    <row r="16" spans="1:5" ht="15.75" x14ac:dyDescent="0.25">
      <c r="A16" s="166" t="s">
        <v>295</v>
      </c>
      <c r="B16" s="167" t="s">
        <v>296</v>
      </c>
      <c r="C16" s="168">
        <v>37954360</v>
      </c>
      <c r="D16" s="169"/>
      <c r="E16" s="169"/>
    </row>
    <row r="17" spans="1:8" ht="15.75" x14ac:dyDescent="0.25">
      <c r="A17" s="166" t="s">
        <v>297</v>
      </c>
      <c r="B17" s="167" t="s">
        <v>298</v>
      </c>
      <c r="C17" s="168">
        <v>24107970</v>
      </c>
      <c r="D17" s="169"/>
      <c r="E17" s="169"/>
    </row>
    <row r="18" spans="1:8" ht="15.75" x14ac:dyDescent="0.25">
      <c r="A18" s="166" t="s">
        <v>299</v>
      </c>
      <c r="B18" s="167" t="s">
        <v>300</v>
      </c>
      <c r="C18" s="168">
        <v>25139360</v>
      </c>
      <c r="D18" s="169"/>
      <c r="E18" s="169"/>
    </row>
    <row r="19" spans="1:8" ht="15.75" x14ac:dyDescent="0.25">
      <c r="A19" s="166" t="s">
        <v>301</v>
      </c>
      <c r="B19" s="167" t="s">
        <v>302</v>
      </c>
      <c r="C19" s="168">
        <v>20329460</v>
      </c>
      <c r="D19" s="169"/>
      <c r="E19" s="169"/>
    </row>
    <row r="20" spans="1:8" ht="15.75" x14ac:dyDescent="0.25">
      <c r="A20" s="166" t="s">
        <v>303</v>
      </c>
      <c r="B20" s="167" t="s">
        <v>304</v>
      </c>
      <c r="C20" s="168">
        <v>37541030</v>
      </c>
      <c r="D20" s="169"/>
      <c r="E20" s="169"/>
    </row>
    <row r="21" spans="1:8" ht="15.75" x14ac:dyDescent="0.25">
      <c r="A21" s="166" t="s">
        <v>305</v>
      </c>
      <c r="B21" s="167" t="s">
        <v>306</v>
      </c>
      <c r="C21" s="168">
        <v>27964340</v>
      </c>
      <c r="D21" s="169"/>
      <c r="E21" s="169"/>
    </row>
    <row r="22" spans="1:8" ht="15.75" x14ac:dyDescent="0.25">
      <c r="A22" s="166" t="s">
        <v>307</v>
      </c>
      <c r="B22" s="167" t="s">
        <v>308</v>
      </c>
      <c r="C22" s="168">
        <v>26418850</v>
      </c>
      <c r="D22" s="169"/>
      <c r="E22" s="169"/>
    </row>
    <row r="23" spans="1:8" ht="15.75" x14ac:dyDescent="0.25">
      <c r="A23" s="166" t="s">
        <v>309</v>
      </c>
      <c r="B23" s="167" t="s">
        <v>310</v>
      </c>
      <c r="C23" s="168">
        <v>19282600</v>
      </c>
      <c r="D23" s="169"/>
      <c r="E23" s="169"/>
    </row>
    <row r="24" spans="1:8" ht="15.75" x14ac:dyDescent="0.25">
      <c r="A24" s="166" t="s">
        <v>311</v>
      </c>
      <c r="B24" s="167" t="s">
        <v>312</v>
      </c>
      <c r="C24" s="168">
        <v>16557440</v>
      </c>
      <c r="D24" s="169"/>
      <c r="E24" s="169"/>
    </row>
    <row r="25" spans="1:8" ht="78.75" x14ac:dyDescent="0.25">
      <c r="A25" s="170" t="s">
        <v>313</v>
      </c>
      <c r="B25" s="164" t="s">
        <v>314</v>
      </c>
      <c r="C25" s="171">
        <f>SUM(C26:C26)</f>
        <v>0</v>
      </c>
      <c r="D25" s="171">
        <f>SUM(D26:D26)</f>
        <v>0</v>
      </c>
      <c r="E25" s="171">
        <f>SUM(E26:E26)</f>
        <v>0</v>
      </c>
    </row>
    <row r="26" spans="1:8" ht="15.75" hidden="1" x14ac:dyDescent="0.25">
      <c r="A26" s="166" t="s">
        <v>315</v>
      </c>
      <c r="B26" s="167" t="s">
        <v>292</v>
      </c>
      <c r="C26" s="168"/>
      <c r="D26" s="168"/>
      <c r="E26" s="168"/>
    </row>
    <row r="27" spans="1:8" ht="47.25" x14ac:dyDescent="0.25">
      <c r="A27" s="163" t="s">
        <v>316</v>
      </c>
      <c r="B27" s="164" t="s">
        <v>317</v>
      </c>
      <c r="C27" s="172">
        <f>C28+C30</f>
        <v>874544873.96000004</v>
      </c>
      <c r="D27" s="172">
        <f>D28+D30</f>
        <v>128460096.52000001</v>
      </c>
      <c r="E27" s="172">
        <f>E28+E30</f>
        <v>0</v>
      </c>
    </row>
    <row r="28" spans="1:8" s="174" customFormat="1" ht="30.75" x14ac:dyDescent="0.25">
      <c r="A28" s="173" t="s">
        <v>318</v>
      </c>
      <c r="B28" s="167" t="s">
        <v>194</v>
      </c>
      <c r="C28" s="169">
        <f>C29</f>
        <v>436642000</v>
      </c>
      <c r="D28" s="169">
        <f>D29</f>
        <v>0</v>
      </c>
      <c r="E28" s="169">
        <f>E29</f>
        <v>0</v>
      </c>
      <c r="G28" s="175"/>
    </row>
    <row r="29" spans="1:8" ht="15.75" x14ac:dyDescent="0.25">
      <c r="A29" s="166" t="s">
        <v>319</v>
      </c>
      <c r="B29" s="167" t="s">
        <v>320</v>
      </c>
      <c r="C29" s="169">
        <v>436642000</v>
      </c>
      <c r="D29" s="169">
        <f>'[2]Приложение 4'!G217</f>
        <v>0</v>
      </c>
      <c r="E29" s="169">
        <f>'[2]Приложение 4'!H217</f>
        <v>0</v>
      </c>
    </row>
    <row r="30" spans="1:8" ht="30.75" x14ac:dyDescent="0.25">
      <c r="A30" s="173" t="s">
        <v>321</v>
      </c>
      <c r="B30" s="167" t="s">
        <v>196</v>
      </c>
      <c r="C30" s="169">
        <f>SUM(C32:C42)</f>
        <v>437902873.95999998</v>
      </c>
      <c r="D30" s="169">
        <f>SUM(D32:D41)</f>
        <v>128460096.52000001</v>
      </c>
      <c r="E30" s="169">
        <f>SUM(E32:E41)</f>
        <v>0</v>
      </c>
    </row>
    <row r="31" spans="1:8" ht="15.75" x14ac:dyDescent="0.25">
      <c r="A31" s="173"/>
      <c r="B31" s="176"/>
      <c r="C31" s="169"/>
      <c r="D31" s="169"/>
      <c r="E31" s="169"/>
    </row>
    <row r="32" spans="1:8" ht="15.75" x14ac:dyDescent="0.25">
      <c r="A32" s="166" t="s">
        <v>322</v>
      </c>
      <c r="B32" s="177" t="s">
        <v>292</v>
      </c>
      <c r="C32" s="169">
        <f>11741386.74+162660865.42+404216.68+115052.02+58747946.16+8687811.33+10904187.75</f>
        <v>253261466.10000002</v>
      </c>
      <c r="D32" s="169">
        <f>70000000+58460096.52</f>
        <v>128460096.52000001</v>
      </c>
      <c r="E32" s="169"/>
      <c r="H32" s="159"/>
    </row>
    <row r="33" spans="1:8" ht="15.75" x14ac:dyDescent="0.25">
      <c r="A33" s="166" t="s">
        <v>323</v>
      </c>
      <c r="B33" s="176" t="s">
        <v>294</v>
      </c>
      <c r="C33" s="169">
        <f>29246285.09+590682</f>
        <v>29836967.09</v>
      </c>
      <c r="D33" s="169"/>
      <c r="E33" s="169"/>
    </row>
    <row r="34" spans="1:8" ht="15.75" x14ac:dyDescent="0.25">
      <c r="A34" s="166" t="s">
        <v>324</v>
      </c>
      <c r="B34" s="176" t="s">
        <v>296</v>
      </c>
      <c r="C34" s="169">
        <f>50264562.05+997395.6</f>
        <v>51261957.649999999</v>
      </c>
      <c r="D34" s="169"/>
      <c r="E34" s="169"/>
    </row>
    <row r="35" spans="1:8" ht="15.75" x14ac:dyDescent="0.25">
      <c r="A35" s="166" t="s">
        <v>325</v>
      </c>
      <c r="B35" s="167" t="s">
        <v>298</v>
      </c>
      <c r="C35" s="169">
        <f>11841750.4+154000</f>
        <v>11995750.4</v>
      </c>
      <c r="D35" s="169"/>
      <c r="E35" s="169"/>
    </row>
    <row r="36" spans="1:8" ht="15.75" x14ac:dyDescent="0.25">
      <c r="A36" s="166" t="s">
        <v>326</v>
      </c>
      <c r="B36" s="167" t="s">
        <v>300</v>
      </c>
      <c r="C36" s="169">
        <v>8815944.9900000002</v>
      </c>
      <c r="D36" s="169"/>
      <c r="E36" s="169"/>
    </row>
    <row r="37" spans="1:8" ht="15.75" x14ac:dyDescent="0.25">
      <c r="A37" s="166" t="s">
        <v>327</v>
      </c>
      <c r="B37" s="167" t="s">
        <v>302</v>
      </c>
      <c r="C37" s="169">
        <v>4779000</v>
      </c>
      <c r="D37" s="169"/>
      <c r="E37" s="169"/>
    </row>
    <row r="38" spans="1:8" ht="15.75" x14ac:dyDescent="0.25">
      <c r="A38" s="166" t="s">
        <v>328</v>
      </c>
      <c r="B38" s="167" t="s">
        <v>304</v>
      </c>
      <c r="C38" s="169">
        <f>4984975.28+8100000</f>
        <v>13084975.280000001</v>
      </c>
      <c r="D38" s="169"/>
      <c r="E38" s="169"/>
    </row>
    <row r="39" spans="1:8" ht="15.75" x14ac:dyDescent="0.25">
      <c r="A39" s="166" t="s">
        <v>329</v>
      </c>
      <c r="B39" s="167" t="s">
        <v>306</v>
      </c>
      <c r="C39" s="169">
        <v>44816980</v>
      </c>
      <c r="D39" s="169"/>
      <c r="E39" s="169"/>
    </row>
    <row r="40" spans="1:8" ht="15.75" x14ac:dyDescent="0.25">
      <c r="A40" s="166" t="s">
        <v>330</v>
      </c>
      <c r="B40" s="167" t="s">
        <v>308</v>
      </c>
      <c r="C40" s="169">
        <f>4096737.74+694243.75-255717.94</f>
        <v>4535263.55</v>
      </c>
      <c r="D40" s="169"/>
      <c r="E40" s="169"/>
      <c r="H40" s="159"/>
    </row>
    <row r="41" spans="1:8" ht="15.75" x14ac:dyDescent="0.25">
      <c r="A41" s="166" t="s">
        <v>331</v>
      </c>
      <c r="B41" s="167" t="s">
        <v>310</v>
      </c>
      <c r="C41" s="169">
        <f>4160168.9+1998000</f>
        <v>6158168.9000000004</v>
      </c>
      <c r="D41" s="169"/>
      <c r="E41" s="169"/>
    </row>
    <row r="42" spans="1:8" ht="15.75" x14ac:dyDescent="0.25">
      <c r="A42" s="166" t="s">
        <v>332</v>
      </c>
      <c r="B42" s="167" t="s">
        <v>312</v>
      </c>
      <c r="C42" s="169">
        <f>2630000+2110000+4616400</f>
        <v>9356400</v>
      </c>
      <c r="D42" s="169"/>
      <c r="E42" s="169"/>
    </row>
    <row r="43" spans="1:8" s="180" customFormat="1" ht="15.75" x14ac:dyDescent="0.25">
      <c r="A43" s="178"/>
      <c r="B43" s="178" t="s">
        <v>13</v>
      </c>
      <c r="C43" s="179">
        <f>C13+C25+C27</f>
        <v>1186795743.96</v>
      </c>
      <c r="D43" s="179">
        <f>D13+D25+D27</f>
        <v>314211396.51999998</v>
      </c>
      <c r="E43" s="179">
        <f>E13+E25+E27</f>
        <v>201199400</v>
      </c>
      <c r="G43" s="181"/>
    </row>
    <row r="44" spans="1:8" ht="15.75" x14ac:dyDescent="0.25">
      <c r="B44" s="177"/>
      <c r="C44" s="182"/>
      <c r="D44" s="182"/>
      <c r="E44" s="182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C7" sqref="C7:C8"/>
    </sheetView>
  </sheetViews>
  <sheetFormatPr defaultRowHeight="15" x14ac:dyDescent="0.25"/>
  <cols>
    <col min="1" max="1" width="7.5703125" style="155" customWidth="1"/>
    <col min="2" max="2" width="79.5703125" style="155" customWidth="1"/>
    <col min="3" max="3" width="21.7109375" style="158" customWidth="1"/>
    <col min="4" max="4" width="23.7109375" style="158" customWidth="1"/>
    <col min="5" max="5" width="21.7109375" style="158" customWidth="1"/>
  </cols>
  <sheetData>
    <row r="2" spans="1:5" ht="18.75" x14ac:dyDescent="0.3">
      <c r="B2" s="185"/>
      <c r="C2" s="157" t="s">
        <v>286</v>
      </c>
    </row>
    <row r="3" spans="1:5" ht="18.75" x14ac:dyDescent="0.3">
      <c r="B3" s="186"/>
      <c r="C3" s="157" t="s">
        <v>1</v>
      </c>
    </row>
    <row r="4" spans="1:5" ht="18.75" x14ac:dyDescent="0.3">
      <c r="B4" s="186"/>
      <c r="C4" s="157" t="s">
        <v>2</v>
      </c>
    </row>
    <row r="5" spans="1:5" ht="18.75" x14ac:dyDescent="0.3">
      <c r="B5" s="185"/>
      <c r="C5" s="157" t="s">
        <v>3</v>
      </c>
    </row>
    <row r="6" spans="1:5" ht="18.75" x14ac:dyDescent="0.3">
      <c r="B6" s="186"/>
      <c r="C6" s="157" t="s">
        <v>4</v>
      </c>
    </row>
    <row r="7" spans="1:5" ht="18.75" x14ac:dyDescent="0.3">
      <c r="B7" s="186"/>
      <c r="C7" s="157" t="s">
        <v>830</v>
      </c>
    </row>
    <row r="8" spans="1:5" ht="18.75" x14ac:dyDescent="0.3">
      <c r="C8" s="157" t="s">
        <v>831</v>
      </c>
    </row>
    <row r="11" spans="1:5" ht="41.25" customHeight="1" x14ac:dyDescent="0.25">
      <c r="A11" s="502" t="s">
        <v>383</v>
      </c>
      <c r="B11" s="502"/>
      <c r="C11" s="502"/>
      <c r="D11" s="502"/>
      <c r="E11" s="502"/>
    </row>
    <row r="12" spans="1:5" x14ac:dyDescent="0.25">
      <c r="E12" s="160" t="s">
        <v>5</v>
      </c>
    </row>
    <row r="13" spans="1:5" x14ac:dyDescent="0.25">
      <c r="A13" s="187"/>
      <c r="B13" s="188" t="s">
        <v>337</v>
      </c>
      <c r="C13" s="189" t="s">
        <v>11</v>
      </c>
      <c r="D13" s="189" t="s">
        <v>12</v>
      </c>
      <c r="E13" s="189" t="s">
        <v>143</v>
      </c>
    </row>
    <row r="14" spans="1:5" ht="15.75" x14ac:dyDescent="0.25">
      <c r="A14" s="190"/>
      <c r="B14" s="164" t="s">
        <v>338</v>
      </c>
      <c r="C14" s="171">
        <f>C18+C21+C27+C24</f>
        <v>1108885112.583333</v>
      </c>
      <c r="D14" s="171">
        <f>D18+D21+D27+D24</f>
        <v>168720833.2343998</v>
      </c>
      <c r="E14" s="171">
        <f>E18+E21+E27+E24</f>
        <v>-417147133.93411732</v>
      </c>
    </row>
    <row r="15" spans="1:5" ht="15.75" x14ac:dyDescent="0.25">
      <c r="A15" s="191" t="s">
        <v>339</v>
      </c>
      <c r="B15" s="164" t="s">
        <v>334</v>
      </c>
      <c r="C15" s="171"/>
      <c r="D15" s="192" t="s">
        <v>340</v>
      </c>
      <c r="E15" s="192"/>
    </row>
    <row r="16" spans="1:5" ht="15.75" hidden="1" x14ac:dyDescent="0.25">
      <c r="A16" s="193" t="s">
        <v>341</v>
      </c>
      <c r="B16" s="167" t="s">
        <v>342</v>
      </c>
      <c r="C16" s="168"/>
      <c r="D16" s="192"/>
      <c r="E16" s="192"/>
    </row>
    <row r="17" spans="1:5" ht="15.75" hidden="1" x14ac:dyDescent="0.25">
      <c r="A17" s="193" t="s">
        <v>343</v>
      </c>
      <c r="B17" s="167" t="s">
        <v>344</v>
      </c>
      <c r="C17" s="168"/>
      <c r="D17" s="192"/>
      <c r="E17" s="192"/>
    </row>
    <row r="18" spans="1:5" ht="15.75" x14ac:dyDescent="0.25">
      <c r="A18" s="191" t="s">
        <v>345</v>
      </c>
      <c r="B18" s="164" t="s">
        <v>346</v>
      </c>
      <c r="C18" s="171">
        <f>C19+C20</f>
        <v>0</v>
      </c>
      <c r="D18" s="171">
        <f>D19+D20</f>
        <v>0</v>
      </c>
      <c r="E18" s="171">
        <f>E19+E20</f>
        <v>0</v>
      </c>
    </row>
    <row r="19" spans="1:5" ht="15.75" hidden="1" x14ac:dyDescent="0.25">
      <c r="A19" s="193" t="s">
        <v>347</v>
      </c>
      <c r="B19" s="167" t="s">
        <v>342</v>
      </c>
      <c r="C19" s="168">
        <v>0</v>
      </c>
      <c r="D19" s="192"/>
      <c r="E19" s="192"/>
    </row>
    <row r="20" spans="1:5" ht="15.75" hidden="1" x14ac:dyDescent="0.25">
      <c r="A20" s="193" t="s">
        <v>348</v>
      </c>
      <c r="B20" s="167" t="s">
        <v>344</v>
      </c>
      <c r="C20" s="168"/>
      <c r="D20" s="192"/>
      <c r="E20" s="192"/>
    </row>
    <row r="21" spans="1:5" ht="15.75" x14ac:dyDescent="0.25">
      <c r="A21" s="191" t="s">
        <v>349</v>
      </c>
      <c r="B21" s="164" t="s">
        <v>350</v>
      </c>
      <c r="C21" s="171">
        <f>C22+C23</f>
        <v>0</v>
      </c>
      <c r="D21" s="171">
        <f>D22+D23</f>
        <v>0</v>
      </c>
      <c r="E21" s="171">
        <f>E22+E23</f>
        <v>0</v>
      </c>
    </row>
    <row r="22" spans="1:5" ht="15.75" hidden="1" x14ac:dyDescent="0.25">
      <c r="A22" s="193" t="s">
        <v>351</v>
      </c>
      <c r="B22" s="167" t="s">
        <v>342</v>
      </c>
      <c r="C22" s="169"/>
      <c r="D22" s="192"/>
      <c r="E22" s="194"/>
    </row>
    <row r="23" spans="1:5" ht="15.75" hidden="1" x14ac:dyDescent="0.25">
      <c r="A23" s="193" t="s">
        <v>352</v>
      </c>
      <c r="B23" s="167" t="s">
        <v>344</v>
      </c>
      <c r="C23" s="183"/>
      <c r="D23" s="192"/>
      <c r="E23" s="192"/>
    </row>
    <row r="24" spans="1:5" ht="31.5" x14ac:dyDescent="0.25">
      <c r="A24" s="191" t="s">
        <v>353</v>
      </c>
      <c r="B24" s="164" t="s">
        <v>354</v>
      </c>
      <c r="C24" s="171">
        <f>C25+C26</f>
        <v>1086385112.583333</v>
      </c>
      <c r="D24" s="171">
        <f>D25+D26</f>
        <v>168720833.2343998</v>
      </c>
      <c r="E24" s="171">
        <f>E25+E26</f>
        <v>-417147133.93411732</v>
      </c>
    </row>
    <row r="25" spans="1:5" ht="15.75" x14ac:dyDescent="0.25">
      <c r="A25" s="193" t="s">
        <v>355</v>
      </c>
      <c r="B25" s="167" t="s">
        <v>356</v>
      </c>
      <c r="C25" s="168">
        <f>-Приложение_1!C127-C37</f>
        <v>-5251148937.0100002</v>
      </c>
      <c r="D25" s="168">
        <f>-Приложение_1!D127</f>
        <v>-4927726813.3800001</v>
      </c>
      <c r="E25" s="168">
        <f>-Приложение_1!E127</f>
        <v>-5139176344.0299997</v>
      </c>
    </row>
    <row r="26" spans="1:5" ht="15.75" x14ac:dyDescent="0.25">
      <c r="A26" s="193" t="s">
        <v>357</v>
      </c>
      <c r="B26" s="167" t="s">
        <v>358</v>
      </c>
      <c r="C26" s="168">
        <f>'Приложение 5'!G15+'Приложение 6'!H13</f>
        <v>6337534049.5933332</v>
      </c>
      <c r="D26" s="168">
        <f>'Приложение 5'!H15+'Приложение 6'!I13</f>
        <v>5096447646.6143999</v>
      </c>
      <c r="E26" s="168">
        <f>'Приложение 5'!I15+'Приложение 6'!J13</f>
        <v>4722029210.0958824</v>
      </c>
    </row>
    <row r="27" spans="1:5" ht="31.5" x14ac:dyDescent="0.25">
      <c r="A27" s="191" t="s">
        <v>359</v>
      </c>
      <c r="B27" s="164" t="s">
        <v>360</v>
      </c>
      <c r="C27" s="171">
        <f>C35</f>
        <v>22500000</v>
      </c>
      <c r="D27" s="171">
        <f>D35</f>
        <v>0</v>
      </c>
      <c r="E27" s="171">
        <f>E35</f>
        <v>0</v>
      </c>
    </row>
    <row r="28" spans="1:5" ht="31.5" hidden="1" x14ac:dyDescent="0.25">
      <c r="A28" s="191" t="s">
        <v>361</v>
      </c>
      <c r="B28" s="164" t="s">
        <v>362</v>
      </c>
      <c r="C28" s="171">
        <v>0</v>
      </c>
      <c r="D28" s="171">
        <v>0</v>
      </c>
      <c r="E28" s="171">
        <v>0</v>
      </c>
    </row>
    <row r="29" spans="1:5" ht="15.75" hidden="1" x14ac:dyDescent="0.25">
      <c r="A29" s="193" t="s">
        <v>363</v>
      </c>
      <c r="B29" s="167" t="s">
        <v>364</v>
      </c>
      <c r="C29" s="168"/>
      <c r="D29" s="192"/>
      <c r="E29" s="192"/>
    </row>
    <row r="30" spans="1:5" ht="15.75" hidden="1" x14ac:dyDescent="0.25">
      <c r="A30" s="193" t="s">
        <v>365</v>
      </c>
      <c r="B30" s="167" t="s">
        <v>366</v>
      </c>
      <c r="C30" s="168"/>
      <c r="D30" s="192"/>
      <c r="E30" s="192"/>
    </row>
    <row r="31" spans="1:5" ht="31.5" hidden="1" x14ac:dyDescent="0.25">
      <c r="A31" s="191" t="s">
        <v>367</v>
      </c>
      <c r="B31" s="164" t="s">
        <v>368</v>
      </c>
      <c r="C31" s="171">
        <v>0</v>
      </c>
      <c r="D31" s="171">
        <v>0</v>
      </c>
      <c r="E31" s="171">
        <v>0</v>
      </c>
    </row>
    <row r="32" spans="1:5" ht="15.75" hidden="1" x14ac:dyDescent="0.25">
      <c r="A32" s="193" t="s">
        <v>369</v>
      </c>
      <c r="B32" s="167" t="s">
        <v>370</v>
      </c>
      <c r="C32" s="168"/>
      <c r="D32" s="192"/>
      <c r="E32" s="192"/>
    </row>
    <row r="33" spans="1:5" ht="15.75" hidden="1" x14ac:dyDescent="0.25">
      <c r="A33" s="193" t="s">
        <v>371</v>
      </c>
      <c r="B33" s="167" t="s">
        <v>372</v>
      </c>
      <c r="C33" s="168"/>
      <c r="D33" s="192"/>
      <c r="E33" s="192"/>
    </row>
    <row r="34" spans="1:5" ht="15.75" hidden="1" x14ac:dyDescent="0.25">
      <c r="A34" s="191" t="s">
        <v>373</v>
      </c>
      <c r="B34" s="164" t="s">
        <v>374</v>
      </c>
      <c r="C34" s="171">
        <v>0</v>
      </c>
      <c r="D34" s="171">
        <v>0</v>
      </c>
      <c r="E34" s="171">
        <v>0</v>
      </c>
    </row>
    <row r="35" spans="1:5" ht="31.5" x14ac:dyDescent="0.25">
      <c r="A35" s="191" t="s">
        <v>375</v>
      </c>
      <c r="B35" s="164" t="s">
        <v>376</v>
      </c>
      <c r="C35" s="171">
        <f>SUM(C37:C37)</f>
        <v>22500000</v>
      </c>
      <c r="D35" s="171">
        <f>SUM(D37:D37)</f>
        <v>0</v>
      </c>
      <c r="E35" s="171">
        <f>SUM(E37:E37)</f>
        <v>0</v>
      </c>
    </row>
    <row r="36" spans="1:5" ht="15.75" x14ac:dyDescent="0.25">
      <c r="A36" s="193" t="s">
        <v>377</v>
      </c>
      <c r="B36" s="167" t="s">
        <v>378</v>
      </c>
      <c r="C36" s="171"/>
      <c r="D36" s="171"/>
      <c r="E36" s="171"/>
    </row>
    <row r="37" spans="1:5" ht="15.75" x14ac:dyDescent="0.25">
      <c r="A37" s="193" t="s">
        <v>379</v>
      </c>
      <c r="B37" s="167" t="s">
        <v>380</v>
      </c>
      <c r="C37" s="195">
        <v>22500000</v>
      </c>
      <c r="D37" s="195"/>
      <c r="E37" s="169">
        <v>0</v>
      </c>
    </row>
    <row r="38" spans="1:5" ht="15.75" hidden="1" x14ac:dyDescent="0.25">
      <c r="A38" s="191" t="s">
        <v>381</v>
      </c>
      <c r="B38" s="164" t="s">
        <v>335</v>
      </c>
      <c r="C38" s="171">
        <f>C39</f>
        <v>0</v>
      </c>
      <c r="D38" s="171">
        <f>D39</f>
        <v>0</v>
      </c>
      <c r="E38" s="171">
        <f>E39</f>
        <v>0</v>
      </c>
    </row>
    <row r="39" spans="1:5" ht="15.75" hidden="1" x14ac:dyDescent="0.25">
      <c r="A39" s="193" t="s">
        <v>382</v>
      </c>
      <c r="B39" s="167" t="s">
        <v>336</v>
      </c>
      <c r="C39" s="168"/>
      <c r="D39" s="192"/>
      <c r="E39" s="192"/>
    </row>
    <row r="41" spans="1:5" x14ac:dyDescent="0.25">
      <c r="C41" s="196"/>
      <c r="D41" s="196"/>
      <c r="E41" s="196"/>
    </row>
    <row r="42" spans="1:5" x14ac:dyDescent="0.25">
      <c r="C42" s="159"/>
    </row>
    <row r="44" spans="1:5" x14ac:dyDescent="0.25">
      <c r="B44" s="184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workbookViewId="0">
      <selection activeCell="M21" sqref="M21"/>
    </sheetView>
  </sheetViews>
  <sheetFormatPr defaultColWidth="9.140625" defaultRowHeight="15.75" x14ac:dyDescent="0.25"/>
  <cols>
    <col min="1" max="1" width="9.140625" style="197"/>
    <col min="2" max="2" width="57.7109375" style="198" customWidth="1"/>
    <col min="3" max="3" width="20" style="198" customWidth="1"/>
    <col min="4" max="4" width="17.28515625" style="198" customWidth="1"/>
    <col min="5" max="6" width="17.140625" style="198" customWidth="1"/>
    <col min="7" max="7" width="9.140625" style="198"/>
    <col min="8" max="8" width="13" style="198" customWidth="1"/>
    <col min="9" max="16384" width="9.140625" style="198"/>
  </cols>
  <sheetData>
    <row r="2" spans="1:6" x14ac:dyDescent="0.25">
      <c r="E2" s="199" t="s">
        <v>833</v>
      </c>
    </row>
    <row r="3" spans="1:6" x14ac:dyDescent="0.25">
      <c r="E3" s="199" t="s">
        <v>1</v>
      </c>
    </row>
    <row r="4" spans="1:6" x14ac:dyDescent="0.25">
      <c r="E4" s="199" t="s">
        <v>2</v>
      </c>
    </row>
    <row r="5" spans="1:6" x14ac:dyDescent="0.25">
      <c r="E5" s="199" t="s">
        <v>3</v>
      </c>
    </row>
    <row r="6" spans="1:6" x14ac:dyDescent="0.25">
      <c r="E6" s="199" t="s">
        <v>4</v>
      </c>
    </row>
    <row r="7" spans="1:6" x14ac:dyDescent="0.25">
      <c r="E7" s="199" t="s">
        <v>830</v>
      </c>
    </row>
    <row r="8" spans="1:6" x14ac:dyDescent="0.25">
      <c r="E8" s="199" t="s">
        <v>831</v>
      </c>
    </row>
    <row r="11" spans="1:6" x14ac:dyDescent="0.25">
      <c r="A11" s="503" t="s">
        <v>384</v>
      </c>
      <c r="B11" s="503"/>
      <c r="C11" s="503"/>
      <c r="D11" s="503"/>
      <c r="E11" s="503"/>
      <c r="F11" s="503"/>
    </row>
    <row r="12" spans="1:6" x14ac:dyDescent="0.25">
      <c r="F12" s="200" t="s">
        <v>5</v>
      </c>
    </row>
    <row r="13" spans="1:6" ht="30" x14ac:dyDescent="0.25">
      <c r="A13" s="201" t="s">
        <v>385</v>
      </c>
      <c r="B13" s="202" t="s">
        <v>386</v>
      </c>
      <c r="C13" s="202" t="s">
        <v>387</v>
      </c>
      <c r="D13" s="202" t="s">
        <v>11</v>
      </c>
      <c r="E13" s="202" t="s">
        <v>12</v>
      </c>
      <c r="F13" s="203" t="s">
        <v>143</v>
      </c>
    </row>
    <row r="14" spans="1:6" s="207" customFormat="1" x14ac:dyDescent="0.25">
      <c r="A14" s="204"/>
      <c r="B14" s="205" t="s">
        <v>388</v>
      </c>
      <c r="C14" s="206">
        <f>SUM(D14:F14)</f>
        <v>1090341790.25</v>
      </c>
      <c r="D14" s="206">
        <f>SUM(D15:D26)</f>
        <v>345449737.27000004</v>
      </c>
      <c r="E14" s="206">
        <f t="shared" ref="E14:F14" si="0">SUM(E15:E26)</f>
        <v>507078555.12</v>
      </c>
      <c r="F14" s="206">
        <f t="shared" si="0"/>
        <v>237813497.86000001</v>
      </c>
    </row>
    <row r="15" spans="1:6" ht="45.75" x14ac:dyDescent="0.25">
      <c r="A15" s="208">
        <v>1</v>
      </c>
      <c r="B15" s="209" t="s">
        <v>389</v>
      </c>
      <c r="C15" s="210">
        <f>D15+E15+F15</f>
        <v>50000000</v>
      </c>
      <c r="D15" s="210">
        <f>'Приложение 4'!F161</f>
        <v>50000000</v>
      </c>
      <c r="E15" s="210">
        <v>0</v>
      </c>
      <c r="F15" s="211">
        <v>0</v>
      </c>
    </row>
    <row r="16" spans="1:6" ht="45.75" hidden="1" x14ac:dyDescent="0.25">
      <c r="A16" s="208">
        <v>3</v>
      </c>
      <c r="B16" s="212" t="s">
        <v>390</v>
      </c>
      <c r="C16" s="210">
        <f>D16+E16+F16</f>
        <v>0</v>
      </c>
      <c r="D16" s="210"/>
      <c r="E16" s="210"/>
      <c r="F16" s="211"/>
    </row>
    <row r="17" spans="1:6" ht="45.75" hidden="1" x14ac:dyDescent="0.25">
      <c r="A17" s="208">
        <v>2</v>
      </c>
      <c r="B17" s="212" t="s">
        <v>391</v>
      </c>
      <c r="C17" s="210">
        <f>D17+E17+F17</f>
        <v>0</v>
      </c>
      <c r="D17" s="210"/>
      <c r="E17" s="210"/>
      <c r="F17" s="211"/>
    </row>
    <row r="18" spans="1:6" x14ac:dyDescent="0.25">
      <c r="A18" s="208">
        <v>2</v>
      </c>
      <c r="B18" s="212" t="s">
        <v>392</v>
      </c>
      <c r="C18" s="210">
        <f>D18+E18+F18</f>
        <v>124880498.78</v>
      </c>
      <c r="D18" s="28">
        <f>41224248+1207754.78</f>
        <v>42432002.780000001</v>
      </c>
      <c r="E18" s="28">
        <v>41224248</v>
      </c>
      <c r="F18" s="28">
        <v>41224248</v>
      </c>
    </row>
    <row r="19" spans="1:6" ht="30.75" x14ac:dyDescent="0.25">
      <c r="A19" s="208">
        <v>3</v>
      </c>
      <c r="B19" s="212" t="s">
        <v>393</v>
      </c>
      <c r="C19" s="210">
        <f>D19+E19+F19</f>
        <v>23746614.240000002</v>
      </c>
      <c r="D19" s="210">
        <f>'Приложение 4'!F303</f>
        <v>7973307.1200000001</v>
      </c>
      <c r="E19" s="210">
        <v>6773307.1200000001</v>
      </c>
      <c r="F19" s="210">
        <v>9000000</v>
      </c>
    </row>
    <row r="20" spans="1:6" s="197" customFormat="1" ht="45" x14ac:dyDescent="0.2">
      <c r="A20" s="208">
        <v>4</v>
      </c>
      <c r="B20" s="213" t="s">
        <v>820</v>
      </c>
      <c r="C20" s="211">
        <f t="shared" ref="C20:C25" si="1">SUM(D20:F20)</f>
        <v>1445089.65</v>
      </c>
      <c r="D20" s="211">
        <v>1445089.65</v>
      </c>
      <c r="E20" s="210">
        <v>0</v>
      </c>
      <c r="F20" s="211">
        <v>0</v>
      </c>
    </row>
    <row r="21" spans="1:6" ht="30.75" x14ac:dyDescent="0.25">
      <c r="A21" s="215">
        <v>5</v>
      </c>
      <c r="B21" s="213" t="s">
        <v>394</v>
      </c>
      <c r="C21" s="211">
        <f t="shared" si="1"/>
        <v>291018729.34000003</v>
      </c>
      <c r="D21" s="214">
        <v>92856729.480000004</v>
      </c>
      <c r="E21" s="214">
        <f>'Приложение 4'!G54-E18</f>
        <v>99081000</v>
      </c>
      <c r="F21" s="214">
        <f>'Приложение 4'!H54-F18</f>
        <v>99080999.860000014</v>
      </c>
    </row>
    <row r="22" spans="1:6" ht="30.75" x14ac:dyDescent="0.25">
      <c r="A22" s="215">
        <v>6</v>
      </c>
      <c r="B22" s="213" t="s">
        <v>613</v>
      </c>
      <c r="C22" s="211">
        <f t="shared" si="1"/>
        <v>50000000</v>
      </c>
      <c r="D22" s="214">
        <f>'Приложение 4'!F166</f>
        <v>50000000</v>
      </c>
      <c r="E22" s="214">
        <v>0</v>
      </c>
      <c r="F22" s="214">
        <v>0</v>
      </c>
    </row>
    <row r="23" spans="1:6" ht="30.75" x14ac:dyDescent="0.25">
      <c r="A23" s="215">
        <v>7</v>
      </c>
      <c r="B23" s="327" t="s">
        <v>614</v>
      </c>
      <c r="C23" s="211">
        <f t="shared" si="1"/>
        <v>251741300</v>
      </c>
      <c r="D23" s="214">
        <v>50000000</v>
      </c>
      <c r="E23" s="214">
        <v>160000000</v>
      </c>
      <c r="F23" s="214">
        <v>41741300</v>
      </c>
    </row>
    <row r="24" spans="1:6" ht="30.75" x14ac:dyDescent="0.25">
      <c r="A24" s="215">
        <v>8</v>
      </c>
      <c r="B24" s="327" t="s">
        <v>615</v>
      </c>
      <c r="C24" s="211">
        <f t="shared" si="1"/>
        <v>296766950</v>
      </c>
      <c r="D24" s="214">
        <v>50000000</v>
      </c>
      <c r="E24" s="214">
        <v>200000000</v>
      </c>
      <c r="F24" s="214">
        <v>46766950</v>
      </c>
    </row>
    <row r="25" spans="1:6" ht="18.75" x14ac:dyDescent="0.3">
      <c r="A25" s="419">
        <v>9</v>
      </c>
      <c r="B25" s="419" t="s">
        <v>811</v>
      </c>
      <c r="C25" s="211">
        <f t="shared" si="1"/>
        <v>384646.82</v>
      </c>
      <c r="D25" s="214">
        <v>384646.82</v>
      </c>
      <c r="E25" s="420"/>
      <c r="F25" s="420"/>
    </row>
    <row r="26" spans="1:6" ht="60.75" x14ac:dyDescent="0.25">
      <c r="A26" s="419">
        <v>10</v>
      </c>
      <c r="B26" s="213" t="s">
        <v>828</v>
      </c>
      <c r="C26" s="489">
        <v>357961.42</v>
      </c>
      <c r="D26" s="489">
        <v>357961.42</v>
      </c>
      <c r="E26" s="489">
        <v>0</v>
      </c>
      <c r="F26" s="489">
        <v>0</v>
      </c>
    </row>
    <row r="29" spans="1:6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Приложение_1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Приложение_1!Область_печати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Захарова Альбина</cp:lastModifiedBy>
  <cp:lastPrinted>2023-12-29T00:20:06Z</cp:lastPrinted>
  <dcterms:created xsi:type="dcterms:W3CDTF">2023-10-02T01:55:34Z</dcterms:created>
  <dcterms:modified xsi:type="dcterms:W3CDTF">2024-08-09T06:32:52Z</dcterms:modified>
</cp:coreProperties>
</file>